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checkCompatibility="1"/>
  <bookViews>
    <workbookView xWindow="0" yWindow="0" windowWidth="28800" windowHeight="12150" activeTab="1"/>
  </bookViews>
  <sheets>
    <sheet name="Données 2021" sheetId="6" r:id="rId1"/>
    <sheet name="cas type" sheetId="128" r:id="rId2"/>
  </sheets>
  <definedNames>
    <definedName name="AAH_I0">'Données 2021'!$B$69</definedName>
    <definedName name="AAH_majo_couple">'Données 2021'!$B$70</definedName>
    <definedName name="AAH_seuil_abat1_part_de_smic">'Données 2021'!$B$73</definedName>
    <definedName name="AAH_Sup_enf">'Données 2021'!$B$71</definedName>
    <definedName name="aah_taux_abat_revconj">'Données 2021'!$B$72</definedName>
    <definedName name="AAH_taux_abat1">'Données 2021'!$B$74</definedName>
    <definedName name="AAH_taux_abat2">'Données 2021'!$B$75</definedName>
    <definedName name="ab">'Données 2021'!$B$51</definedName>
    <definedName name="ab_plaf1_couple_biact_ou_iso_1_enf">'Données 2021'!$F$52</definedName>
    <definedName name="ab_plaf1_couple_biact_ou_iso_2_enf">'Données 2021'!$G$52</definedName>
    <definedName name="ab_plaf1_couple_monact_2_enf">'Données 2021'!$E$52</definedName>
    <definedName name="ab_plaf1_couple_monoact_1_enf">'Données 2021'!$D$52</definedName>
    <definedName name="ab_plaf1_sup_enf">'Données 2021'!$H$52</definedName>
    <definedName name="ab_plaf2_couple_biact_ou_iso_1_enf">'Données 2021'!$F$51</definedName>
    <definedName name="ab_plaf2_couple_biact_ou_iso_2_enf">'Données 2021'!$G$51</definedName>
    <definedName name="ab_plaf2_couple_monact_2_enf">'Données 2021'!$E$51</definedName>
    <definedName name="ab_plaf2_couple_monoact_1_enf">'Données 2021'!$D$51</definedName>
    <definedName name="ab_plaf2_sup_enf">'Données 2021'!$H$51</definedName>
    <definedName name="ab_réduit">'Données 2021'!$B$52</definedName>
    <definedName name="af_1">'Données 2021'!$B$23</definedName>
    <definedName name="af_2">'Données 2021'!$B$24</definedName>
    <definedName name="af_3">'Données 2021'!$B$25</definedName>
    <definedName name="af_4">'Données 2021'!$B$26</definedName>
    <definedName name="af_5">'Données 2021'!$B$27</definedName>
    <definedName name="af_6">'Données 2021'!$B$28</definedName>
    <definedName name="af_forfait">'Données 2021'!$B$31</definedName>
    <definedName name="af_majo_âge">'Données 2021'!$B$30</definedName>
    <definedName name="af_plaf_suppl_enf">'Données 2021'!$F$23</definedName>
    <definedName name="af_plaf1">'Données 2021'!$D$23</definedName>
    <definedName name="af_plaf2">'Données 2021'!$E$23</definedName>
    <definedName name="al_forf_charges_0_pac">'Données 2021'!$G$117</definedName>
    <definedName name="al_forf_charges_1_pac">'Données 2021'!$G$118</definedName>
    <definedName name="al_forf_charges_sup_pac">'Données 2021'!$G$119</definedName>
    <definedName name="al_loy_plaf_1_pac_z1">'Données 2021'!$G$115</definedName>
    <definedName name="al_loy_plaf_1_pac_z2">'Données 2021'!$H$115</definedName>
    <definedName name="al_loy_plaf_1_pac_z3">'Données 2021'!$I$115</definedName>
    <definedName name="al_loy_plaf_c0_z1">'Données 2021'!$G$114</definedName>
    <definedName name="al_loy_plaf_C0_z2">'Données 2021'!$H$114</definedName>
    <definedName name="al_loy_plaf_C0_z3">'Données 2021'!$I$114</definedName>
    <definedName name="al_loy_plaf_I0_z1">'Données 2021'!$G$113</definedName>
    <definedName name="al_loy_plaf_I0_z2">'Données 2021'!$H$113</definedName>
    <definedName name="al_loy_plaf_I0_z3">'Données 2021'!$I$113</definedName>
    <definedName name="al_loy_plaf_sup_pac_z1">'Données 2021'!$G$116</definedName>
    <definedName name="al_loy_plaf_sup_pac_z2">'Données 2021'!$H$116</definedName>
    <definedName name="al_loy_plaf_sup_pac_z3">'Données 2021'!$I$116</definedName>
    <definedName name="al_p0">'Données 2021'!$G$129</definedName>
    <definedName name="al_p0_taux">'Données 2021'!$G$130</definedName>
    <definedName name="al_R0_1pac">'Données 2021'!$H$122</definedName>
    <definedName name="al_R0_2pac">'Données 2021'!$H$123</definedName>
    <definedName name="al_R0_3pac">'Données 2021'!$H$124</definedName>
    <definedName name="al_R0_4pac">'Données 2021'!$H$125</definedName>
    <definedName name="al_R0_5pac">'Données 2021'!$H$126</definedName>
    <definedName name="al_R0_6pac">'Données 2021'!$H$127</definedName>
    <definedName name="al_R0_C0">'Données 2021'!$H$121</definedName>
    <definedName name="al_R0_I0">'Données 2021'!$H$120</definedName>
    <definedName name="al_R0_suppac">'Données 2021'!$H$128</definedName>
    <definedName name="al_reduc">'Données 2021'!$H$149</definedName>
    <definedName name="al_seuil_versement">'Données 2021'!$H$150</definedName>
    <definedName name="al_seuil1_deg_z1">'Données 2021'!$G$147</definedName>
    <definedName name="al_seuil1_deg_z2">'Données 2021'!$H$147</definedName>
    <definedName name="al_seuil1_deg_z3">'Données 2021'!$I$147</definedName>
    <definedName name="al_seuil2_deg_z1">'Données 2021'!$G$148</definedName>
    <definedName name="al_seuil2_deg_z2">'Données 2021'!$H$148</definedName>
    <definedName name="al_seuil2_deg_z3">'Données 2021'!$I$148</definedName>
    <definedName name="al_tf_1pac">'Données 2021'!$G$133</definedName>
    <definedName name="al_tf_2pac">'Données 2021'!$G$134</definedName>
    <definedName name="al_tf_3pac">'Données 2021'!$G$135</definedName>
    <definedName name="al_tf_4pac">'Données 2021'!$G$136</definedName>
    <definedName name="al_tf_C0">'Données 2021'!$G$132</definedName>
    <definedName name="al_tf_I0">'Données 2021'!$G$131</definedName>
    <definedName name="al_tf_suppac">'Données 2021'!$G$137</definedName>
    <definedName name="al_tl_z1">'Données 2021'!$G$138</definedName>
    <definedName name="al_tl_z2">'Données 2021'!$H$138</definedName>
    <definedName name="al_tl_z3">'Données 2021'!$I$138</definedName>
    <definedName name="ars_11_14">'Données 2021'!$B$46</definedName>
    <definedName name="ars_15_18">'Données 2021'!$B$47</definedName>
    <definedName name="ars_6_10">'Données 2021'!$B$45</definedName>
    <definedName name="ars_plaf_1_enf">'Données 2021'!$D$45</definedName>
    <definedName name="ars_plaf_sup_enf">'Données 2021'!$E$45</definedName>
    <definedName name="asf">'Données 2021'!$B$35</definedName>
    <definedName name="ASF_à_déduire_du_RSA">'Données 2021'!$B$36</definedName>
    <definedName name="assiette_csgcrds">'Données 2021'!$F$12</definedName>
    <definedName name="assmat_cout_brut_total">'Données 2021'!$B$204</definedName>
    <definedName name="assmat_nb_heures_par_jour">'Données 2021'!$B$202</definedName>
    <definedName name="assmat_nb_jour">'Données 2021'!$B$201</definedName>
    <definedName name="bcol_montant1">'Données 2021'!$A$243</definedName>
    <definedName name="bcol_montant2">'Données 2021'!$A$244</definedName>
    <definedName name="bcol_montant3">'Données 2021'!$A$245</definedName>
    <definedName name="bcol_seuil1_1enf">'Données 2021'!$B$243</definedName>
    <definedName name="bcol_seuil1_enf_sup">'Données 2021'!$C$243</definedName>
    <definedName name="bcol_seuil2_1enf">'Données 2021'!$B$244</definedName>
    <definedName name="bcol_seuil2_enf_sup">'Données 2021'!$C$244</definedName>
    <definedName name="bcol_seuil3_1enf">'Données 2021'!$B$245</definedName>
    <definedName name="bcol_seuil3_enf_sup">'Données 2021'!$C$245</definedName>
    <definedName name="blyc_1enf_seuil1">'Données 2021'!$B$259</definedName>
    <definedName name="blyc_1enf_seuil2">'Données 2021'!$C$259</definedName>
    <definedName name="blyc_1enf_seuil3">'Données 2021'!$D$259</definedName>
    <definedName name="blyc_1enf_seuil4">'Données 2021'!$E$259</definedName>
    <definedName name="blyc_1enf_seuil5">'Données 2021'!$F$259</definedName>
    <definedName name="blyc_1enf_seuil6">'Données 2021'!$G$259</definedName>
    <definedName name="blyc_2enf_seuil1">'Données 2021'!$B$260</definedName>
    <definedName name="blyc_2enf_seuil2">'Données 2021'!$C$260</definedName>
    <definedName name="blyc_2enf_seuil3">'Données 2021'!$D$260</definedName>
    <definedName name="blyc_2enf_seuil4">'Données 2021'!$E$260</definedName>
    <definedName name="blyc_2enf_seuil5">'Données 2021'!$F$260</definedName>
    <definedName name="blyc_2enf_seuil6">'Données 2021'!$G$260</definedName>
    <definedName name="blyc_3enf_seuil1">'Données 2021'!$B$261</definedName>
    <definedName name="blyc_3enf_seuil2">'Données 2021'!$C$261</definedName>
    <definedName name="blyc_3enf_seuil3">'Données 2021'!$D$261</definedName>
    <definedName name="blyc_3enf_seuil4">'Données 2021'!$E$261</definedName>
    <definedName name="blyc_3enf_seuil5">'Données 2021'!$F$261</definedName>
    <definedName name="blyc_3enf_seuil6">'Données 2021'!$G$261</definedName>
    <definedName name="blyc_4enf_seuil1">'Données 2021'!$B$262</definedName>
    <definedName name="blyc_4enf_seuil2">'Données 2021'!$C$262</definedName>
    <definedName name="blyc_4enf_seuil3">'Données 2021'!$D$262</definedName>
    <definedName name="blyc_4enf_seuil4">'Données 2021'!$E$262</definedName>
    <definedName name="blyc_4enf_seuil5">'Données 2021'!$F$262</definedName>
    <definedName name="blyc_4enf_seuil6">'Données 2021'!$G$262</definedName>
    <definedName name="blyc_5enf_seuil1">'Données 2021'!$B$263</definedName>
    <definedName name="blyc_5enf_seuil2">'Données 2021'!$C$263</definedName>
    <definedName name="blyc_5enf_seuil3">'Données 2021'!$D$263</definedName>
    <definedName name="blyc_5enf_seuil4">'Données 2021'!$E$263</definedName>
    <definedName name="blyc_5enf_seuil5">'Données 2021'!$F$263</definedName>
    <definedName name="blyc_5enf_seuil6">'Données 2021'!$G$263</definedName>
    <definedName name="blyc_6enf_seuil1">'Données 2021'!$B$264</definedName>
    <definedName name="blyc_6enf_seuil2">'Données 2021'!$C$264</definedName>
    <definedName name="blyc_6enf_seuil3">'Données 2021'!$D$264</definedName>
    <definedName name="blyc_6enf_seuil4">'Données 2021'!$E$264</definedName>
    <definedName name="blyc_6enf_seuil5">'Données 2021'!$F$264</definedName>
    <definedName name="blyc_6enf_seuil6">'Données 2021'!$G$264</definedName>
    <definedName name="blyc_montant_ech1">'Données 2021'!$B$251</definedName>
    <definedName name="blyc_montant_ech2">'Données 2021'!$B$252</definedName>
    <definedName name="blyc_montant_ech3">'Données 2021'!$B$253</definedName>
    <definedName name="blyc_montant_ech4">'Données 2021'!$B$254</definedName>
    <definedName name="blyc_montant_ech5">'Données 2021'!$B$255</definedName>
    <definedName name="blyc_montant_ech6">'Données 2021'!$B$256</definedName>
    <definedName name="bmaf">'Données 2021'!$B$20</definedName>
    <definedName name="bmaf_n_2">'Données 2021'!$G$151</definedName>
    <definedName name="bs_montant_ech0bis">'Données 2021'!$C$298</definedName>
    <definedName name="bs_montant_ech1">'Données 2021'!$C$299</definedName>
    <definedName name="bs_montant_ech2">'Données 2021'!$C$300</definedName>
    <definedName name="bs_montant_ech3">'Données 2021'!$C$301</definedName>
    <definedName name="bs_montant_ech4">'Données 2021'!$C$302</definedName>
    <definedName name="bs_montant_ech5">'Données 2021'!$C$303</definedName>
    <definedName name="bs_montant_ech6">'Données 2021'!$C$304</definedName>
    <definedName name="bs_montant_ech7">'Données 2021'!$C$305</definedName>
    <definedName name="bs_pc0_seuil1">'Données 2021'!$I$277</definedName>
    <definedName name="bs_pc0_seuil2">'Données 2021'!$H$277</definedName>
    <definedName name="bs_pc0_seuil3">'Données 2021'!$G$277</definedName>
    <definedName name="bs_pc0_seuil4">'Données 2021'!$F$277</definedName>
    <definedName name="bs_pc0_seuil5">'Données 2021'!$E$277</definedName>
    <definedName name="bs_pc0_seuil6">'Données 2021'!$D$277</definedName>
    <definedName name="bs_pc0_seuil7">'Données 2021'!$C$277</definedName>
    <definedName name="bs_pc0_seuil8">'Données 2021'!$B$277</definedName>
    <definedName name="bs_pc1_seuil1">'Données 2021'!$I$278</definedName>
    <definedName name="bs_pc1_seuil2">'Données 2021'!$H$278</definedName>
    <definedName name="bs_pc1_seuil3">'Données 2021'!$G$278</definedName>
    <definedName name="bs_pc1_seuil4">'Données 2021'!$F$278</definedName>
    <definedName name="bs_pc1_seuil5">'Données 2021'!$E$278</definedName>
    <definedName name="bs_pc1_seuil6">'Données 2021'!$D$278</definedName>
    <definedName name="bs_pc1_seuil7">'Données 2021'!$C$278</definedName>
    <definedName name="bs_pc1_seuil8">'Données 2021'!$B$278</definedName>
    <definedName name="bs_pc10_seuil1">'Données 2021'!$I$287</definedName>
    <definedName name="bs_pc10_seuil2">'Données 2021'!$H$287</definedName>
    <definedName name="bs_pc10_seuil3">'Données 2021'!$G$287</definedName>
    <definedName name="bs_pc10_seuil4">'Données 2021'!$F$287</definedName>
    <definedName name="bs_pc10_seuil5">'Données 2021'!$E$287</definedName>
    <definedName name="bs_pc10_seuil6">'Données 2021'!$D$287</definedName>
    <definedName name="bs_pc10_seuil7">'Données 2021'!$C$287</definedName>
    <definedName name="bs_pc10_seuil8">'Données 2021'!$B$287</definedName>
    <definedName name="bs_pc11_seuil1">'Données 2021'!$I$288</definedName>
    <definedName name="bs_pc11_seuil2">'Données 2021'!$H$288</definedName>
    <definedName name="bs_pc11_seuil3">'Données 2021'!$G$288</definedName>
    <definedName name="bs_pc11_seuil4">'Données 2021'!$F$288</definedName>
    <definedName name="bs_pc11_seuil5">'Données 2021'!$E$288</definedName>
    <definedName name="bs_pc11_seuil6">'Données 2021'!$D$288</definedName>
    <definedName name="bs_pc11_seuil7">'Données 2021'!$C$288</definedName>
    <definedName name="bs_pc11_seuil8">'Données 2021'!$B$288</definedName>
    <definedName name="bs_pc12_seuil1">'Données 2021'!$I$289</definedName>
    <definedName name="bs_pc12_seuil2">'Données 2021'!$H$289</definedName>
    <definedName name="bs_pc12_seuil3">'Données 2021'!$G$289</definedName>
    <definedName name="bs_pc12_seuil4">'Données 2021'!$F$289</definedName>
    <definedName name="bs_pc12_seuil5">'Données 2021'!$E$289</definedName>
    <definedName name="bs_pc12_seuil6">'Données 2021'!$D$289</definedName>
    <definedName name="bs_pc12_seuil7">'Données 2021'!$C$289</definedName>
    <definedName name="bs_pc12_seuil8">'Données 2021'!$B$289</definedName>
    <definedName name="bs_pc13_seuil1">'Données 2021'!$I$290</definedName>
    <definedName name="bs_pc13_seuil2">'Données 2021'!$H$290</definedName>
    <definedName name="bs_pc13_seuil3">'Données 2021'!$G$290</definedName>
    <definedName name="bs_pc13_seuil4">'Données 2021'!$F$290</definedName>
    <definedName name="bs_pc13_seuil5">'Données 2021'!$E$290</definedName>
    <definedName name="bs_pc13_seuil6">'Données 2021'!$D$290</definedName>
    <definedName name="bs_pc13_seuil7">'Données 2021'!$C$290</definedName>
    <definedName name="bs_pc13_seuil8">'Données 2021'!$B$290</definedName>
    <definedName name="bs_pc14_seuil1">'Données 2021'!$I$291</definedName>
    <definedName name="bs_pc14_seuil2">'Données 2021'!$H$291</definedName>
    <definedName name="bs_pc14_seuil3">'Données 2021'!$G$291</definedName>
    <definedName name="bs_pc14_seuil4">'Données 2021'!$F$291</definedName>
    <definedName name="bs_pc14_seuil5">'Données 2021'!$E$291</definedName>
    <definedName name="bs_pc14_seuil6">'Données 2021'!$D$291</definedName>
    <definedName name="bs_pc14_seuil7">'Données 2021'!$C$291</definedName>
    <definedName name="bs_pc14_seuil8">'Données 2021'!$B$291</definedName>
    <definedName name="bs_pc15_seuil1">'Données 2021'!$I$292</definedName>
    <definedName name="bs_pc15_seuil2">'Données 2021'!$H$292</definedName>
    <definedName name="bs_pc15_seuil3">'Données 2021'!$G$292</definedName>
    <definedName name="bs_pc15_seuil4">'Données 2021'!$F$292</definedName>
    <definedName name="bs_pc15_seuil5">'Données 2021'!$E$292</definedName>
    <definedName name="bs_pc15_seuil6">'Données 2021'!$D$292</definedName>
    <definedName name="bs_pc15_seuil7">'Données 2021'!$C$292</definedName>
    <definedName name="bs_pc15_seuil8">'Données 2021'!$B$292</definedName>
    <definedName name="bs_pc16_seuil1">'Données 2021'!$I$293</definedName>
    <definedName name="bs_pc16_seuil2">'Données 2021'!$H$293</definedName>
    <definedName name="bs_pc16_seuil3">'Données 2021'!$G$293</definedName>
    <definedName name="bs_pc16_seuil4">'Données 2021'!$F$293</definedName>
    <definedName name="bs_pc16_seuil5">'Données 2021'!$E$293</definedName>
    <definedName name="bs_pc16_seuil6">'Données 2021'!$D$293</definedName>
    <definedName name="bs_pc16_seuil7">'Données 2021'!$C$293</definedName>
    <definedName name="bs_pc16_seuil8">'Données 2021'!$B$293</definedName>
    <definedName name="bs_pc17_seuil1">'Données 2021'!$I$294</definedName>
    <definedName name="bs_pc17_seuil2">'Données 2021'!$H$294</definedName>
    <definedName name="bs_pc17_seuil3">'Données 2021'!$G$294</definedName>
    <definedName name="bs_pc17_seuil4">'Données 2021'!$F$294</definedName>
    <definedName name="bs_pc17_seuil5">'Données 2021'!$E$294</definedName>
    <definedName name="bs_pc17_seuil6">'Données 2021'!$D$294</definedName>
    <definedName name="bs_pc17_seuil7">'Données 2021'!$C$294</definedName>
    <definedName name="bs_pc17_seuil8">'Données 2021'!$B$294</definedName>
    <definedName name="bs_pc2_seuil1">'Données 2021'!$I$279</definedName>
    <definedName name="bs_pc2_seuil2">'Données 2021'!$H$279</definedName>
    <definedName name="bs_pc2_seuil3">'Données 2021'!$G$279</definedName>
    <definedName name="bs_pc2_seuil4">'Données 2021'!$F$279</definedName>
    <definedName name="bs_pc2_seuil5">'Données 2021'!$E$279</definedName>
    <definedName name="bs_pc2_seuil6">'Données 2021'!$D$279</definedName>
    <definedName name="bs_pc2_seuil7">'Données 2021'!$C$279</definedName>
    <definedName name="bs_pc2_seuil8">'Données 2021'!$B$279</definedName>
    <definedName name="bs_pc3_seuil1">'Données 2021'!$I$280</definedName>
    <definedName name="bs_pc3_seuil2">'Données 2021'!$H$280</definedName>
    <definedName name="bs_pc3_seuil3">'Données 2021'!$G$280</definedName>
    <definedName name="bs_pc3_seuil4">'Données 2021'!$F$280</definedName>
    <definedName name="bs_pc3_seuil5">'Données 2021'!$E$280</definedName>
    <definedName name="bs_pc3_seuil6">'Données 2021'!$D$280</definedName>
    <definedName name="bs_pc3_seuil7">'Données 2021'!$C$280</definedName>
    <definedName name="bs_pc3_seuil8">'Données 2021'!$B$280</definedName>
    <definedName name="bs_pc4_seuil1">'Données 2021'!$I$281</definedName>
    <definedName name="bs_pc4_seuil2">'Données 2021'!$H$281</definedName>
    <definedName name="bs_pc4_seuil3">'Données 2021'!$G$281</definedName>
    <definedName name="bs_pc4_seuil4">'Données 2021'!$F$281</definedName>
    <definedName name="bs_pc4_seuil5">'Données 2021'!$E$281</definedName>
    <definedName name="bs_pc4_seuil6">'Données 2021'!$D$281</definedName>
    <definedName name="bs_pc4_seuil7">'Données 2021'!$C$281</definedName>
    <definedName name="bs_pc4_seuil8">'Données 2021'!$B$281</definedName>
    <definedName name="bs_pc5_seuil1">'Données 2021'!$I$282</definedName>
    <definedName name="bs_pc5_seuil2">'Données 2021'!$H$282</definedName>
    <definedName name="bs_pc5_seuil3">'Données 2021'!$G$282</definedName>
    <definedName name="bs_pc5_seuil4">'Données 2021'!$F$282</definedName>
    <definedName name="bs_pc5_seuil5">'Données 2021'!$E$282</definedName>
    <definedName name="bs_pc5_seuil6">'Données 2021'!$D$282</definedName>
    <definedName name="bs_pc5_seuil7">'Données 2021'!$C$282</definedName>
    <definedName name="bs_pc5_seuil8">'Données 2021'!$B$282</definedName>
    <definedName name="bs_pc6_seuil1">'Données 2021'!$I$283</definedName>
    <definedName name="bs_pc6_seuil2">'Données 2021'!$H$283</definedName>
    <definedName name="bs_pc6_seuil3">'Données 2021'!$G$283</definedName>
    <definedName name="bs_pc6_seuil4">'Données 2021'!$F$283</definedName>
    <definedName name="bs_pc6_seuil5">'Données 2021'!$E$283</definedName>
    <definedName name="bs_pc6_seuil6">'Données 2021'!$D$283</definedName>
    <definedName name="bs_pc6_seuil7">'Données 2021'!$C$283</definedName>
    <definedName name="bs_pc6_seuil8">'Données 2021'!$B$283</definedName>
    <definedName name="bs_pc7_seuil1">'Données 2021'!$I$284</definedName>
    <definedName name="bs_pc7_seuil2">'Données 2021'!$H$284</definedName>
    <definedName name="bs_pc7_seuil3">'Données 2021'!$G$284</definedName>
    <definedName name="bs_pc7_seuil4">'Données 2021'!$F$284</definedName>
    <definedName name="bs_pc7_seuil5">'Données 2021'!$E$284</definedName>
    <definedName name="bs_pc7_seuil6">'Données 2021'!$D$284</definedName>
    <definedName name="bs_pc7_seuil7">'Données 2021'!$C$284</definedName>
    <definedName name="bs_pc7_seuil8">'Données 2021'!$B$284</definedName>
    <definedName name="bs_pc8_seuil1">'Données 2021'!$I$285</definedName>
    <definedName name="bs_pc8_seuil2">'Données 2021'!$H$285</definedName>
    <definedName name="bs_pc8_seuil3">'Données 2021'!$G$285</definedName>
    <definedName name="bs_pc8_seuil4">'Données 2021'!$F$285</definedName>
    <definedName name="bs_pc8_seuil5">'Données 2021'!$E$285</definedName>
    <definedName name="bs_pc8_seuil6">'Données 2021'!$D$285</definedName>
    <definedName name="bs_pc8_seuil7">'Données 2021'!$C$285</definedName>
    <definedName name="bs_pc8_seuil8">'Données 2021'!$B$285</definedName>
    <definedName name="bs_pc9_seuil1">'Données 2021'!$I$286</definedName>
    <definedName name="bs_pc9_seuil2">'Données 2021'!$H$286</definedName>
    <definedName name="bs_pc9_seuil3">'Données 2021'!$G$286</definedName>
    <definedName name="bs_pc9_seuil4">'Données 2021'!$F$286</definedName>
    <definedName name="bs_pc9_seuil5">'Données 2021'!$E$286</definedName>
    <definedName name="bs_pc9_seuil6">'Données 2021'!$D$286</definedName>
    <definedName name="bs_pc9_seuil7">'Données 2021'!$C$286</definedName>
    <definedName name="bs_pc9_seuil8">'Données 2021'!$B$286</definedName>
    <definedName name="ceee_abat">'Données 2021'!$C$330</definedName>
    <definedName name="ceee_taux_1enf">'Données 2021'!$C$334</definedName>
    <definedName name="ceee_taux_2enf">'Données 2021'!$C$335</definedName>
    <definedName name="ceee_taux_3enf">'Données 2021'!$C$336</definedName>
    <definedName name="ceee_taux_4enf">'Données 2021'!$C$337</definedName>
    <definedName name="ceee_taux_5enf">'Données 2021'!$C$338</definedName>
    <definedName name="ceee_taux_6enf">'Données 2021'!$C$339</definedName>
    <definedName name="ceeeb_reste_à_vivre">'Données 2021'!$C$344</definedName>
    <definedName name="ceeeb_taux_1enf">'Données 2021'!$C$348</definedName>
    <definedName name="ceeeb_taux_2enf">'Données 2021'!$C$349</definedName>
    <definedName name="ceeeb_taux_3enf">'Données 2021'!$C$350</definedName>
    <definedName name="ceeeb_taux_4enf">'Données 2021'!$C$351</definedName>
    <definedName name="ceeeb_taux_5enf">'Données 2021'!$C$352</definedName>
    <definedName name="ceeeb_taux_6enf">'Données 2021'!$C$353</definedName>
    <definedName name="cf_base">'Données 2021'!$B$40</definedName>
    <definedName name="cf_majoration">'Données 2021'!$B$41</definedName>
    <definedName name="cf_plaf1_couple_biact_ou_iso_3_enf">'Données 2021'!$E$41</definedName>
    <definedName name="cf_plaf1_couple_monoact_3_enf">'Données 2021'!$D$41</definedName>
    <definedName name="cf_plaf1_sup_enf">'Données 2021'!$F$41</definedName>
    <definedName name="cf_plaf2_couple_biact_ou_iso_3_enf">'Données 2021'!$E$40</definedName>
    <definedName name="cf_plaf2_couple_monoact_3_enf">'Données 2021'!$D$40</definedName>
    <definedName name="cf_plaf2_sup_enf">'Données 2021'!$F$40</definedName>
    <definedName name="cf_seuil_act">'Données 2021'!$G$40</definedName>
    <definedName name="clca_tp">'Données 2021'!$B$56</definedName>
    <definedName name="clca_tr_1">'Données 2021'!$B$57</definedName>
    <definedName name="clca_tr_2">'Données 2021'!$B$58</definedName>
    <definedName name="cmg_cotis_assmat">'Données 2021'!$B$207</definedName>
    <definedName name="cmg_cotis_gdom">'Données 2021'!$B$216</definedName>
    <definedName name="cmg_cout_net_assmat">'Données 2021'!$B$205</definedName>
    <definedName name="cmg_cout_net_gdom">'Données 2021'!$B$214</definedName>
    <definedName name="cmg_inter">'Données 2021'!$B$63</definedName>
    <definedName name="cmg_majo_plaf_isolé">'Données 2021'!$H$62</definedName>
    <definedName name="cmg_max">'Données 2021'!$B$62</definedName>
    <definedName name="cmg_max_pccs_gdom">'Données 2021'!$B$66</definedName>
    <definedName name="cmg_min">'Données 2021'!$B$64</definedName>
    <definedName name="cmg_part_max_pcsn">'Données 2021'!$B$65</definedName>
    <definedName name="cmg_plaf_1_pct_plaf_inter">'Données 2021'!$G$62</definedName>
    <definedName name="cmg_plaf_inter_1_enf">'Données 2021'!$D$62</definedName>
    <definedName name="cmg_plaf_inter_2_enf">'Données 2021'!$E$62</definedName>
    <definedName name="cmg_plaf_inter_sup_enf">'Données 2021'!$F$62</definedName>
    <definedName name="Coef_n">'Données 2021'!$B$17</definedName>
    <definedName name="Coef_n_1">'Données 2021'!$B$16</definedName>
    <definedName name="Coef_n_2">'Données 2021'!$B$15</definedName>
    <definedName name="crds">'Données 2021'!$F$16</definedName>
    <definedName name="creche_coef_1_enf">'Données 2021'!$C$222</definedName>
    <definedName name="creche_coef_2_enf">'Données 2021'!$C$223</definedName>
    <definedName name="creche_coef_3_enf">'Données 2021'!$C$224</definedName>
    <definedName name="creche_coef_4_enf">'Données 2021'!$C$225</definedName>
    <definedName name="creche_plafond_ressources">'Données 2021'!$B$231</definedName>
    <definedName name="creche_plancher_ressource">'Données 2021'!$B$230</definedName>
    <definedName name="evol_ipc_2013_2015">'Données 2021'!$B$8</definedName>
    <definedName name="evol_ipc_2014_2015">'Données 2021'!$B$7</definedName>
    <definedName name="evol_smic">'Données 2021'!$B$4</definedName>
    <definedName name="evol_smic_n_moins_1_n">'Données 2021'!$B$12</definedName>
    <definedName name="evol_smic_n_moins_2_n">'Données 2021'!$B$13</definedName>
    <definedName name="evol_smic_n_moins_2_n_moins_1">'Données 2021'!$B$14</definedName>
    <definedName name="gdom_cout_brut_total">'Données 2021'!$B$217</definedName>
    <definedName name="IPC2020_2020">'Données 2021'!$E$7</definedName>
    <definedName name="irpp_cout_net_assmat">'Données 2021'!$B$206</definedName>
    <definedName name="irpp_max_avqf_couple">'Données 2021'!$G$179</definedName>
    <definedName name="irpp_max_avqf_iso">'Données 2021'!$G$178</definedName>
    <definedName name="irpp_max_fg_assmat">'Données 2021'!$G$187</definedName>
    <definedName name="irpp_max_fg_gdom">'Données 2021'!$G$191</definedName>
    <definedName name="irpp_max_reduc_fp">'Données 2021'!$G$174</definedName>
    <definedName name="irpp_min_reduc_fp">'Données 2021'!$G$175</definedName>
    <definedName name="irpp_part_fg_assmat">'Données 2021'!$G$186</definedName>
    <definedName name="irpp_part_fg_gdom">'Données 2021'!$G$188</definedName>
    <definedName name="irpp_plaf_decote">'Données 2021'!$G$181</definedName>
    <definedName name="irpp_plaf_decote_couple">'Données 2021'!$G$182</definedName>
    <definedName name="irpp_reduc_coll">'Données 2021'!$G$183</definedName>
    <definedName name="irpp_reduc_es">'Données 2021'!$G$185</definedName>
    <definedName name="irpp_reduc_lyc">'Données 2021'!$G$184</definedName>
    <definedName name="irpp_reduc1">'Données 2021'!$G$165</definedName>
    <definedName name="irpp_reduc2">'Données 2021'!$G$166</definedName>
    <definedName name="irpp_reduc3">'Données 2021'!$G$167</definedName>
    <definedName name="irpp_reduc4">'Données 2021'!$G$168</definedName>
    <definedName name="irpp_seuil1">'Données 2021'!$G$157</definedName>
    <definedName name="irpp_seuil1_cont_excep">'Données 2021'!$G$169</definedName>
    <definedName name="irpp_seuil1_fg_gdom">'Données 2021'!$G$189</definedName>
    <definedName name="irpp_seuil2">'Données 2021'!$G$158</definedName>
    <definedName name="irpp_seuil2_cont_excep">'Données 2021'!$G$170</definedName>
    <definedName name="irpp_seuil3">'Données 2021'!$G$159</definedName>
    <definedName name="irpp_seuil4">'Données 2021'!$G$160</definedName>
    <definedName name="irpp_supp_enf_seuil_fg_gdom">'Données 2021'!$G$190</definedName>
    <definedName name="irpp_taux_decote">'Données 2021'!$G$180</definedName>
    <definedName name="irpp_taux_reduc_fp">'Données 2021'!$G$173</definedName>
    <definedName name="irpp_taux1">'Données 2021'!$G$161</definedName>
    <definedName name="irpp_taux1_cont_excep">'Données 2021'!$G$171</definedName>
    <definedName name="irpp_taux2">'Données 2021'!$G$162</definedName>
    <definedName name="irpp_taux2_cont_excep">'Données 2021'!$G$172</definedName>
    <definedName name="irpp_taux3">'Données 2021'!$G$163</definedName>
    <definedName name="irpp_taux4">'Données 2021'!$G$164</definedName>
    <definedName name="pa_coeff_calcul_bonus">'Données 2021'!$B$108</definedName>
    <definedName name="pa_fl1">'Données 2021'!$B$93</definedName>
    <definedName name="pa_fl2">'Données 2021'!$B$94</definedName>
    <definedName name="pa_fl3">'Données 2021'!$B$95</definedName>
    <definedName name="pa_forf_c0">'Données 2021'!$C$98</definedName>
    <definedName name="pa_forf_c1">'Données 2021'!$C$99</definedName>
    <definedName name="pa_forf_c2">'Données 2021'!$C$100</definedName>
    <definedName name="pa_forf_I0">'Données 2021'!$B$98</definedName>
    <definedName name="pa_forf_I1">'Données 2021'!$B$99</definedName>
    <definedName name="pa_forf_I2">'Données 2021'!$B$100</definedName>
    <definedName name="pa_forfm_I0">'Données 2021'!$D$98</definedName>
    <definedName name="pa_forfm_I1">'Données 2021'!$D$99</definedName>
    <definedName name="pa_forfm_I2">'Données 2021'!$D$100</definedName>
    <definedName name="pa_forfm_supenf">'Données 2021'!$D$101</definedName>
    <definedName name="pa_max_BPA">'Données 2021'!$B$107</definedName>
    <definedName name="pa_seuil_versement">'Données 2021'!$B$109</definedName>
    <definedName name="pa_seuil1_BPA">'Données 2021'!$B$105</definedName>
    <definedName name="pa_seuil2_BPA">'Données 2021'!$B$106</definedName>
    <definedName name="pa_sup_enf">'Données 2021'!$B$101</definedName>
    <definedName name="pa_taux_rev_act">'Données 2021'!$B$102</definedName>
    <definedName name="rsa_C0">'Données 2021'!$C$85</definedName>
    <definedName name="rsa_C1">'Données 2021'!$C$86</definedName>
    <definedName name="rsa_C2">'Données 2021'!$C$87</definedName>
    <definedName name="rsa_fl_1">'Données 2021'!$B$79</definedName>
    <definedName name="rsa_fl_2">'Données 2021'!$B$80</definedName>
    <definedName name="rsa_fl_3">'Données 2021'!$B$81</definedName>
    <definedName name="rsa_I0">'Données 2021'!$B$85</definedName>
    <definedName name="rsa_I0_n_2">'Données 2021'!$G$152</definedName>
    <definedName name="rsa_I1">'Données 2021'!$B$86</definedName>
    <definedName name="rsa_I2">'Données 2021'!$B$87</definedName>
    <definedName name="rsa_seuil_versement">'Données 2021'!$B$90</definedName>
    <definedName name="rsa_sup_enf">'Données 2021'!$B$88</definedName>
    <definedName name="rsam_I0">'Données 2021'!$D$85</definedName>
    <definedName name="rsam_I1">'Données 2021'!$D$86</definedName>
    <definedName name="rsam_I2">'Données 2021'!$D$87</definedName>
    <definedName name="rsam_sup_enf">'Données 2021'!$D$88</definedName>
    <definedName name="smic">'Données 2021'!$B$3</definedName>
    <definedName name="smic_h">'Données 2021'!$B$5</definedName>
    <definedName name="taux_CRDS">'Données 2021'!$F$16</definedName>
    <definedName name="taux_pat">'Données 2021'!$F$197</definedName>
    <definedName name="taux_sal">'Données 2021'!$E$197</definedName>
    <definedName name="tx_cotsal">'Données 2021'!$F$15</definedName>
    <definedName name="tx_csgded">'Données 2021'!$F$13</definedName>
    <definedName name="tx_csgimp">'Données 2021'!$F$14</definedName>
    <definedName name="uc_ado_iso">'Données 2021'!$B$360</definedName>
    <definedName name="uc_ado_pg">'Données 2021'!$B$361</definedName>
    <definedName name="uc_ado_png">'Données 2021'!$B$362</definedName>
    <definedName name="uc_enf_iso">'Données 2021'!$B$357</definedName>
    <definedName name="uc_enf_pg">'Données 2021'!$B$358</definedName>
    <definedName name="uc_enf_png">'Données 2021'!$B$359</definedName>
  </definedNames>
  <calcPr calcId="145621"/>
</workbook>
</file>

<file path=xl/calcChain.xml><?xml version="1.0" encoding="utf-8"?>
<calcChain xmlns="http://schemas.openxmlformats.org/spreadsheetml/2006/main">
  <c r="C14" i="128" l="1"/>
  <c r="C205" i="128" l="1"/>
  <c r="C164" i="128"/>
  <c r="C110" i="128"/>
  <c r="C111" i="128" s="1"/>
  <c r="C109" i="128"/>
  <c r="C105" i="128"/>
  <c r="C106" i="128" s="1"/>
  <c r="C104" i="128"/>
  <c r="C100" i="128"/>
  <c r="C99" i="128"/>
  <c r="C98" i="128"/>
  <c r="C97" i="128"/>
  <c r="C96" i="128"/>
  <c r="C95" i="128"/>
  <c r="C94" i="128"/>
  <c r="C141" i="128" s="1"/>
  <c r="C93" i="128"/>
  <c r="C92" i="128"/>
  <c r="C170" i="128" s="1"/>
  <c r="C91" i="128"/>
  <c r="C132" i="128" s="1"/>
  <c r="C54" i="128"/>
  <c r="C40" i="128"/>
  <c r="C37" i="128"/>
  <c r="C197" i="128" s="1"/>
  <c r="C10" i="128"/>
  <c r="B14" i="6"/>
  <c r="C48" i="128" l="1"/>
  <c r="C81" i="128"/>
  <c r="C220" i="128"/>
  <c r="C41" i="128"/>
  <c r="C121" i="128"/>
  <c r="C157" i="128"/>
  <c r="C79" i="128"/>
  <c r="C90" i="128"/>
  <c r="C107" i="128"/>
  <c r="C112" i="128"/>
  <c r="C52" i="128"/>
  <c r="C122" i="128"/>
  <c r="C142" i="128"/>
  <c r="C168" i="128"/>
  <c r="C235" i="128"/>
  <c r="C39" i="128"/>
  <c r="C165" i="128"/>
  <c r="C179" i="128"/>
  <c r="C166" i="128"/>
  <c r="C167" i="128" l="1"/>
  <c r="C222" i="128"/>
  <c r="C204" i="128"/>
  <c r="C213" i="128" s="1"/>
  <c r="C53" i="128"/>
  <c r="C55" i="128" s="1"/>
  <c r="C49" i="128" s="1"/>
  <c r="C169" i="128" l="1"/>
  <c r="B362" i="6"/>
  <c r="B361" i="6"/>
  <c r="B359" i="6"/>
  <c r="B358" i="6"/>
  <c r="C344" i="6" l="1"/>
  <c r="C330" i="6"/>
  <c r="B72" i="6" l="1"/>
  <c r="C180" i="128" l="1"/>
  <c r="C181" i="128" s="1"/>
  <c r="C182" i="128"/>
  <c r="C183" i="128" s="1"/>
  <c r="C71" i="128" l="1"/>
  <c r="B256" i="6" l="1"/>
  <c r="B255" i="6"/>
  <c r="B254" i="6"/>
  <c r="B253" i="6"/>
  <c r="B252" i="6"/>
  <c r="B251" i="6"/>
  <c r="B214" i="6" l="1"/>
  <c r="B17" i="6"/>
  <c r="C153" i="128" l="1"/>
  <c r="C163" i="128"/>
  <c r="B216" i="6"/>
  <c r="D98" i="6"/>
  <c r="D99" i="6" s="1"/>
  <c r="D100" i="6" s="1"/>
  <c r="B51" i="6"/>
  <c r="C152" i="128" l="1"/>
  <c r="C151" i="128"/>
  <c r="B215" i="6"/>
  <c r="B205" i="6" l="1"/>
  <c r="C225" i="6"/>
  <c r="C224" i="6"/>
  <c r="C223" i="6"/>
  <c r="C222" i="6"/>
  <c r="B206" i="6"/>
  <c r="B203" i="6"/>
  <c r="B207" i="6" s="1"/>
  <c r="C147" i="128" l="1"/>
  <c r="C64" i="128" s="1"/>
  <c r="C146" i="128"/>
  <c r="B64" i="6" l="1"/>
  <c r="B63" i="6"/>
  <c r="B62" i="6"/>
  <c r="B58" i="6"/>
  <c r="B57" i="6"/>
  <c r="B56" i="6"/>
  <c r="C143" i="128" l="1"/>
  <c r="C62" i="128" s="1"/>
  <c r="B107" i="6" l="1"/>
  <c r="B93" i="6"/>
  <c r="D101" i="6"/>
  <c r="B101" i="6"/>
  <c r="C98" i="6"/>
  <c r="B99" i="6"/>
  <c r="B100" i="6" l="1"/>
  <c r="C99" i="6"/>
  <c r="B94" i="6"/>
  <c r="B79" i="6"/>
  <c r="C88" i="6"/>
  <c r="B88" i="6"/>
  <c r="C85" i="6"/>
  <c r="B86" i="6"/>
  <c r="C194" i="128" l="1"/>
  <c r="B87" i="6"/>
  <c r="C100" i="6"/>
  <c r="B95" i="6"/>
  <c r="C86" i="6"/>
  <c r="B80" i="6"/>
  <c r="C187" i="128" l="1"/>
  <c r="B81" i="6"/>
  <c r="C87" i="6"/>
  <c r="B52" i="6"/>
  <c r="B35" i="6"/>
  <c r="C59" i="128" l="1"/>
  <c r="B24" i="6" l="1"/>
  <c r="C118" i="128" l="1"/>
  <c r="B105" i="6"/>
  <c r="C196" i="128" l="1"/>
  <c r="C198" i="128" s="1"/>
  <c r="I138" i="6"/>
  <c r="H138" i="6"/>
  <c r="G138" i="6"/>
  <c r="C171" i="128" l="1"/>
  <c r="C172" i="128" s="1"/>
  <c r="C173" i="128" s="1"/>
  <c r="C174" i="128" s="1"/>
  <c r="G165" i="6"/>
  <c r="G166" i="6" s="1"/>
  <c r="G167" i="6" s="1"/>
  <c r="G168" i="6" s="1"/>
  <c r="C176" i="128" l="1"/>
  <c r="C175" i="128"/>
  <c r="B36" i="6"/>
  <c r="B42" i="6"/>
  <c r="B30" i="6"/>
  <c r="C66" i="128" l="1"/>
  <c r="C195" i="128"/>
  <c r="C188" i="128"/>
  <c r="C119" i="128"/>
  <c r="C101" i="6"/>
  <c r="B13" i="6" l="1"/>
  <c r="B15" i="6" s="1"/>
  <c r="B40" i="6"/>
  <c r="B41" i="6" s="1"/>
  <c r="B4" i="6"/>
  <c r="B12" i="6" s="1"/>
  <c r="B16" i="6" s="1"/>
  <c r="B31" i="6"/>
  <c r="B45" i="6"/>
  <c r="B46" i="6"/>
  <c r="B47" i="6"/>
  <c r="B25" i="6"/>
  <c r="B27" i="6"/>
  <c r="B28" i="6" s="1"/>
  <c r="B26" i="6"/>
  <c r="C127" i="128" l="1"/>
  <c r="C138" i="128"/>
  <c r="C126" i="128"/>
  <c r="C137" i="128"/>
  <c r="C133" i="128"/>
  <c r="C120" i="128"/>
  <c r="C206" i="128"/>
  <c r="C207" i="128" s="1"/>
  <c r="C225" i="128" l="1"/>
  <c r="C209" i="128"/>
  <c r="C212" i="128" s="1"/>
  <c r="C208" i="128"/>
  <c r="C211" i="128" s="1"/>
  <c r="C115" i="128"/>
  <c r="C123" i="128" l="1"/>
  <c r="C56" i="128" s="1"/>
  <c r="C61" i="128"/>
  <c r="C229" i="128"/>
  <c r="C230" i="128" s="1"/>
  <c r="C231" i="128" s="1"/>
  <c r="C68" i="128" s="1"/>
  <c r="C134" i="128"/>
  <c r="C60" i="128" s="1"/>
  <c r="C234" i="128"/>
  <c r="C236" i="128" s="1"/>
  <c r="C237" i="128" s="1"/>
  <c r="C69" i="128" s="1"/>
  <c r="C67" i="128"/>
  <c r="C129" i="128"/>
  <c r="C58" i="128" s="1"/>
  <c r="C160" i="128"/>
  <c r="C128" i="128"/>
  <c r="C63" i="128"/>
  <c r="C214" i="128"/>
  <c r="C215" i="128" s="1"/>
  <c r="C217" i="128" l="1"/>
  <c r="C218" i="128" s="1"/>
  <c r="C219" i="128" s="1"/>
  <c r="C154" i="128"/>
  <c r="C223" i="128" s="1"/>
  <c r="C148" i="128"/>
  <c r="C221" i="128" s="1"/>
  <c r="C70" i="128"/>
  <c r="C57" i="128"/>
  <c r="C65" i="128" s="1"/>
  <c r="C189" i="128"/>
  <c r="C84" i="128" l="1"/>
  <c r="C224" i="128"/>
  <c r="C226" i="128" s="1"/>
  <c r="C75" i="128" s="1"/>
  <c r="C190" i="128"/>
  <c r="C191" i="128" s="1"/>
  <c r="C199" i="128"/>
  <c r="C200" i="128" l="1"/>
  <c r="C201" i="128" s="1"/>
  <c r="C73" i="128" s="1"/>
  <c r="C72" i="128"/>
  <c r="C74" i="128" l="1"/>
  <c r="C76" i="128" s="1"/>
  <c r="C85" i="128" l="1"/>
  <c r="C86" i="128" s="1"/>
  <c r="C80" i="128"/>
  <c r="C82" i="128"/>
</calcChain>
</file>

<file path=xl/sharedStrings.xml><?xml version="1.0" encoding="utf-8"?>
<sst xmlns="http://schemas.openxmlformats.org/spreadsheetml/2006/main" count="563" uniqueCount="489">
  <si>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</si>
  <si>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</si>
  <si>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</si>
  <si>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</si>
  <si>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</si>
  <si>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</si>
  <si>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</si>
  <si>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</si>
  <si>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</si>
  <si>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</si>
  <si>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</si>
  <si>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</si>
  <si>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</si>
  <si>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</si>
  <si>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</si>
  <si>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</si>
  <si>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</si>
  <si>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</si>
  <si>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</si>
  <si>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PF : Montant de la base mensuelle de calcul des AF (BMAF) de N-2</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</si>
  <si>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</si>
  <si>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</si>
  <si>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</si>
  <si>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</si>
  <si>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</si>
  <si>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</si>
  <si>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</si>
  <si>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</si>
  <si>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</si>
  <si>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</si>
  <si>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</si>
  <si>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</si>
  <si>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</si>
  <si>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</si>
  <si>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</si>
  <si>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</si>
  <si>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</si>
  <si>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</si>
  <si>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</si>
  <si>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</si>
  <si>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</si>
  <si>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</si>
  <si>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</si>
  <si>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</si>
  <si>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</si>
  <si>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</si>
  <si>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</si>
  <si>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</si>
  <si>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</si>
  <si>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</si>
  <si>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</si>
  <si>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</si>
  <si>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</si>
  <si>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</si>
  <si>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</si>
  <si>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</si>
  <si>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</si>
  <si>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</si>
  <si>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</si>
  <si>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</si>
  <si>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</si>
  <si>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</si>
  <si>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</si>
  <si>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</si>
  <si>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</si>
  <si>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</si>
  <si>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</si>
  <si>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</si>
  <si>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</si>
  <si>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</si>
  <si>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</si>
  <si>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</si>
  <si>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</si>
  <si>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</si>
  <si>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</si>
  <si>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</si>
  <si>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</si>
  <si>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</si>
  <si>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</si>
  <si>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</si>
  <si>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</si>
  <si>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</si>
  <si>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</si>
  <si>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</si>
  <si>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</si>
  <si>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</si>
  <si>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</si>
  <si>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</si>
  <si>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</si>
  <si>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</si>
  <si>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</si>
  <si>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</si>
  <si>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</si>
  <si>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</si>
  <si>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</si>
  <si>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</si>
  <si>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revenu net imposable</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</si>
  <si>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</si>
  <si>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</si>
  <si>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</si>
  <si>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</si>
  <si>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</si>
  <si>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</si>
  <si>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</si>
  <si>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</si>
  <si>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</si>
  <si>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</si>
  <si>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</si>
  <si>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</si>
  <si>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</si>
  <si>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Forfait RSA  : Montant pour un isolé sans enfant de N-2</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</si>
  <si>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</si>
  <si>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</si>
  <si>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</si>
  <si>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</si>
  <si>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</si>
  <si>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</si>
  <si>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</si>
  <si>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</si>
  <si>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</si>
  <si>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</si>
  <si>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</si>
  <si>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</si>
  <si>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</si>
  <si>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</si>
  <si>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</si>
  <si>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</si>
  <si>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</si>
  <si>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</si>
  <si>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</si>
  <si>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</si>
  <si>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</si>
  <si>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</si>
  <si>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</si>
  <si>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</si>
  <si>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</si>
  <si>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</si>
  <si>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</si>
  <si>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</si>
  <si>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</si>
  <si>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</si>
  <si>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</si>
  <si>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</si>
  <si>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</si>
  <si>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</si>
  <si>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</si>
  <si>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</si>
  <si>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</si>
  <si>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</si>
  <si>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</si>
  <si>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</si>
  <si>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</si>
  <si>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</si>
  <si>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</si>
  <si>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</si>
  <si>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</si>
  <si>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</si>
  <si>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</si>
  <si>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</si>
  <si>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</si>
  <si>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</si>
  <si>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</si>
  <si>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</si>
  <si>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</si>
  <si>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</si>
  <si>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</si>
  <si>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</si>
  <si>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</si>
  <si>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</si>
  <si>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</si>
  <si>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</si>
  <si>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</si>
  <si>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</si>
  <si>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</si>
  <si>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</si>
  <si>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</si>
  <si>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</si>
  <si>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</si>
  <si>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</si>
  <si>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</si>
  <si>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</si>
  <si>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</si>
  <si>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</si>
  <si>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</si>
  <si>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</si>
  <si>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</si>
  <si>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</si>
  <si>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</si>
  <si>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</si>
  <si>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</si>
  <si>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</si>
  <si>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</si>
  <si>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</si>
  <si>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</si>
  <si>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</si>
  <si>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</si>
  <si>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</si>
  <si>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</si>
  <si>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</si>
  <si>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</si>
  <si>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</si>
  <si>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</si>
  <si>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Base ressources</t>
  </si>
  <si>
    <t>smic horaire (pour PA)</t>
  </si>
  <si>
    <t>seuil déclenchement bonus (nb de smic_h)</t>
  </si>
  <si>
    <t>Salaire Adulte 1</t>
  </si>
  <si>
    <t>Salaire Adulte 2</t>
  </si>
  <si>
    <t>smic net 1 er janvier 2019</t>
  </si>
  <si>
    <t>smic net 1 er janvier 2020</t>
  </si>
  <si>
    <t>Evolution jan 2019 - janv 2020</t>
  </si>
  <si>
    <t>taux cotisation employé</t>
  </si>
  <si>
    <t>taux csg imposable</t>
  </si>
  <si>
    <t>taux csg déductible</t>
  </si>
  <si>
    <t>ratio assiette csg et crds</t>
  </si>
  <si>
    <t>taux crds</t>
  </si>
  <si>
    <t>seuil de versement</t>
  </si>
  <si>
    <t>Taux complémentaire Tl au loyer plafond</t>
  </si>
  <si>
    <t>seuil 1 dégressivité personne seule</t>
  </si>
  <si>
    <t>seuil 1 dégressivité couple</t>
  </si>
  <si>
    <t>seuil 1 dégressivité 1 pàc</t>
  </si>
  <si>
    <t>seuil 1 dégressivité supplément par pàc supplémentaire</t>
  </si>
  <si>
    <t>seuil 2 dégressivité personne seule</t>
  </si>
  <si>
    <t>seuil 2 dégressivité couple</t>
  </si>
  <si>
    <t>seuil 2 dégressivité supplément par pàc supplémentaire</t>
  </si>
  <si>
    <t>seuil 2 dégressivité 1 pàc</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</si>
  <si>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</si>
  <si>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</si>
  <si>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</si>
  <si>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</si>
  <si>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</si>
  <si>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</si>
  <si>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</si>
  <si>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</si>
  <si>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</si>
  <si>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</si>
  <si>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</si>
  <si>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</si>
  <si>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</si>
  <si>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</si>
  <si>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</si>
  <si>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</si>
  <si>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</si>
  <si>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</si>
  <si>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</si>
  <si>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</si>
  <si>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</si>
  <si>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</si>
  <si>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</si>
  <si>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</si>
  <si>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</si>
  <si>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</si>
  <si>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</si>
  <si>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</si>
  <si>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</si>
  <si>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</si>
  <si>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</si>
  <si>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</si>
  <si>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</si>
  <si>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</si>
  <si>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</si>
  <si>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</si>
  <si>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</si>
  <si>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</si>
  <si>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</si>
  <si>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</si>
  <si>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</si>
  <si>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</si>
  <si>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</si>
  <si>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</si>
  <si>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</si>
  <si>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</si>
  <si>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</si>
  <si>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</si>
  <si>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</si>
  <si>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</si>
  <si>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</si>
  <si>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</si>
  <si>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</si>
  <si>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</si>
  <si>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</si>
  <si>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</si>
  <si>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</si>
  <si>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</si>
  <si>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</si>
  <si>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</si>
  <si>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</si>
  <si>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</si>
  <si>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</si>
  <si>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</si>
  <si>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</si>
  <si>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</si>
  <si>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</si>
  <si>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</si>
  <si>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</si>
  <si>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</si>
  <si>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</si>
  <si>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</si>
  <si>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</si>
  <si>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</si>
  <si>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</si>
  <si>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</si>
  <si>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</si>
  <si>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</si>
  <si>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</si>
  <si>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</si>
  <si>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</si>
  <si>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</si>
  <si>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</si>
  <si>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</si>
  <si>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</si>
  <si>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</si>
  <si>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</si>
  <si>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</si>
  <si>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</si>
  <si>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Prestations familiales à déduire (après CRDS)</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</si>
  <si>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</si>
  <si>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</si>
  <si>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</si>
  <si>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</si>
  <si>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</si>
  <si>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</si>
  <si>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</si>
  <si>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</si>
  <si>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</si>
  <si>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</si>
  <si>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</si>
  <si>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smic net 1 er janvier 2021</t>
  </si>
  <si>
    <t>Evolution du smic entre 2020 et 2021</t>
  </si>
  <si>
    <t>Evolution jan 2020 - janv 2021</t>
  </si>
  <si>
    <t>1er avril 2021</t>
  </si>
  <si>
    <t>Si vous avez recours à un assistant maternel, il doit être agréé par les services de la protection maternelle et infantile. Son</t>
  </si>
  <si>
    <t>salaire brut ne doit pas dépasser 51,25 € au 1er janvier 2021 par jour et par enfant gardé.</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</si>
  <si>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</si>
  <si>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</si>
  <si>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</si>
  <si>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</si>
  <si>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</si>
  <si>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</si>
  <si>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</si>
  <si>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</si>
  <si>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</si>
  <si>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</si>
  <si>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</si>
  <si>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</si>
  <si>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</si>
  <si>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</si>
  <si>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</si>
  <si>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BOURSES DE COLLEGE 2021-2022</t>
  </si>
  <si>
    <t>Bourse de collège</t>
  </si>
  <si>
    <t>Bourse de lycée</t>
  </si>
  <si>
    <t>BOURSES DE LYCEE 2021-2022</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</si>
  <si>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</si>
  <si>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</si>
  <si>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</si>
  <si>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</si>
  <si>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</si>
  <si>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</si>
  <si>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</si>
  <si>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</si>
  <si>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</si>
  <si>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</si>
  <si>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</si>
  <si>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</si>
  <si>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</si>
  <si>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Salaire antérieur pour calcul ARE adulte 1</t>
  </si>
  <si>
    <t>Salaire antérieur pour calcul ARE adulte 2</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</si>
  <si>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</si>
  <si>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</si>
  <si>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</si>
  <si>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</si>
  <si>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</si>
  <si>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</si>
  <si>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</si>
  <si>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</si>
  <si>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</si>
  <si>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</si>
  <si>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</si>
  <si>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</si>
  <si>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</si>
  <si>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</si>
  <si>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</si>
  <si>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</si>
  <si>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plafond individuel</t>
  </si>
  <si>
    <t>seuil abattement 1 revenus activité en part de smic</t>
  </si>
  <si>
    <t>taux abattement 1 revenus d'activité</t>
  </si>
  <si>
    <t>taux abattement 2 revenus d'activité</t>
  </si>
  <si>
    <t>taux abattement revenus conjoint</t>
  </si>
  <si>
    <t>Base ressource adulte 1</t>
  </si>
  <si>
    <t>AAH adulte 1</t>
  </si>
  <si>
    <t>Base ressource adulte 2</t>
  </si>
  <si>
    <t>AAH adulte 2</t>
  </si>
  <si>
    <t>majo plafond couple (en% d'AAH_I0)</t>
  </si>
  <si>
    <t>supplément plafond/enfant (en% d'AAH_I0)</t>
  </si>
  <si>
    <t>Plafond mensuel</t>
  </si>
  <si>
    <t>Total revenu disponible (hors CMG)</t>
  </si>
  <si>
    <t>hyp : emploi depuis plus de 6 mois</t>
  </si>
  <si>
    <t>Bourse du supérieur</t>
  </si>
  <si>
    <t>BOURSES DU SUPERIEUR</t>
  </si>
  <si>
    <t xml:space="preserve">BOURSES D’ENSEIGNEMENT SUPERIEUR– ANNEE 2020/2021 </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</si>
  <si>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</si>
  <si>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</si>
  <si>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</si>
  <si>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</si>
  <si>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</si>
  <si>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</si>
  <si>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</si>
  <si>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</si>
  <si>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</si>
  <si>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</si>
  <si>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</si>
  <si>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</si>
  <si>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</si>
  <si>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</si>
  <si>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</si>
  <si>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</si>
  <si>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</si>
  <si>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</si>
  <si>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</si>
  <si>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</si>
  <si>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</si>
  <si>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</si>
  <si>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</si>
  <si>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</si>
  <si>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</si>
  <si>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</si>
  <si>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</si>
  <si>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</si>
  <si>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Coût net de la garde</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</si>
  <si>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</si>
  <si>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</si>
  <si>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</si>
  <si>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</si>
  <si>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</si>
  <si>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</si>
  <si>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</si>
  <si>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</si>
  <si>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</si>
  <si>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</si>
  <si>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</si>
  <si>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</si>
  <si>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</si>
  <si>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</si>
  <si>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</si>
  <si>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</si>
  <si>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</si>
  <si>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</si>
  <si>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</si>
  <si>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</si>
  <si>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</si>
  <si>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</si>
  <si>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</si>
  <si>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</si>
  <si>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</si>
  <si>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</si>
  <si>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</si>
  <si>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</si>
  <si>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</si>
  <si>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</si>
  <si>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</si>
  <si>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</si>
  <si>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</si>
  <si>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</si>
  <si>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</si>
  <si>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</si>
  <si>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</si>
  <si>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</si>
  <si>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Autres revenus primaires (hors pension alimentaire)</t>
  </si>
  <si>
    <t>Base ressources pour les PF : revenu net imposable n-2</t>
  </si>
  <si>
    <t>Impôt sur le revenu/12  (sur revenus n-1 déflatés de la hausse du smic)</t>
  </si>
  <si>
    <t>évolution (n-2)/(n-1) pour calcul PF sous conditions de ressources et bourses</t>
  </si>
  <si>
    <t>évolution (n-2)/n</t>
  </si>
  <si>
    <t>Revenu net imposable n-1 déflaté en n-2</t>
  </si>
  <si>
    <t>Allocation de retour à l'emploi : hypothèse emploi stable avant le chômage : si souhait inverse, entrer manuellement le SAR</t>
  </si>
  <si>
    <t>Revenu  n-1 déclaré hors pensions alim</t>
  </si>
  <si>
    <t>IMPOT SUR LE REVENU calculé pour simplifier sur revenus n-1</t>
  </si>
  <si>
    <t>Pour les parents isolés : on précise si c'est le parent non gardien (png), ou le parent gardien (pg) pour un DVH classique ou si c'est un parent seul sans ex-conjoint (iso)</t>
  </si>
  <si>
    <t>type de parent isolé</t>
  </si>
  <si>
    <t>(2010/2018)</t>
  </si>
  <si>
    <t xml:space="preserve"> </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</si>
  <si>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</si>
  <si>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</si>
  <si>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nombre d'unités de consommation (echelle modifiée : un enfant d'une famille monoparentale compte pour 0,4/0,6 uc selon son âge s'il n'y a pas de second parent, il compte pour 0,4/0,6 en tout pour les parents séparés dont 0,1/0,15 pour le parent qui a la garde secondaire)</t>
  </si>
  <si>
    <t>On peut calculer automatiquement l'ARE à partir du salaire antérieur sous l'hyp d'un emploi stable depuis suffisamment longtemps. Sinon on peut entrer un montant d'ARE ligne 46</t>
  </si>
  <si>
    <t>(pg/png/solo)</t>
  </si>
  <si>
    <t>Barème de calcul de la CEEE (si pg ou png)</t>
  </si>
  <si>
    <t>revenu primaire du parent qui a la arde secondaire (si pg : pour calcul cEEE)</t>
  </si>
  <si>
    <t>Pensions alimentaires reçue (calcul automatique si pg)</t>
  </si>
  <si>
    <t>Autres revenus (sauf ARE et pensions alimentaires si calculées automatiquement)</t>
  </si>
  <si>
    <t>pg</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</si>
</sst>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6" formatCode="#,##0\ &quot;€&quot;;[Red]\-#,##0\ &quot;€&quot;"/>
    <numFmt numFmtId="8" formatCode="#,##0.00\ &quot;€&quot;;[Red]\-#,##0.00\ &quot;€&quot;"/>
    <numFmt numFmtId="44" formatCode="_-* #,##0.00\ &quot;€&quot;_-;\-* #,##0.00\ &quot;€&quot;_-;_-* &quot;-&quot;??\ &quot;€&quot;_-;_-@_-"/>
    <numFmt numFmtId="43" formatCode="_-* #,##0.00\ _€_-;\-* #,##0.00\ _€_-;_-* &quot;-&quot;??\ _€_-;_-@_-"/>
    <numFmt numFmtId="164" formatCode="#,##0\ &quot;€&quot;"/>
    <numFmt numFmtId="165" formatCode="0.000"/>
    <numFmt numFmtId="166" formatCode="#,##0.00\ &quot;€&quot;"/>
    <numFmt numFmtId="167" formatCode="0.0%"/>
    <numFmt numFmtId="168" formatCode="#,##0.0"/>
    <numFmt numFmtId="169" formatCode="0.0000"/>
    <numFmt numFmtId="170" formatCode="#,##0.000"/>
    <numFmt numFmtId="171" formatCode="_-* #,##0.0000\ _€_-;\-* #,##0.0000\ _€_-;_-* &quot;-&quot;??\ _€_-;_-@_-"/>
    <numFmt numFmtId="172" formatCode="#,##0.0000\ &quot;€&quot;"/>
    <numFmt numFmtId="173" formatCode="_-* #,##0\ _€_-;\-* #,##0\ _€_-;_-* &quot;-&quot;??\ _€_-;_-@_-"/>
    <numFmt numFmtId="174" formatCode="0.00000"/>
    <numFmt numFmtId="175" formatCode="_-* #,##0\ _€_-;\-* #,##0\ _€_-;_-* &quot;-&quot;??\ _€_-;_-@"/>
    <numFmt numFmtId="176" formatCode="0.000%"/>
    <numFmt numFmtId="177" formatCode="#,##0_ ;\-#,##0\ "/>
    <numFmt numFmtId="178" formatCode="_-* #,##0.00_-;\-* #,##0.00_-;_-* &quot;-&quot;??_-;_-@_-"/>
  </numFmts>
  <fonts count="50"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b/>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78" fontId="1" fillId="0" borderId="0" applyFont="0" applyFill="0" applyBorder="0" applyAlignment="0" applyProtection="0"/>
    <xf numFmtId="9" fontId="1" fillId="0" borderId="0" applyFont="0" applyFill="0" applyBorder="0" applyAlignment="0" applyProtection="0"/>
  </cellStyleXfs>
  <cellXfs count="526">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69"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5"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5"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4"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6" fontId="26" fillId="0" borderId="0" xfId="0" applyNumberFormat="1" applyFont="1" applyFill="1" applyBorder="1" applyAlignment="1">
      <alignment horizontal="center"/>
    </xf>
    <xf numFmtId="164"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7"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6"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6"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4"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0" xfId="0" applyFont="1" applyFill="1" applyBorder="1" applyAlignment="1">
      <alignment horizontal="left"/>
    </xf>
    <xf numFmtId="0" fontId="26" fillId="0" borderId="25" xfId="0" applyFont="1" applyBorder="1"/>
    <xf numFmtId="0" fontId="26" fillId="0" borderId="11" xfId="0" applyFont="1" applyBorder="1" applyAlignment="1">
      <alignment horizontal="left"/>
    </xf>
    <xf numFmtId="0" fontId="26" fillId="0" borderId="26" xfId="0" applyFont="1" applyFill="1" applyBorder="1" applyAlignment="1">
      <alignment horizontal="center" vertical="center"/>
    </xf>
    <xf numFmtId="173"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3"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8"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6" fontId="26" fillId="26" borderId="0" xfId="0" applyNumberFormat="1" applyFont="1" applyFill="1" applyBorder="1" applyAlignment="1">
      <alignment horizontal="center" vertical="center"/>
    </xf>
    <xf numFmtId="164" fontId="26" fillId="26" borderId="0" xfId="0" applyNumberFormat="1" applyFont="1" applyFill="1" applyBorder="1" applyAlignment="1">
      <alignment horizontal="center"/>
    </xf>
    <xf numFmtId="164"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2"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6" fontId="28" fillId="27" borderId="14" xfId="36" applyNumberFormat="1" applyFont="1" applyFill="1" applyBorder="1" applyAlignment="1">
      <alignment horizontal="center" vertical="center"/>
    </xf>
    <xf numFmtId="2" fontId="28" fillId="27" borderId="14" xfId="0" applyNumberFormat="1" applyFont="1" applyFill="1" applyBorder="1" applyAlignment="1">
      <alignment horizontal="center" vertical="center"/>
    </xf>
    <xf numFmtId="165" fontId="28" fillId="27" borderId="48" xfId="0" applyNumberFormat="1" applyFont="1" applyFill="1" applyBorder="1" applyAlignment="1">
      <alignment horizontal="center"/>
    </xf>
    <xf numFmtId="169" fontId="28" fillId="27" borderId="14" xfId="0" applyNumberFormat="1" applyFont="1" applyFill="1" applyBorder="1" applyAlignment="1">
      <alignment horizontal="center" vertical="center"/>
    </xf>
    <xf numFmtId="169" fontId="28" fillId="27" borderId="48" xfId="0" applyNumberFormat="1" applyFont="1" applyFill="1" applyBorder="1" applyAlignment="1">
      <alignment horizontal="center"/>
    </xf>
    <xf numFmtId="171" fontId="28" fillId="0" borderId="0" xfId="32" applyNumberFormat="1" applyFont="1" applyFill="1" applyBorder="1" applyAlignment="1">
      <alignment horizontal="center" vertical="center"/>
    </xf>
    <xf numFmtId="165" fontId="28" fillId="27" borderId="34" xfId="0" applyNumberFormat="1" applyFont="1" applyFill="1" applyBorder="1" applyAlignment="1">
      <alignment horizontal="center"/>
    </xf>
    <xf numFmtId="169"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6" fontId="28" fillId="27" borderId="17" xfId="0" applyNumberFormat="1" applyFont="1" applyFill="1" applyBorder="1" applyAlignment="1">
      <alignment horizontal="center"/>
    </xf>
    <xf numFmtId="166" fontId="28" fillId="27" borderId="17" xfId="0" applyNumberFormat="1" applyFont="1" applyFill="1" applyBorder="1" applyAlignment="1">
      <alignment horizontal="center" vertical="center"/>
    </xf>
    <xf numFmtId="166" fontId="28" fillId="27" borderId="19" xfId="0" applyNumberFormat="1" applyFont="1" applyFill="1" applyBorder="1" applyAlignment="1">
      <alignment horizontal="center" vertical="center" wrapText="1"/>
    </xf>
    <xf numFmtId="166" fontId="28" fillId="27" borderId="20" xfId="0" applyNumberFormat="1" applyFont="1" applyFill="1" applyBorder="1" applyAlignment="1">
      <alignment horizontal="center" vertical="center" wrapText="1"/>
    </xf>
    <xf numFmtId="166" fontId="28" fillId="27" borderId="37" xfId="0" applyNumberFormat="1" applyFont="1" applyFill="1" applyBorder="1" applyAlignment="1">
      <alignment horizontal="center" vertical="center" wrapText="1"/>
    </xf>
    <xf numFmtId="166" fontId="28" fillId="27" borderId="38" xfId="0" applyNumberFormat="1" applyFont="1" applyFill="1" applyBorder="1" applyAlignment="1">
      <alignment horizontal="center" vertical="center" wrapText="1"/>
    </xf>
    <xf numFmtId="166" fontId="28" fillId="27" borderId="40" xfId="0" applyNumberFormat="1" applyFont="1" applyFill="1" applyBorder="1" applyAlignment="1">
      <alignment horizontal="center" vertical="center" wrapText="1"/>
    </xf>
    <xf numFmtId="166" fontId="28" fillId="27" borderId="18" xfId="0" applyNumberFormat="1" applyFont="1" applyFill="1" applyBorder="1" applyAlignment="1">
      <alignment horizontal="center" vertical="center" wrapText="1"/>
    </xf>
    <xf numFmtId="166" fontId="28" fillId="27" borderId="42" xfId="0" applyNumberFormat="1" applyFont="1" applyFill="1" applyBorder="1" applyAlignment="1">
      <alignment horizontal="center" vertical="center" wrapText="1"/>
    </xf>
    <xf numFmtId="166" fontId="28" fillId="27" borderId="43" xfId="0" applyNumberFormat="1" applyFont="1" applyFill="1" applyBorder="1" applyAlignment="1">
      <alignment horizontal="center" vertical="center" wrapText="1"/>
    </xf>
    <xf numFmtId="166" fontId="28" fillId="27" borderId="39" xfId="0" applyNumberFormat="1" applyFont="1" applyFill="1" applyBorder="1" applyAlignment="1">
      <alignment horizontal="center" vertical="center" wrapText="1"/>
    </xf>
    <xf numFmtId="166" fontId="28" fillId="27" borderId="41" xfId="0" applyNumberFormat="1" applyFont="1" applyFill="1" applyBorder="1" applyAlignment="1">
      <alignment horizontal="center" vertical="center" wrapText="1"/>
    </xf>
    <xf numFmtId="166"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2" fontId="28" fillId="27" borderId="19" xfId="37" applyNumberFormat="1" applyFont="1" applyFill="1" applyBorder="1" applyAlignment="1">
      <alignment horizontal="center" vertical="center" wrapText="1"/>
    </xf>
    <xf numFmtId="2" fontId="28" fillId="27" borderId="20" xfId="37" applyNumberFormat="1" applyFont="1" applyFill="1" applyBorder="1" applyAlignment="1">
      <alignment horizontal="center" vertical="center" wrapText="1"/>
    </xf>
    <xf numFmtId="164" fontId="28" fillId="27" borderId="17" xfId="0" applyNumberFormat="1" applyFont="1" applyFill="1" applyBorder="1" applyAlignment="1">
      <alignment horizontal="center" vertical="center"/>
    </xf>
    <xf numFmtId="175" fontId="28" fillId="29" borderId="49" xfId="53" applyNumberFormat="1" applyFont="1" applyFill="1" applyBorder="1"/>
    <xf numFmtId="175" fontId="28" fillId="29" borderId="50" xfId="53" applyNumberFormat="1" applyFont="1" applyFill="1" applyBorder="1"/>
    <xf numFmtId="9" fontId="28" fillId="29" borderId="50" xfId="53" applyNumberFormat="1" applyFont="1" applyFill="1" applyBorder="1"/>
    <xf numFmtId="43"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8" fontId="5" fillId="0" borderId="14" xfId="0" applyNumberFormat="1" applyFont="1" applyFill="1" applyBorder="1" applyAlignment="1">
      <alignment horizontal="center"/>
    </xf>
    <xf numFmtId="168"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8" fontId="5" fillId="25" borderId="13" xfId="0" applyNumberFormat="1" applyFont="1" applyFill="1" applyBorder="1" applyAlignment="1">
      <alignment horizontal="center"/>
    </xf>
    <xf numFmtId="0" fontId="5" fillId="25" borderId="16" xfId="0" applyFont="1" applyFill="1" applyBorder="1"/>
    <xf numFmtId="173" fontId="26" fillId="0" borderId="0" xfId="32" applyNumberFormat="1" applyFont="1" applyFill="1" applyAlignment="1">
      <alignment horizontal="left" vertical="center"/>
    </xf>
    <xf numFmtId="164"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6" fontId="28" fillId="27" borderId="18" xfId="0" applyNumberFormat="1" applyFont="1" applyFill="1" applyBorder="1" applyAlignment="1">
      <alignment horizontal="center" vertical="center"/>
    </xf>
    <xf numFmtId="9" fontId="28" fillId="27" borderId="17" xfId="37" applyFont="1" applyFill="1" applyBorder="1" applyAlignment="1">
      <alignment horizontal="center" vertical="center"/>
    </xf>
    <xf numFmtId="43"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9" fontId="28" fillId="27" borderId="18" xfId="37"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4"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6"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6"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4"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 fontId="26" fillId="27" borderId="14" xfId="0" applyNumberFormat="1" applyFont="1" applyFill="1" applyBorder="1" applyAlignment="1">
      <alignment horizontal="center"/>
    </xf>
    <xf numFmtId="4" fontId="26" fillId="27" borderId="15" xfId="0" applyNumberFormat="1" applyFont="1" applyFill="1" applyBorder="1" applyAlignment="1">
      <alignment horizontal="center"/>
    </xf>
    <xf numFmtId="4" fontId="26" fillId="27" borderId="13" xfId="0" applyNumberFormat="1" applyFont="1" applyFill="1" applyBorder="1" applyAlignment="1">
      <alignment horizontal="center"/>
    </xf>
    <xf numFmtId="2" fontId="31" fillId="27" borderId="26" xfId="0" applyNumberFormat="1" applyFont="1" applyFill="1" applyBorder="1" applyAlignment="1">
      <alignment horizontal="center" vertical="center"/>
    </xf>
    <xf numFmtId="2" fontId="31" fillId="27" borderId="0" xfId="0" applyNumberFormat="1" applyFont="1" applyFill="1" applyBorder="1" applyAlignment="1">
      <alignment horizontal="center" vertical="center"/>
    </xf>
    <xf numFmtId="2" fontId="31" fillId="27" borderId="29" xfId="0" applyNumberFormat="1" applyFont="1" applyFill="1" applyBorder="1" applyAlignment="1">
      <alignment horizontal="center" vertical="center"/>
    </xf>
    <xf numFmtId="176" fontId="26" fillId="27" borderId="14" xfId="37" applyNumberFormat="1" applyFont="1" applyFill="1" applyBorder="1" applyAlignment="1">
      <alignment horizontal="center"/>
    </xf>
    <xf numFmtId="43" fontId="26" fillId="27" borderId="14" xfId="32" applyNumberFormat="1" applyFont="1" applyFill="1" applyBorder="1" applyAlignment="1">
      <alignment horizontal="center"/>
    </xf>
    <xf numFmtId="43" fontId="26" fillId="27" borderId="26" xfId="32" applyNumberFormat="1" applyFont="1" applyFill="1" applyBorder="1" applyAlignment="1">
      <alignment horizontal="center"/>
    </xf>
    <xf numFmtId="43" fontId="26" fillId="27" borderId="15" xfId="32" applyNumberFormat="1" applyFont="1" applyFill="1" applyBorder="1" applyAlignment="1">
      <alignment horizontal="center"/>
    </xf>
    <xf numFmtId="43" fontId="26" fillId="27" borderId="0" xfId="32" applyNumberFormat="1" applyFont="1" applyFill="1" applyBorder="1" applyAlignment="1">
      <alignment horizontal="center"/>
    </xf>
    <xf numFmtId="43" fontId="26" fillId="27" borderId="13" xfId="32" applyNumberFormat="1" applyFont="1" applyFill="1" applyBorder="1" applyAlignment="1">
      <alignment horizontal="center"/>
    </xf>
    <xf numFmtId="43" fontId="26" fillId="27" borderId="29" xfId="32" applyNumberFormat="1" applyFont="1" applyFill="1" applyBorder="1" applyAlignment="1">
      <alignment horizontal="center"/>
    </xf>
    <xf numFmtId="43" fontId="26" fillId="27" borderId="10" xfId="32" applyNumberFormat="1" applyFont="1" applyFill="1" applyBorder="1" applyAlignment="1">
      <alignment horizontal="center"/>
    </xf>
    <xf numFmtId="43" fontId="26" fillId="27" borderId="25" xfId="32" applyNumberFormat="1" applyFont="1" applyFill="1" applyBorder="1" applyAlignment="1">
      <alignment horizontal="center"/>
    </xf>
    <xf numFmtId="43"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2"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176" fontId="26" fillId="0" borderId="0" xfId="37" applyNumberFormat="1" applyFont="1" applyFill="1" applyBorder="1" applyAlignment="1">
      <alignment horizont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0" fontId="28" fillId="27" borderId="18" xfId="0" applyNumberFormat="1" applyFont="1" applyFill="1" applyBorder="1" applyAlignment="1">
      <alignment horizontal="center" vertical="center"/>
    </xf>
    <xf numFmtId="166"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3" fontId="27" fillId="0" borderId="56" xfId="32" applyNumberFormat="1" applyFont="1" applyFill="1" applyBorder="1" applyAlignment="1">
      <alignment vertical="center"/>
    </xf>
    <xf numFmtId="173" fontId="27" fillId="0" borderId="0" xfId="32" applyNumberFormat="1" applyFont="1" applyFill="1" applyAlignment="1">
      <alignment vertical="center"/>
    </xf>
    <xf numFmtId="173" fontId="26" fillId="0" borderId="0" xfId="0" applyNumberFormat="1" applyFont="1" applyFill="1"/>
    <xf numFmtId="2" fontId="26" fillId="0" borderId="0" xfId="0" applyNumberFormat="1" applyFont="1" applyFill="1" applyAlignment="1">
      <alignment horizontal="center" vertical="center"/>
    </xf>
    <xf numFmtId="43" fontId="26" fillId="27" borderId="16" xfId="32" applyNumberFormat="1" applyFont="1" applyFill="1" applyBorder="1" applyAlignment="1">
      <alignment horizontal="center"/>
    </xf>
    <xf numFmtId="43" fontId="26" fillId="27" borderId="30" xfId="32" applyNumberFormat="1" applyFont="1" applyFill="1" applyBorder="1" applyAlignment="1">
      <alignment horizont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166" fontId="26" fillId="27" borderId="17" xfId="0" applyNumberFormat="1" applyFont="1" applyFill="1" applyBorder="1" applyAlignment="1">
      <alignment horizontal="center" vertical="center"/>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8" fontId="0" fillId="0" borderId="0" xfId="32" applyNumberFormat="1" applyFont="1" applyFill="1" applyBorder="1" applyAlignment="1">
      <alignment horizontal="center"/>
    </xf>
    <xf numFmtId="168"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8"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9" fontId="0" fillId="0" borderId="0" xfId="37" applyFont="1" applyAlignment="1">
      <alignment horizontal="center"/>
    </xf>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8"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3" fontId="26" fillId="27" borderId="18" xfId="32" applyNumberFormat="1" applyFont="1" applyFill="1" applyBorder="1" applyAlignment="1">
      <alignment horizontal="center" wrapText="1"/>
    </xf>
    <xf numFmtId="173" fontId="28" fillId="27" borderId="18" xfId="32" applyNumberFormat="1" applyFont="1" applyFill="1" applyBorder="1" applyAlignment="1">
      <alignment horizontal="center" wrapText="1"/>
    </xf>
    <xf numFmtId="0" fontId="0" fillId="0" borderId="0" xfId="0" applyAlignment="1">
      <alignment vertical="center" wrapText="1"/>
    </xf>
    <xf numFmtId="0" fontId="39" fillId="0" borderId="18" xfId="0" applyFont="1" applyBorder="1" applyAlignment="1">
      <alignment vertical="top" wrapText="1"/>
    </xf>
    <xf numFmtId="0" fontId="40" fillId="0" borderId="18" xfId="0" applyFont="1" applyBorder="1" applyAlignment="1">
      <alignment vertical="top" wrapText="1"/>
    </xf>
    <xf numFmtId="3" fontId="28" fillId="27" borderId="18" xfId="32" applyNumberFormat="1" applyFont="1" applyFill="1" applyBorder="1" applyAlignment="1">
      <alignment vertical="top" wrapText="1"/>
    </xf>
    <xf numFmtId="177"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2" fillId="35" borderId="18" xfId="0" applyNumberFormat="1" applyFont="1" applyFill="1" applyBorder="1" applyAlignment="1">
      <alignment horizontal="center"/>
    </xf>
    <xf numFmtId="1" fontId="43" fillId="35" borderId="52" xfId="0" applyNumberFormat="1" applyFont="1" applyFill="1" applyBorder="1" applyAlignment="1">
      <alignment horizontal="center"/>
    </xf>
    <xf numFmtId="1" fontId="43" fillId="35" borderId="46" xfId="0" applyNumberFormat="1" applyFont="1" applyFill="1" applyBorder="1" applyAlignment="1">
      <alignment horizontal="center"/>
    </xf>
    <xf numFmtId="1" fontId="43"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2" fillId="0" borderId="0" xfId="0" applyFont="1"/>
    <xf numFmtId="0" fontId="3" fillId="35" borderId="58" xfId="0" applyFont="1" applyFill="1" applyBorder="1"/>
    <xf numFmtId="0" fontId="43" fillId="35" borderId="60" xfId="0" applyFont="1" applyFill="1" applyBorder="1"/>
    <xf numFmtId="2" fontId="3" fillId="35" borderId="46" xfId="0" applyNumberFormat="1" applyFont="1" applyFill="1" applyBorder="1" applyAlignment="1">
      <alignment horizontal="center"/>
    </xf>
    <xf numFmtId="0" fontId="42"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3" fillId="35" borderId="58" xfId="0" applyFont="1" applyFill="1" applyBorder="1"/>
    <xf numFmtId="0" fontId="43" fillId="35" borderId="57" xfId="0" applyFont="1" applyFill="1" applyBorder="1"/>
    <xf numFmtId="1" fontId="42"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3" fillId="35" borderId="62" xfId="0" applyNumberFormat="1" applyFont="1" applyFill="1" applyBorder="1"/>
    <xf numFmtId="1" fontId="43"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3" fillId="35" borderId="63" xfId="0" applyNumberFormat="1" applyFont="1" applyFill="1" applyBorder="1"/>
    <xf numFmtId="1" fontId="44" fillId="35" borderId="54" xfId="0" applyNumberFormat="1" applyFont="1" applyFill="1" applyBorder="1"/>
    <xf numFmtId="0" fontId="42" fillId="35" borderId="24" xfId="0" applyFont="1" applyFill="1" applyBorder="1"/>
    <xf numFmtId="1" fontId="42" fillId="35" borderId="24" xfId="0" applyNumberFormat="1" applyFont="1" applyFill="1" applyBorder="1"/>
    <xf numFmtId="1" fontId="42" fillId="35" borderId="24" xfId="0" applyNumberFormat="1" applyFont="1" applyFill="1" applyBorder="1" applyAlignment="1">
      <alignment horizontal="center"/>
    </xf>
    <xf numFmtId="0" fontId="42" fillId="35" borderId="61" xfId="0" applyFont="1" applyFill="1" applyBorder="1"/>
    <xf numFmtId="1" fontId="42" fillId="35" borderId="61" xfId="0" applyNumberFormat="1" applyFont="1" applyFill="1" applyBorder="1"/>
    <xf numFmtId="1" fontId="42"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1" fontId="5" fillId="36" borderId="17"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33" fillId="34" borderId="0" xfId="0" applyFont="1" applyFill="1" applyBorder="1" applyAlignment="1">
      <alignment wrapText="1"/>
    </xf>
    <xf numFmtId="0" fontId="46" fillId="27" borderId="46" xfId="48" applyFont="1" applyFill="1" applyBorder="1" applyAlignment="1">
      <alignment horizontal="center" vertical="center"/>
    </xf>
    <xf numFmtId="10" fontId="25" fillId="27" borderId="18" xfId="48" applyNumberFormat="1"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10" fontId="25" fillId="27" borderId="18" xfId="37" applyNumberFormat="1"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0"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3" fillId="24" borderId="10" xfId="0" applyFont="1" applyFill="1" applyBorder="1" applyAlignment="1">
      <alignment vertical="center" wrapText="1"/>
    </xf>
    <xf numFmtId="0" fontId="4" fillId="0" borderId="0" xfId="0" applyFont="1" applyFill="1"/>
    <xf numFmtId="0" fontId="4" fillId="0" borderId="26" xfId="0" applyFont="1" applyFill="1" applyBorder="1"/>
    <xf numFmtId="168" fontId="0" fillId="0" borderId="15" xfId="0" applyNumberFormat="1" applyFill="1" applyBorder="1" applyAlignment="1">
      <alignment horizontal="center"/>
    </xf>
    <xf numFmtId="168" fontId="3" fillId="0" borderId="15" xfId="0" applyNumberFormat="1" applyFont="1" applyFill="1" applyBorder="1" applyAlignment="1">
      <alignment horizontal="center"/>
    </xf>
    <xf numFmtId="168" fontId="4" fillId="0" borderId="15" xfId="0" applyNumberFormat="1" applyFont="1" applyFill="1" applyBorder="1" applyAlignment="1">
      <alignment horizontal="center"/>
    </xf>
    <xf numFmtId="168" fontId="0" fillId="0" borderId="15" xfId="32" applyNumberFormat="1" applyFont="1" applyFill="1" applyBorder="1" applyAlignment="1">
      <alignment horizontal="center"/>
    </xf>
    <xf numFmtId="168"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3" fontId="0" fillId="0" borderId="0" xfId="32" applyNumberFormat="1" applyFont="1" applyAlignment="1">
      <alignment horizontal="center"/>
    </xf>
    <xf numFmtId="0" fontId="0" fillId="26" borderId="0" xfId="0" applyFill="1"/>
    <xf numFmtId="168"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6"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8" fontId="3" fillId="0" borderId="14" xfId="0" applyNumberFormat="1" applyFont="1" applyFill="1" applyBorder="1" applyAlignment="1">
      <alignment horizontal="center"/>
    </xf>
    <xf numFmtId="168" fontId="3" fillId="0" borderId="13" xfId="0" applyNumberFormat="1" applyFont="1" applyFill="1" applyBorder="1" applyAlignment="1">
      <alignment horizontal="center"/>
    </xf>
    <xf numFmtId="168" fontId="0" fillId="0" borderId="0" xfId="0" applyNumberFormat="1" applyFill="1" applyBorder="1" applyAlignment="1">
      <alignment horizontal="center"/>
    </xf>
    <xf numFmtId="0" fontId="4" fillId="0" borderId="11" xfId="0" applyFont="1" applyFill="1" applyBorder="1"/>
    <xf numFmtId="170"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8" fontId="4" fillId="0" borderId="0" xfId="0" applyNumberFormat="1" applyFont="1" applyFill="1" applyBorder="1" applyAlignment="1">
      <alignment horizontal="center"/>
    </xf>
    <xf numFmtId="0" fontId="3" fillId="25" borderId="29" xfId="0" applyFont="1" applyFill="1" applyBorder="1"/>
    <xf numFmtId="168" fontId="4" fillId="25" borderId="13" xfId="0" applyNumberFormat="1" applyFont="1" applyFill="1" applyBorder="1" applyAlignment="1">
      <alignment horizontal="center"/>
    </xf>
    <xf numFmtId="3" fontId="0" fillId="25" borderId="29" xfId="0" applyNumberFormat="1" applyFill="1" applyBorder="1" applyAlignment="1"/>
    <xf numFmtId="168" fontId="0" fillId="25" borderId="13" xfId="0" applyNumberFormat="1" applyFill="1" applyBorder="1" applyAlignment="1">
      <alignment horizontal="center"/>
    </xf>
    <xf numFmtId="0" fontId="0" fillId="0" borderId="11" xfId="0" applyBorder="1"/>
    <xf numFmtId="168"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8"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8"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8" fontId="3" fillId="0" borderId="17" xfId="0" applyNumberFormat="1" applyFont="1" applyFill="1" applyBorder="1" applyAlignment="1">
      <alignment horizontal="center"/>
    </xf>
    <xf numFmtId="1" fontId="4" fillId="0" borderId="25" xfId="0" applyNumberFormat="1" applyFont="1" applyFill="1" applyBorder="1"/>
    <xf numFmtId="168" fontId="4" fillId="0" borderId="17" xfId="0" applyNumberFormat="1" applyFont="1" applyFill="1" applyBorder="1" applyAlignment="1">
      <alignment horizontal="center"/>
    </xf>
    <xf numFmtId="0" fontId="0" fillId="0" borderId="0" xfId="0" applyFont="1" applyFill="1" applyBorder="1"/>
    <xf numFmtId="0" fontId="45" fillId="0" borderId="0" xfId="0" applyFont="1" applyFill="1" applyAlignment="1">
      <alignment horizontal="left" vertical="center"/>
    </xf>
    <xf numFmtId="0" fontId="4" fillId="0" borderId="0" xfId="48" applyFont="1"/>
    <xf numFmtId="0" fontId="46" fillId="0" borderId="0" xfId="48" applyFont="1" applyFill="1" applyAlignment="1">
      <alignment horizontal="left" vertical="center"/>
    </xf>
    <xf numFmtId="0" fontId="46"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7" fillId="0" borderId="0" xfId="48" applyFont="1"/>
    <xf numFmtId="0" fontId="48" fillId="0" borderId="0" xfId="48" applyFont="1"/>
    <xf numFmtId="0" fontId="25" fillId="0" borderId="0" xfId="48" applyFont="1" applyFill="1" applyAlignment="1">
      <alignment horizontal="left" vertical="center" wrapText="1"/>
    </xf>
    <xf numFmtId="0" fontId="46"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9" fillId="0" borderId="0" xfId="37" applyFont="1" applyFill="1" applyAlignment="1"/>
    <xf numFmtId="1" fontId="5" fillId="0" borderId="53" xfId="0" applyNumberFormat="1" applyFont="1" applyBorder="1"/>
    <xf numFmtId="168" fontId="5" fillId="0" borderId="40" xfId="0" applyNumberFormat="1" applyFont="1" applyFill="1" applyBorder="1" applyAlignment="1">
      <alignment horizontal="center"/>
    </xf>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9" fontId="35" fillId="0" borderId="0" xfId="37" applyFont="1" applyFill="1" applyBorder="1" applyAlignment="1">
      <alignment horizontal="center"/>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4" fontId="26" fillId="27" borderId="17" xfId="0" applyNumberFormat="1" applyFont="1" applyFill="1" applyBorder="1" applyAlignment="1">
      <alignment horizontal="center"/>
    </xf>
    <xf numFmtId="4" fontId="26" fillId="27" borderId="13" xfId="0" applyNumberFormat="1" applyFont="1" applyFill="1" applyBorder="1" applyAlignment="1">
      <alignment horizontal="center"/>
    </xf>
    <xf numFmtId="10" fontId="26" fillId="27" borderId="12" xfId="37" applyNumberFormat="1" applyFont="1" applyFill="1" applyBorder="1" applyAlignment="1">
      <alignment horizontal="center"/>
    </xf>
    <xf numFmtId="10" fontId="26" fillId="27" borderId="0" xfId="37" applyNumberFormat="1" applyFont="1" applyFill="1" applyBorder="1" applyAlignment="1">
      <alignment horizontal="center"/>
    </xf>
    <xf numFmtId="10" fontId="26" fillId="27" borderId="28" xfId="37" applyNumberFormat="1" applyFont="1" applyFill="1" applyBorder="1" applyAlignment="1">
      <alignment horizontal="center"/>
    </xf>
    <xf numFmtId="167" fontId="26" fillId="27" borderId="10" xfId="37" applyNumberFormat="1" applyFont="1" applyFill="1" applyBorder="1" applyAlignment="1">
      <alignment horizontal="center"/>
    </xf>
    <xf numFmtId="167" fontId="26" fillId="27" borderId="25" xfId="37" applyNumberFormat="1" applyFont="1" applyFill="1" applyBorder="1" applyAlignment="1">
      <alignment horizontal="center"/>
    </xf>
    <xf numFmtId="167" fontId="26" fillId="27" borderId="47" xfId="37" applyNumberFormat="1" applyFont="1" applyFill="1" applyBorder="1" applyAlignment="1">
      <alignment horizontal="center"/>
    </xf>
    <xf numFmtId="10" fontId="26" fillId="27" borderId="11" xfId="37" applyNumberFormat="1" applyFont="1" applyFill="1" applyBorder="1" applyAlignment="1">
      <alignment horizontal="center"/>
    </xf>
    <xf numFmtId="10" fontId="26" fillId="27" borderId="26" xfId="37" applyNumberFormat="1" applyFont="1" applyFill="1" applyBorder="1" applyAlignment="1">
      <alignment horizontal="center"/>
    </xf>
    <xf numFmtId="10" fontId="26" fillId="27" borderId="27" xfId="37" applyNumberFormat="1" applyFont="1" applyFill="1" applyBorder="1" applyAlignment="1">
      <alignment horizontal="center"/>
    </xf>
    <xf numFmtId="10" fontId="26" fillId="27" borderId="16" xfId="37" applyNumberFormat="1" applyFont="1" applyFill="1" applyBorder="1" applyAlignment="1">
      <alignment horizontal="center"/>
    </xf>
    <xf numFmtId="10" fontId="26" fillId="27" borderId="29" xfId="37" applyNumberFormat="1" applyFont="1" applyFill="1" applyBorder="1" applyAlignment="1">
      <alignment horizontal="center"/>
    </xf>
    <xf numFmtId="10" fontId="26" fillId="27" borderId="30" xfId="37" applyNumberFormat="1" applyFont="1" applyFill="1" applyBorder="1" applyAlignment="1">
      <alignment horizontal="center"/>
    </xf>
    <xf numFmtId="0" fontId="26" fillId="0" borderId="11" xfId="0" applyFont="1" applyFill="1" applyBorder="1" applyAlignment="1">
      <alignment horizontal="center" vertical="center"/>
    </xf>
    <xf numFmtId="0" fontId="26" fillId="0" borderId="27"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30" xfId="0" applyFont="1" applyFill="1" applyBorder="1" applyAlignment="1">
      <alignment horizontal="center" vertical="center"/>
    </xf>
    <xf numFmtId="4" fontId="26" fillId="27" borderId="11" xfId="0" applyNumberFormat="1" applyFont="1" applyFill="1" applyBorder="1" applyAlignment="1">
      <alignment horizontal="center"/>
    </xf>
    <xf numFmtId="4" fontId="26" fillId="27" borderId="26" xfId="0" applyNumberFormat="1" applyFont="1" applyFill="1" applyBorder="1" applyAlignment="1">
      <alignment horizontal="center"/>
    </xf>
    <xf numFmtId="4" fontId="26" fillId="27" borderId="27" xfId="0" applyNumberFormat="1" applyFont="1" applyFill="1" applyBorder="1" applyAlignment="1">
      <alignment horizontal="center"/>
    </xf>
    <xf numFmtId="4" fontId="26" fillId="27" borderId="12" xfId="0" applyNumberFormat="1" applyFont="1" applyFill="1" applyBorder="1" applyAlignment="1">
      <alignment horizontal="center"/>
    </xf>
    <xf numFmtId="4" fontId="26" fillId="27" borderId="0" xfId="0" applyNumberFormat="1" applyFont="1" applyFill="1" applyBorder="1" applyAlignment="1">
      <alignment horizontal="center"/>
    </xf>
    <xf numFmtId="4" fontId="26" fillId="27" borderId="28" xfId="0" applyNumberFormat="1" applyFont="1" applyFill="1" applyBorder="1" applyAlignment="1">
      <alignment horizontal="center"/>
    </xf>
    <xf numFmtId="4" fontId="26" fillId="27" borderId="16" xfId="0" applyNumberFormat="1" applyFont="1" applyFill="1" applyBorder="1" applyAlignment="1">
      <alignment horizontal="center"/>
    </xf>
    <xf numFmtId="4" fontId="26" fillId="27" borderId="29" xfId="0" applyNumberFormat="1" applyFont="1" applyFill="1" applyBorder="1" applyAlignment="1">
      <alignment horizontal="center"/>
    </xf>
    <xf numFmtId="4" fontId="26"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0" fontId="33" fillId="34" borderId="29" xfId="0" applyFont="1" applyFill="1" applyBorder="1" applyAlignment="1">
      <alignment horizontal="center" wrapText="1"/>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Commentaire" xfId="28" builtinId="10"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CCFFFF"/>
      <color rgb="FF0099CC"/>
      <color rgb="FF0000FF"/>
      <color rgb="FF66FFFF"/>
      <color rgb="FF00CCFF"/>
      <color rgb="FFFFE07D"/>
      <color rgb="FFFFD347"/>
      <color rgb="FFFF7C80"/>
      <color rgb="FF09BF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62"/>
  <sheetViews>
    <sheetView topLeftCell="A34" workbookViewId="0">
      <selection activeCell="B45" sqref="B45"/>
    </sheetView>
  </sheetViews>
  <sheetFormatPr baseColWidth="10" defaultColWidth="8.5703125" defaultRowHeight="17.25" x14ac:dyDescent="0.2"/>
  <cols>
    <col min="1" max="1" width="61.85546875" style="10" customWidth="1"/>
    <col min="2" max="2" width="15.28515625" style="9" customWidth="1"/>
    <col min="3" max="3" width="14.7109375" style="9" customWidth="1"/>
    <col min="4" max="4" width="15.42578125" style="9" customWidth="1"/>
    <col min="5" max="5" width="17.28515625" style="9" customWidth="1"/>
    <col min="6" max="6" width="15.42578125" style="9" customWidth="1"/>
    <col min="7" max="7" width="16.42578125" style="9" customWidth="1"/>
    <col min="8" max="8" width="15" style="9" customWidth="1"/>
    <col min="9" max="9" width="18.28515625" style="9" customWidth="1"/>
    <col min="10" max="10" width="21.140625" style="9" customWidth="1"/>
    <col min="11" max="11" width="25.42578125" style="9" customWidth="1"/>
    <col min="12" max="12" width="13" style="9" customWidth="1"/>
    <col min="13" max="13" width="15.140625" style="9" customWidth="1"/>
    <col min="14" max="19" width="13.7109375" style="9" customWidth="1"/>
    <col min="20" max="21" width="7" style="9" customWidth="1"/>
    <col min="22" max="22" width="10.85546875" style="9" customWidth="1"/>
    <col min="23" max="31" width="12.140625" style="9" customWidth="1"/>
    <col min="32" max="102" width="7" style="9" customWidth="1"/>
    <col min="103" max="16384" width="8.5703125" style="9"/>
  </cols>
  <sheetData>
    <row r="1" spans="1:19" s="15" customFormat="1" ht="15" x14ac:dyDescent="0.2">
      <c r="A1" s="17"/>
    </row>
    <row r="2" spans="1:19" s="19" customFormat="1" ht="29.25" customHeight="1" thickBot="1" x14ac:dyDescent="0.25">
      <c r="A2" s="18" t="s">
        <v>150</v>
      </c>
      <c r="D2" s="12"/>
      <c r="E2" s="12"/>
      <c r="F2" s="12"/>
      <c r="G2" s="12"/>
      <c r="H2" s="12"/>
      <c r="I2" s="12"/>
      <c r="J2" s="12"/>
      <c r="K2" s="12"/>
      <c r="L2" s="12"/>
      <c r="M2" s="12"/>
    </row>
    <row r="3" spans="1:19" s="15" customFormat="1" ht="15.75" thickBot="1" x14ac:dyDescent="0.25">
      <c r="A3" s="20" t="s">
        <v>326</v>
      </c>
      <c r="B3" s="123">
        <v>1230.6099999999999</v>
      </c>
      <c r="C3" s="34"/>
      <c r="D3" s="123">
        <v>1218.5999999999999</v>
      </c>
      <c r="E3" s="506" t="s">
        <v>208</v>
      </c>
      <c r="F3" s="507"/>
      <c r="G3" s="98"/>
      <c r="H3" s="98"/>
      <c r="I3" s="99"/>
      <c r="J3" s="21"/>
    </row>
    <row r="4" spans="1:19" s="15" customFormat="1" ht="15.75" thickBot="1" x14ac:dyDescent="0.25">
      <c r="A4" s="22" t="s">
        <v>327</v>
      </c>
      <c r="B4" s="125">
        <f>smic/D3</f>
        <v>1.0098555719678319</v>
      </c>
      <c r="C4" s="34"/>
      <c r="D4" s="124">
        <v>1204.2</v>
      </c>
      <c r="E4" s="508" t="s">
        <v>207</v>
      </c>
      <c r="F4" s="509"/>
      <c r="G4" s="98"/>
      <c r="H4" s="98"/>
      <c r="I4" s="99"/>
      <c r="J4" s="21"/>
    </row>
    <row r="5" spans="1:19" s="15" customFormat="1" ht="15.75" thickBot="1" x14ac:dyDescent="0.25">
      <c r="A5" s="22" t="s">
        <v>203</v>
      </c>
      <c r="B5" s="211">
        <v>10.25</v>
      </c>
      <c r="C5" s="34"/>
      <c r="D5" s="34"/>
      <c r="G5" s="98"/>
      <c r="H5" s="98"/>
      <c r="I5" s="99"/>
    </row>
    <row r="6" spans="1:19" s="19" customFormat="1" ht="29.25" customHeight="1" thickBot="1" x14ac:dyDescent="0.25">
      <c r="A6" s="18" t="s">
        <v>151</v>
      </c>
      <c r="D6" s="12"/>
      <c r="E6" s="12"/>
      <c r="F6" s="12"/>
      <c r="G6" s="12"/>
      <c r="H6" s="12"/>
      <c r="I6" s="12"/>
      <c r="J6" s="12"/>
      <c r="K6" s="12"/>
      <c r="L6" s="12"/>
      <c r="M6" s="12"/>
    </row>
    <row r="7" spans="1:19" s="15" customFormat="1" ht="15" x14ac:dyDescent="0.2">
      <c r="A7" s="20" t="s">
        <v>328</v>
      </c>
      <c r="B7" s="126">
        <v>1.0028999999999999</v>
      </c>
      <c r="C7" s="24"/>
    </row>
    <row r="8" spans="1:19" s="15" customFormat="1" ht="15.75" thickBot="1" x14ac:dyDescent="0.25">
      <c r="A8" s="22" t="s">
        <v>209</v>
      </c>
      <c r="B8" s="127">
        <v>1.0124</v>
      </c>
    </row>
    <row r="9" spans="1:19" s="15" customFormat="1" ht="15" x14ac:dyDescent="0.2">
      <c r="B9" s="128"/>
    </row>
    <row r="10" spans="1:19" s="15" customFormat="1" ht="15" x14ac:dyDescent="0.2">
      <c r="A10" s="17"/>
    </row>
    <row r="11" spans="1:19" s="19" customFormat="1" ht="15.75" thickBot="1" x14ac:dyDescent="0.25">
      <c r="A11" s="18" t="s">
        <v>78</v>
      </c>
    </row>
    <row r="12" spans="1:19" s="15" customFormat="1" ht="15.75" thickBot="1" x14ac:dyDescent="0.25">
      <c r="A12" s="25" t="s">
        <v>226</v>
      </c>
      <c r="B12" s="130">
        <f>evol_smic</f>
        <v>1.0098555719678319</v>
      </c>
      <c r="D12" s="27" t="s">
        <v>213</v>
      </c>
      <c r="E12" s="131"/>
      <c r="F12" s="132">
        <v>0.98250000000000004</v>
      </c>
    </row>
    <row r="13" spans="1:19" s="15" customFormat="1" ht="15.75" thickBot="1" x14ac:dyDescent="0.25">
      <c r="A13" s="25" t="s">
        <v>470</v>
      </c>
      <c r="B13" s="130">
        <f>smic/D4</f>
        <v>1.0219315728284337</v>
      </c>
      <c r="C13" s="26"/>
      <c r="D13" s="27" t="s">
        <v>212</v>
      </c>
      <c r="E13" s="131"/>
      <c r="F13" s="132">
        <v>6.8000000000000005E-2</v>
      </c>
    </row>
    <row r="14" spans="1:19" s="15" customFormat="1" ht="15.75" thickBot="1" x14ac:dyDescent="0.25">
      <c r="A14" s="25" t="s">
        <v>469</v>
      </c>
      <c r="B14" s="130">
        <f>D3/D4</f>
        <v>1.0119581464872944</v>
      </c>
      <c r="D14" s="27" t="s">
        <v>211</v>
      </c>
      <c r="E14" s="131"/>
      <c r="F14" s="132">
        <v>2.4E-2</v>
      </c>
    </row>
    <row r="15" spans="1:19" s="15" customFormat="1" ht="15.75" thickBot="1" x14ac:dyDescent="0.25">
      <c r="A15" s="27" t="s">
        <v>59</v>
      </c>
      <c r="B15" s="134">
        <f>0.9*((1+assiette_csgcrds*(crds+tx_csgimp)/(1-tx_cotsal))/evol_smic_n_moins_2_n)*12</f>
        <v>10.954267228947748</v>
      </c>
      <c r="C15" s="28"/>
      <c r="D15" s="25" t="s">
        <v>210</v>
      </c>
      <c r="E15" s="131"/>
      <c r="F15" s="133">
        <v>0.22</v>
      </c>
      <c r="H15" s="28"/>
      <c r="I15" s="28"/>
      <c r="J15" s="28"/>
      <c r="K15" s="28"/>
      <c r="L15" s="28"/>
      <c r="M15" s="28"/>
      <c r="N15" s="28"/>
      <c r="O15" s="28"/>
      <c r="P15" s="28"/>
      <c r="Q15" s="28"/>
      <c r="R15" s="28"/>
      <c r="S15" s="28"/>
    </row>
    <row r="16" spans="1:19" s="15" customFormat="1" ht="15.75" thickBot="1" x14ac:dyDescent="0.25">
      <c r="A16" s="25" t="s">
        <v>60</v>
      </c>
      <c r="B16" s="134">
        <f>((1+assiette_csgcrds*(crds+tx_csgimp)/(1-tx_cotsal))/evol_smic_n_moins_1_n)*12</f>
        <v>12.316955512369415</v>
      </c>
      <c r="C16" s="28"/>
      <c r="D16" s="519" t="s">
        <v>214</v>
      </c>
      <c r="E16" s="520"/>
      <c r="F16" s="129">
        <v>5.0000000000000001E-3</v>
      </c>
      <c r="H16" s="28"/>
      <c r="I16" s="28"/>
      <c r="J16" s="28"/>
      <c r="K16" s="28"/>
      <c r="L16" s="28"/>
      <c r="M16" s="28"/>
      <c r="N16" s="28"/>
      <c r="O16" s="28"/>
      <c r="P16" s="28"/>
      <c r="Q16" s="28"/>
      <c r="R16" s="28"/>
      <c r="S16" s="28"/>
    </row>
    <row r="17" spans="1:19" s="15" customFormat="1" ht="15.75" thickBot="1" x14ac:dyDescent="0.25">
      <c r="A17" s="25" t="s">
        <v>381</v>
      </c>
      <c r="B17" s="134">
        <f>0.9*((1+assiette_csgcrds*(crds+tx_csgimp)/(1-tx_cotsal)))*12</f>
        <v>11.194511538461541</v>
      </c>
      <c r="C17" s="28"/>
      <c r="H17" s="28"/>
      <c r="I17" s="28"/>
      <c r="J17" s="28"/>
      <c r="K17" s="28"/>
      <c r="L17" s="28"/>
      <c r="M17" s="28"/>
      <c r="N17" s="28"/>
      <c r="O17" s="28"/>
      <c r="P17" s="28"/>
      <c r="Q17" s="28"/>
      <c r="R17" s="28"/>
      <c r="S17" s="28"/>
    </row>
    <row r="18" spans="1:19" s="15" customFormat="1" ht="15" x14ac:dyDescent="0.2">
      <c r="A18" s="17"/>
      <c r="B18" s="30"/>
      <c r="C18" s="28"/>
      <c r="D18" s="28"/>
      <c r="E18" s="29"/>
      <c r="H18" s="28"/>
      <c r="I18" s="28"/>
      <c r="J18" s="28"/>
      <c r="K18" s="28"/>
      <c r="L18" s="28"/>
      <c r="M18" s="28"/>
      <c r="N18" s="28"/>
      <c r="O18" s="28"/>
      <c r="P18" s="28"/>
      <c r="Q18" s="28"/>
      <c r="R18" s="28"/>
      <c r="S18" s="28"/>
    </row>
    <row r="19" spans="1:19" s="19" customFormat="1" ht="15.75" thickBot="1" x14ac:dyDescent="0.25">
      <c r="A19" s="18" t="s">
        <v>152</v>
      </c>
      <c r="B19" s="31"/>
      <c r="C19" s="32"/>
      <c r="D19" s="32"/>
      <c r="E19" s="33"/>
      <c r="H19" s="32"/>
      <c r="I19" s="32"/>
      <c r="J19" s="32"/>
      <c r="K19" s="32"/>
      <c r="L19" s="32"/>
      <c r="M19" s="32"/>
      <c r="N19" s="32"/>
      <c r="O19" s="32"/>
      <c r="P19" s="32"/>
      <c r="Q19" s="32"/>
      <c r="R19" s="32"/>
      <c r="S19" s="32"/>
    </row>
    <row r="20" spans="1:19" s="15" customFormat="1" ht="15.75" thickBot="1" x14ac:dyDescent="0.25">
      <c r="A20" s="25" t="s">
        <v>118</v>
      </c>
      <c r="B20" s="134">
        <v>414.81</v>
      </c>
      <c r="C20" s="115" t="s">
        <v>329</v>
      </c>
      <c r="E20" s="29"/>
      <c r="H20" s="28"/>
      <c r="I20" s="28"/>
      <c r="J20" s="28"/>
      <c r="K20" s="28"/>
      <c r="L20" s="28"/>
      <c r="M20" s="28"/>
      <c r="N20" s="28"/>
      <c r="O20" s="28"/>
      <c r="P20" s="28"/>
      <c r="Q20" s="28"/>
      <c r="R20" s="28"/>
      <c r="S20" s="28"/>
    </row>
    <row r="21" spans="1:19" s="15" customFormat="1" ht="15" x14ac:dyDescent="0.2">
      <c r="A21" s="17"/>
      <c r="B21" s="35"/>
      <c r="C21" s="28"/>
      <c r="E21" s="29"/>
      <c r="H21" s="28"/>
      <c r="I21" s="28"/>
      <c r="J21" s="28"/>
      <c r="K21" s="28"/>
      <c r="L21" s="28"/>
      <c r="M21" s="28"/>
      <c r="N21" s="28"/>
      <c r="O21" s="28"/>
      <c r="P21" s="28"/>
      <c r="Q21" s="28"/>
      <c r="R21" s="28"/>
      <c r="S21" s="28"/>
    </row>
    <row r="22" spans="1:19" s="15" customFormat="1" ht="63.75" customHeight="1" thickBot="1" x14ac:dyDescent="0.25">
      <c r="A22" s="36" t="s">
        <v>156</v>
      </c>
      <c r="C22" s="36"/>
      <c r="D22" s="37" t="s">
        <v>131</v>
      </c>
      <c r="E22" s="37" t="s">
        <v>164</v>
      </c>
      <c r="F22" s="37" t="s">
        <v>132</v>
      </c>
    </row>
    <row r="23" spans="1:19" s="28" customFormat="1" ht="15.75" thickBot="1" x14ac:dyDescent="0.25">
      <c r="A23" s="38">
        <v>1</v>
      </c>
      <c r="B23" s="135">
        <v>0</v>
      </c>
      <c r="D23" s="151">
        <v>69933</v>
      </c>
      <c r="E23" s="151">
        <v>93212</v>
      </c>
      <c r="F23" s="151">
        <v>5827</v>
      </c>
      <c r="G23" s="115" t="s">
        <v>329</v>
      </c>
    </row>
    <row r="24" spans="1:19" s="28" customFormat="1" ht="15.75" thickBot="1" x14ac:dyDescent="0.25">
      <c r="A24" s="38">
        <v>2</v>
      </c>
      <c r="B24" s="135">
        <f>(32%*bmaf)*(1-crds)</f>
        <v>132.07550400000002</v>
      </c>
      <c r="C24" s="40"/>
      <c r="H24" s="39"/>
      <c r="I24" s="39"/>
    </row>
    <row r="25" spans="1:19" s="28" customFormat="1" ht="15.75" thickBot="1" x14ac:dyDescent="0.25">
      <c r="A25" s="41">
        <v>3</v>
      </c>
      <c r="B25" s="135">
        <f>(73%*bmaf)*0.995</f>
        <v>301.29724350000004</v>
      </c>
      <c r="C25" s="40"/>
    </row>
    <row r="26" spans="1:19" s="28" customFormat="1" ht="15.75" thickBot="1" x14ac:dyDescent="0.25">
      <c r="A26" s="41">
        <v>4</v>
      </c>
      <c r="B26" s="135">
        <f>(114%*bmaf)*0.995</f>
        <v>470.51898299999993</v>
      </c>
      <c r="C26" s="40"/>
      <c r="D26" s="42"/>
      <c r="E26" s="42"/>
      <c r="F26" s="116"/>
      <c r="G26" s="42"/>
      <c r="H26" s="42"/>
    </row>
    <row r="27" spans="1:19" s="28" customFormat="1" ht="15.75" thickBot="1" x14ac:dyDescent="0.25">
      <c r="A27" s="38">
        <v>5</v>
      </c>
      <c r="B27" s="135">
        <f>(155%*bmaf)*0.995</f>
        <v>639.74072250000006</v>
      </c>
      <c r="C27" s="42"/>
      <c r="D27" s="42"/>
      <c r="E27" s="42"/>
      <c r="F27" s="42"/>
      <c r="G27" s="42"/>
      <c r="H27" s="42"/>
    </row>
    <row r="28" spans="1:19" s="28" customFormat="1" ht="15.75" thickBot="1" x14ac:dyDescent="0.25">
      <c r="A28" s="210">
        <v>6</v>
      </c>
      <c r="B28" s="135">
        <f>(af_5+41%*bmaf)*0.995</f>
        <v>805.76375838750005</v>
      </c>
      <c r="C28" s="43"/>
    </row>
    <row r="29" spans="1:19" s="28" customFormat="1" ht="15.75" thickBot="1" x14ac:dyDescent="0.25">
      <c r="A29" s="44"/>
    </row>
    <row r="30" spans="1:19" s="28" customFormat="1" ht="15.75" thickBot="1" x14ac:dyDescent="0.25">
      <c r="A30" s="45" t="s">
        <v>119</v>
      </c>
      <c r="B30" s="136">
        <f>(16%*bmaf)*0.995</f>
        <v>66.037752000000012</v>
      </c>
    </row>
    <row r="31" spans="1:19" s="28" customFormat="1" ht="15.75" thickBot="1" x14ac:dyDescent="0.25">
      <c r="A31" s="45" t="s">
        <v>130</v>
      </c>
      <c r="B31" s="136">
        <f>(20.234%*bmaf)*0.995</f>
        <v>83.512992123000018</v>
      </c>
      <c r="D31" s="46"/>
    </row>
    <row r="32" spans="1:19" s="28" customFormat="1" ht="15" x14ac:dyDescent="0.2">
      <c r="A32" s="44"/>
    </row>
    <row r="33" spans="1:22" s="28" customFormat="1" ht="15" x14ac:dyDescent="0.2">
      <c r="A33" s="44"/>
    </row>
    <row r="34" spans="1:22" s="28" customFormat="1" ht="16.5" thickBot="1" x14ac:dyDescent="0.25">
      <c r="A34" s="47" t="s">
        <v>158</v>
      </c>
    </row>
    <row r="35" spans="1:22" s="15" customFormat="1" ht="15.75" thickBot="1" x14ac:dyDescent="0.25">
      <c r="A35" s="45" t="s">
        <v>2</v>
      </c>
      <c r="B35" s="136">
        <f>28.13%*0.995*bmaf</f>
        <v>116.10262273500001</v>
      </c>
      <c r="D35" s="42"/>
      <c r="E35" s="28"/>
      <c r="F35" s="28"/>
      <c r="G35" s="28"/>
      <c r="H35" s="29"/>
      <c r="K35" s="28"/>
      <c r="L35" s="28"/>
      <c r="M35" s="28"/>
      <c r="N35" s="28"/>
      <c r="O35" s="28"/>
      <c r="P35" s="28"/>
      <c r="Q35" s="28"/>
      <c r="R35" s="28"/>
      <c r="S35" s="28"/>
      <c r="T35" s="28"/>
      <c r="U35" s="28"/>
      <c r="V35" s="28"/>
    </row>
    <row r="36" spans="1:22" s="15" customFormat="1" ht="15.75" thickBot="1" x14ac:dyDescent="0.25">
      <c r="A36" s="45" t="s">
        <v>139</v>
      </c>
      <c r="B36" s="136">
        <f>22.5*0.995*bmaf/100</f>
        <v>92.865588750000001</v>
      </c>
      <c r="C36" s="17" t="s">
        <v>169</v>
      </c>
      <c r="D36" s="42"/>
      <c r="E36" s="28"/>
      <c r="F36" s="28"/>
      <c r="G36" s="28"/>
      <c r="H36" s="29"/>
      <c r="K36" s="28"/>
      <c r="L36" s="28"/>
      <c r="M36" s="28"/>
      <c r="N36" s="28"/>
      <c r="O36" s="28"/>
      <c r="P36" s="28"/>
      <c r="Q36" s="28"/>
      <c r="R36" s="28"/>
      <c r="S36" s="28"/>
      <c r="T36" s="28"/>
      <c r="U36" s="28"/>
      <c r="V36" s="28"/>
    </row>
    <row r="37" spans="1:22" s="15" customFormat="1" ht="15" x14ac:dyDescent="0.2">
      <c r="A37" s="30"/>
      <c r="B37" s="42"/>
      <c r="D37" s="42"/>
      <c r="E37" s="28"/>
      <c r="F37" s="28"/>
      <c r="G37" s="28"/>
      <c r="H37" s="29"/>
      <c r="K37" s="28"/>
      <c r="L37" s="28"/>
      <c r="M37" s="28"/>
      <c r="N37" s="28"/>
      <c r="O37" s="28"/>
      <c r="P37" s="28"/>
      <c r="Q37" s="28"/>
      <c r="R37" s="28"/>
      <c r="S37" s="28"/>
      <c r="T37" s="28"/>
      <c r="U37" s="28"/>
      <c r="V37" s="28"/>
    </row>
    <row r="38" spans="1:22" s="15" customFormat="1" ht="15" x14ac:dyDescent="0.2">
      <c r="A38" s="30"/>
      <c r="B38" s="42"/>
      <c r="C38" s="28"/>
      <c r="D38" s="28"/>
      <c r="E38" s="29"/>
      <c r="H38" s="28"/>
      <c r="I38" s="28"/>
      <c r="J38" s="28"/>
      <c r="K38" s="28"/>
      <c r="L38" s="28"/>
      <c r="M38" s="28"/>
      <c r="N38" s="28"/>
      <c r="O38" s="28"/>
      <c r="P38" s="28"/>
      <c r="Q38" s="28"/>
      <c r="R38" s="28"/>
      <c r="S38" s="28"/>
    </row>
    <row r="39" spans="1:22" s="15" customFormat="1" ht="60.75" thickBot="1" x14ac:dyDescent="0.25">
      <c r="A39" s="48" t="s">
        <v>157</v>
      </c>
      <c r="B39" s="37" t="s">
        <v>29</v>
      </c>
      <c r="C39" s="28"/>
      <c r="D39" s="37" t="s">
        <v>53</v>
      </c>
      <c r="E39" s="37" t="s">
        <v>52</v>
      </c>
      <c r="F39" s="37" t="s">
        <v>49</v>
      </c>
      <c r="G39" s="37" t="s">
        <v>58</v>
      </c>
      <c r="H39" s="28"/>
      <c r="I39" s="28"/>
      <c r="J39" s="28"/>
      <c r="K39" s="28"/>
      <c r="L39" s="28"/>
      <c r="M39" s="28"/>
      <c r="N39" s="28"/>
      <c r="O39" s="28"/>
      <c r="P39" s="28"/>
      <c r="Q39" s="28"/>
      <c r="R39" s="28"/>
      <c r="S39" s="28"/>
    </row>
    <row r="40" spans="1:22" s="15" customFormat="1" ht="15.75" thickBot="1" x14ac:dyDescent="0.25">
      <c r="A40" s="45" t="s">
        <v>122</v>
      </c>
      <c r="B40" s="136">
        <f>0.995*41.65*bmaf/100</f>
        <v>171.90452317500001</v>
      </c>
      <c r="D40" s="151">
        <v>39118</v>
      </c>
      <c r="E40" s="151">
        <v>47853</v>
      </c>
      <c r="F40" s="151">
        <v>6520</v>
      </c>
      <c r="G40" s="151">
        <v>5511</v>
      </c>
      <c r="H40" s="115" t="s">
        <v>329</v>
      </c>
      <c r="I40" s="39"/>
      <c r="J40" s="39"/>
      <c r="K40" s="28"/>
      <c r="L40" s="28"/>
      <c r="M40" s="28"/>
      <c r="N40" s="28"/>
      <c r="O40" s="28"/>
      <c r="P40" s="28"/>
      <c r="Q40" s="28"/>
      <c r="R40" s="28"/>
      <c r="S40" s="28"/>
    </row>
    <row r="41" spans="1:22" s="15" customFormat="1" ht="15.75" thickBot="1" x14ac:dyDescent="0.25">
      <c r="A41" s="45" t="s">
        <v>123</v>
      </c>
      <c r="B41" s="136">
        <f>62.48%*0.995*bmaf-cf_base</f>
        <v>85.972898385000008</v>
      </c>
      <c r="C41" s="49"/>
      <c r="D41" s="151">
        <v>19562</v>
      </c>
      <c r="E41" s="151">
        <v>23929</v>
      </c>
      <c r="F41" s="151">
        <v>3260</v>
      </c>
      <c r="G41" s="151"/>
      <c r="H41" s="28"/>
      <c r="I41" s="28"/>
      <c r="J41" s="28"/>
      <c r="K41" s="28"/>
      <c r="L41" s="28"/>
      <c r="M41" s="28"/>
      <c r="N41" s="28"/>
      <c r="O41" s="28"/>
      <c r="P41" s="28"/>
      <c r="Q41" s="28"/>
      <c r="R41" s="28"/>
      <c r="S41" s="28"/>
    </row>
    <row r="42" spans="1:22" s="15" customFormat="1" ht="15.75" thickBot="1" x14ac:dyDescent="0.25">
      <c r="A42" s="45" t="s">
        <v>170</v>
      </c>
      <c r="B42" s="136">
        <f>0.4165*0.995*bmaf</f>
        <v>171.90452317500001</v>
      </c>
      <c r="C42" s="17" t="s">
        <v>169</v>
      </c>
      <c r="D42" s="42"/>
      <c r="E42" s="42"/>
      <c r="F42" s="42"/>
      <c r="G42" s="42"/>
      <c r="H42" s="28"/>
      <c r="I42" s="28"/>
      <c r="J42" s="28"/>
      <c r="K42" s="28"/>
      <c r="L42" s="28"/>
      <c r="M42" s="28"/>
      <c r="N42" s="28"/>
      <c r="O42" s="28"/>
      <c r="P42" s="28"/>
      <c r="Q42" s="28"/>
      <c r="R42" s="28"/>
      <c r="S42" s="28"/>
    </row>
    <row r="43" spans="1:22" s="95" customFormat="1" ht="15" x14ac:dyDescent="0.2">
      <c r="A43" s="109"/>
      <c r="B43" s="110"/>
      <c r="C43" s="111"/>
      <c r="D43" s="112"/>
      <c r="E43" s="112"/>
      <c r="F43" s="112"/>
      <c r="G43" s="112"/>
      <c r="H43" s="113"/>
      <c r="I43" s="113"/>
      <c r="J43" s="113"/>
      <c r="K43" s="113"/>
      <c r="L43" s="113"/>
      <c r="M43" s="113"/>
      <c r="N43" s="113"/>
      <c r="O43" s="113"/>
      <c r="P43" s="113"/>
      <c r="Q43" s="113"/>
      <c r="R43" s="113"/>
      <c r="S43" s="113"/>
    </row>
    <row r="44" spans="1:22" s="15" customFormat="1" ht="45.75" thickBot="1" x14ac:dyDescent="0.25">
      <c r="A44" s="48" t="s">
        <v>159</v>
      </c>
      <c r="B44" s="37" t="s">
        <v>325</v>
      </c>
      <c r="C44" s="28"/>
      <c r="D44" s="37" t="s">
        <v>69</v>
      </c>
      <c r="E44" s="37" t="s">
        <v>49</v>
      </c>
      <c r="F44" s="28"/>
      <c r="G44" s="28"/>
      <c r="H44" s="28"/>
      <c r="I44" s="28"/>
      <c r="J44" s="28"/>
      <c r="K44" s="28"/>
      <c r="L44" s="28"/>
      <c r="M44" s="28"/>
      <c r="N44" s="28"/>
      <c r="O44" s="28"/>
      <c r="P44" s="28"/>
      <c r="Q44" s="28"/>
    </row>
    <row r="45" spans="1:22" s="15" customFormat="1" ht="15.75" thickBot="1" x14ac:dyDescent="0.25">
      <c r="A45" s="45" t="s">
        <v>76</v>
      </c>
      <c r="B45" s="136">
        <f>0.995*89.72%*bmaf</f>
        <v>370.30669433999998</v>
      </c>
      <c r="D45" s="151">
        <v>25319</v>
      </c>
      <c r="E45" s="151">
        <v>5843</v>
      </c>
      <c r="F45" s="28"/>
      <c r="G45" s="28"/>
      <c r="H45" s="28"/>
      <c r="I45" s="28"/>
      <c r="J45" s="28"/>
      <c r="K45" s="28"/>
      <c r="L45" s="28"/>
      <c r="M45" s="28"/>
      <c r="N45" s="28"/>
      <c r="O45" s="28"/>
      <c r="P45" s="28"/>
      <c r="Q45" s="28"/>
    </row>
    <row r="46" spans="1:22" s="15" customFormat="1" ht="15.75" thickBot="1" x14ac:dyDescent="0.25">
      <c r="A46" s="45" t="s">
        <v>68</v>
      </c>
      <c r="B46" s="136">
        <f>0.995*94.67%*bmaf</f>
        <v>390.737123865</v>
      </c>
      <c r="C46" s="50"/>
      <c r="D46" s="28"/>
      <c r="E46" s="28"/>
    </row>
    <row r="47" spans="1:22" s="15" customFormat="1" ht="15.75" thickBot="1" x14ac:dyDescent="0.25">
      <c r="A47" s="45" t="s">
        <v>77</v>
      </c>
      <c r="B47" s="136">
        <f>0.995*97.95%*bmaf</f>
        <v>404.274863025</v>
      </c>
      <c r="C47" s="50"/>
    </row>
    <row r="48" spans="1:22" s="15" customFormat="1" ht="15" x14ac:dyDescent="0.2">
      <c r="A48" s="30"/>
      <c r="B48" s="43"/>
      <c r="C48" s="50"/>
    </row>
    <row r="49" spans="1:20" s="15" customFormat="1" ht="15" x14ac:dyDescent="0.2">
      <c r="A49" s="30"/>
      <c r="B49" s="43"/>
      <c r="C49" s="50"/>
    </row>
    <row r="50" spans="1:20" s="15" customFormat="1" ht="60.75" thickBot="1" x14ac:dyDescent="0.25">
      <c r="A50" s="48" t="s">
        <v>160</v>
      </c>
      <c r="B50" s="37" t="s">
        <v>29</v>
      </c>
      <c r="C50" s="37"/>
      <c r="D50" s="37" t="s">
        <v>55</v>
      </c>
      <c r="E50" s="37" t="s">
        <v>54</v>
      </c>
      <c r="F50" s="37" t="s">
        <v>56</v>
      </c>
      <c r="G50" s="37" t="s">
        <v>57</v>
      </c>
      <c r="H50" s="37" t="s">
        <v>49</v>
      </c>
      <c r="I50" s="28"/>
      <c r="J50" s="28"/>
      <c r="K50" s="28"/>
      <c r="L50" s="28"/>
      <c r="M50" s="28"/>
      <c r="N50" s="28"/>
      <c r="O50" s="28"/>
      <c r="P50" s="28"/>
      <c r="Q50" s="28"/>
      <c r="R50" s="28"/>
      <c r="S50" s="28"/>
      <c r="T50" s="28"/>
    </row>
    <row r="51" spans="1:20" s="15" customFormat="1" ht="15.75" thickBot="1" x14ac:dyDescent="0.25">
      <c r="A51" s="45" t="s">
        <v>120</v>
      </c>
      <c r="B51" s="136">
        <f>41.65%*bmaf</f>
        <v>172.76836499999999</v>
      </c>
      <c r="D51" s="151">
        <v>37216</v>
      </c>
      <c r="E51" s="151">
        <v>43927</v>
      </c>
      <c r="F51" s="151">
        <v>47282</v>
      </c>
      <c r="G51" s="151">
        <v>53993</v>
      </c>
      <c r="H51" s="151">
        <v>6711</v>
      </c>
      <c r="I51" s="115" t="s">
        <v>329</v>
      </c>
      <c r="J51" s="28"/>
      <c r="K51" s="28"/>
      <c r="L51" s="28"/>
      <c r="M51" s="28"/>
      <c r="N51" s="28"/>
      <c r="O51" s="28"/>
      <c r="P51" s="28"/>
      <c r="Q51" s="28"/>
      <c r="R51" s="28"/>
      <c r="S51" s="28"/>
      <c r="T51" s="28"/>
    </row>
    <row r="52" spans="1:20" s="15" customFormat="1" ht="15.75" thickBot="1" x14ac:dyDescent="0.25">
      <c r="A52" s="45" t="s">
        <v>124</v>
      </c>
      <c r="B52" s="136">
        <f>0.5*ab</f>
        <v>86.384182499999994</v>
      </c>
      <c r="C52" s="242"/>
      <c r="D52" s="151">
        <v>31153</v>
      </c>
      <c r="E52" s="151">
        <v>36771</v>
      </c>
      <c r="F52" s="151">
        <v>39577</v>
      </c>
      <c r="G52" s="151">
        <v>45195</v>
      </c>
      <c r="H52" s="151">
        <v>5618</v>
      </c>
      <c r="I52" s="28"/>
      <c r="J52" s="28"/>
      <c r="K52" s="28"/>
      <c r="L52" s="28"/>
      <c r="M52" s="28"/>
      <c r="N52" s="28"/>
      <c r="O52" s="28"/>
      <c r="P52" s="28"/>
      <c r="Q52" s="28"/>
      <c r="R52" s="28"/>
      <c r="S52" s="28"/>
      <c r="T52" s="28"/>
    </row>
    <row r="53" spans="1:20" s="15" customFormat="1" ht="15" x14ac:dyDescent="0.2">
      <c r="A53" s="30"/>
      <c r="B53" s="43"/>
      <c r="C53" s="50"/>
      <c r="D53" s="42"/>
      <c r="E53" s="42"/>
      <c r="F53" s="42"/>
      <c r="G53" s="42"/>
      <c r="H53" s="42"/>
      <c r="I53" s="28"/>
      <c r="J53" s="28"/>
      <c r="K53" s="28"/>
      <c r="L53" s="28"/>
      <c r="M53" s="28"/>
      <c r="N53" s="28"/>
      <c r="O53" s="28"/>
      <c r="P53" s="28"/>
      <c r="Q53" s="28"/>
      <c r="R53" s="28"/>
      <c r="S53" s="28"/>
      <c r="T53" s="28"/>
    </row>
    <row r="54" spans="1:20" s="15" customFormat="1" ht="15" x14ac:dyDescent="0.2">
      <c r="A54" s="44"/>
      <c r="B54" s="177"/>
      <c r="E54" s="177"/>
      <c r="G54" s="177"/>
    </row>
    <row r="55" spans="1:20" s="15" customFormat="1" ht="16.5" thickBot="1" x14ac:dyDescent="0.25">
      <c r="A55" s="178" t="s">
        <v>240</v>
      </c>
      <c r="B55" s="179" t="s">
        <v>120</v>
      </c>
      <c r="D55" s="17"/>
    </row>
    <row r="56" spans="1:20" s="15" customFormat="1" ht="15.75" thickBot="1" x14ac:dyDescent="0.25">
      <c r="A56" s="180" t="s">
        <v>241</v>
      </c>
      <c r="B56" s="136">
        <f>96.62%*0.995*bmaf</f>
        <v>398.78547488999999</v>
      </c>
      <c r="D56" s="181"/>
    </row>
    <row r="57" spans="1:20" s="15" customFormat="1" ht="15.75" thickBot="1" x14ac:dyDescent="0.25">
      <c r="A57" s="182" t="s">
        <v>242</v>
      </c>
      <c r="B57" s="136">
        <f>62.46%*0.995*bmaf</f>
        <v>257.79487437</v>
      </c>
      <c r="D57" s="181"/>
    </row>
    <row r="58" spans="1:20" s="15" customFormat="1" ht="15.75" thickBot="1" x14ac:dyDescent="0.25">
      <c r="A58" s="182" t="s">
        <v>243</v>
      </c>
      <c r="B58" s="136">
        <f>36.03%*0.995*bmaf</f>
        <v>148.708762785</v>
      </c>
      <c r="D58" s="181"/>
    </row>
    <row r="59" spans="1:20" s="15" customFormat="1" ht="15" x14ac:dyDescent="0.2">
      <c r="A59" s="51"/>
      <c r="B59" s="43"/>
    </row>
    <row r="60" spans="1:20" s="15" customFormat="1" ht="15.75" thickBot="1" x14ac:dyDescent="0.25">
      <c r="A60" s="51"/>
      <c r="B60" s="43"/>
    </row>
    <row r="61" spans="1:20" s="15" customFormat="1" ht="60.75" thickBot="1" x14ac:dyDescent="0.25">
      <c r="A61" s="183" t="s">
        <v>244</v>
      </c>
      <c r="B61" s="37" t="s">
        <v>29</v>
      </c>
      <c r="C61" s="50"/>
      <c r="D61" s="184" t="s">
        <v>245</v>
      </c>
      <c r="E61" s="184" t="s">
        <v>246</v>
      </c>
      <c r="F61" s="30" t="s">
        <v>247</v>
      </c>
      <c r="G61" s="30" t="s">
        <v>248</v>
      </c>
      <c r="H61" s="30" t="s">
        <v>249</v>
      </c>
      <c r="I61" s="28"/>
      <c r="J61" s="28"/>
      <c r="K61" s="107"/>
      <c r="L61" s="28"/>
      <c r="M61" s="28"/>
      <c r="N61" s="28"/>
      <c r="O61" s="28"/>
      <c r="P61" s="28"/>
      <c r="Q61" s="28"/>
    </row>
    <row r="62" spans="1:20" s="15" customFormat="1" ht="15.75" thickBot="1" x14ac:dyDescent="0.25">
      <c r="A62" s="185" t="s">
        <v>250</v>
      </c>
      <c r="B62" s="136">
        <f>(114.04%*bmaf)*0.995</f>
        <v>470.68407738000002</v>
      </c>
      <c r="D62" s="151">
        <v>47283</v>
      </c>
      <c r="E62" s="151">
        <v>53995</v>
      </c>
      <c r="F62" s="151">
        <v>6712</v>
      </c>
      <c r="G62" s="187">
        <v>0.45</v>
      </c>
      <c r="H62" s="187">
        <v>0.4</v>
      </c>
      <c r="I62" s="115" t="s">
        <v>329</v>
      </c>
      <c r="K62" s="16"/>
    </row>
    <row r="63" spans="1:20" s="15" customFormat="1" ht="15.75" thickBot="1" x14ac:dyDescent="0.25">
      <c r="A63" s="185" t="s">
        <v>251</v>
      </c>
      <c r="B63" s="136">
        <f>(71.91%*bmaf)*0.995</f>
        <v>296.79842164500002</v>
      </c>
      <c r="C63" s="42"/>
      <c r="D63" s="188"/>
      <c r="E63" s="188"/>
      <c r="G63" s="189"/>
      <c r="H63" s="189"/>
      <c r="K63" s="190"/>
    </row>
    <row r="64" spans="1:20" s="15" customFormat="1" ht="15.75" thickBot="1" x14ac:dyDescent="0.25">
      <c r="A64" s="185" t="s">
        <v>252</v>
      </c>
      <c r="B64" s="136">
        <f>(43.14%*bmaf)*0.995</f>
        <v>178.05428883000002</v>
      </c>
      <c r="C64" s="191"/>
      <c r="D64" s="13" t="s">
        <v>330</v>
      </c>
      <c r="G64" s="189"/>
      <c r="H64" s="189"/>
      <c r="K64" s="16"/>
    </row>
    <row r="65" spans="1:20" s="15" customFormat="1" ht="15" x14ac:dyDescent="0.2">
      <c r="A65" s="185" t="s">
        <v>253</v>
      </c>
      <c r="B65" s="192">
        <v>0.85</v>
      </c>
      <c r="C65" s="42"/>
      <c r="D65" s="16" t="s">
        <v>331</v>
      </c>
      <c r="K65" s="13"/>
    </row>
    <row r="66" spans="1:20" s="15" customFormat="1" ht="15" x14ac:dyDescent="0.2">
      <c r="A66" s="185" t="s">
        <v>254</v>
      </c>
      <c r="B66" s="186">
        <v>463</v>
      </c>
      <c r="C66" s="42"/>
      <c r="D66" s="13"/>
      <c r="K66" s="16"/>
    </row>
    <row r="67" spans="1:20" s="15" customFormat="1" ht="15" x14ac:dyDescent="0.2">
      <c r="A67" s="23"/>
      <c r="B67" s="193"/>
      <c r="C67" s="42"/>
      <c r="D67" s="42"/>
      <c r="K67" s="13"/>
    </row>
    <row r="68" spans="1:20" s="15" customFormat="1" ht="15.75" x14ac:dyDescent="0.2">
      <c r="A68" s="52" t="s">
        <v>368</v>
      </c>
      <c r="B68" s="193"/>
      <c r="C68" s="42"/>
      <c r="D68" s="42"/>
      <c r="K68" s="13"/>
    </row>
    <row r="69" spans="1:20" s="15" customFormat="1" ht="15" x14ac:dyDescent="0.2">
      <c r="A69" s="185" t="s">
        <v>382</v>
      </c>
      <c r="B69" s="249">
        <v>903.6</v>
      </c>
      <c r="C69" s="42"/>
      <c r="D69" s="42"/>
      <c r="K69" s="13"/>
    </row>
    <row r="70" spans="1:20" s="15" customFormat="1" ht="15" x14ac:dyDescent="0.2">
      <c r="A70" s="185" t="s">
        <v>391</v>
      </c>
      <c r="B70" s="192">
        <v>0.81</v>
      </c>
      <c r="C70" s="42"/>
      <c r="D70" s="42"/>
      <c r="K70" s="13"/>
    </row>
    <row r="71" spans="1:20" s="15" customFormat="1" ht="15" x14ac:dyDescent="0.2">
      <c r="A71" s="185" t="s">
        <v>392</v>
      </c>
      <c r="B71" s="192">
        <v>0.5</v>
      </c>
      <c r="C71" s="42"/>
      <c r="D71" s="42"/>
      <c r="K71" s="13"/>
    </row>
    <row r="72" spans="1:20" s="15" customFormat="1" ht="15" x14ac:dyDescent="0.2">
      <c r="A72" s="185" t="s">
        <v>386</v>
      </c>
      <c r="B72" s="192">
        <f>20%</f>
        <v>0.2</v>
      </c>
      <c r="C72" s="42"/>
      <c r="D72" s="42"/>
      <c r="K72" s="13"/>
    </row>
    <row r="73" spans="1:20" s="15" customFormat="1" ht="15" x14ac:dyDescent="0.2">
      <c r="A73" s="185" t="s">
        <v>383</v>
      </c>
      <c r="B73" s="192">
        <v>0.3</v>
      </c>
      <c r="C73" s="42"/>
      <c r="D73" s="42"/>
      <c r="K73" s="13"/>
    </row>
    <row r="74" spans="1:20" s="15" customFormat="1" ht="15" x14ac:dyDescent="0.2">
      <c r="A74" s="185" t="s">
        <v>384</v>
      </c>
      <c r="B74" s="192">
        <v>0.8</v>
      </c>
      <c r="C74" s="42"/>
      <c r="D74" s="42"/>
      <c r="K74" s="13"/>
    </row>
    <row r="75" spans="1:20" s="15" customFormat="1" ht="15" x14ac:dyDescent="0.2">
      <c r="A75" s="185" t="s">
        <v>385</v>
      </c>
      <c r="B75" s="192">
        <v>0.4</v>
      </c>
      <c r="C75" s="50"/>
      <c r="D75" s="42"/>
      <c r="E75" s="42"/>
      <c r="F75" s="42"/>
      <c r="G75" s="42"/>
      <c r="H75" s="42"/>
      <c r="I75" s="28"/>
      <c r="J75" s="28"/>
      <c r="K75" s="28"/>
      <c r="L75" s="28"/>
      <c r="M75" s="28"/>
      <c r="N75" s="28"/>
      <c r="O75" s="28"/>
      <c r="P75" s="28"/>
      <c r="Q75" s="28"/>
      <c r="R75" s="28"/>
      <c r="S75" s="28"/>
      <c r="T75" s="28"/>
    </row>
    <row r="76" spans="1:20" s="15" customFormat="1" ht="15" x14ac:dyDescent="0.2">
      <c r="A76" s="23"/>
      <c r="B76" s="43"/>
      <c r="C76" s="50"/>
      <c r="D76" s="42"/>
      <c r="E76" s="42"/>
      <c r="F76" s="42"/>
      <c r="G76" s="42"/>
      <c r="H76" s="42"/>
      <c r="I76" s="28"/>
      <c r="J76" s="28"/>
      <c r="K76" s="28"/>
      <c r="L76" s="28"/>
      <c r="M76" s="28"/>
      <c r="N76" s="28"/>
      <c r="O76" s="28"/>
      <c r="P76" s="28"/>
      <c r="Q76" s="28"/>
      <c r="R76" s="28"/>
      <c r="S76" s="28"/>
      <c r="T76" s="28"/>
    </row>
    <row r="77" spans="1:20" s="15" customFormat="1" ht="16.5" customHeight="1" x14ac:dyDescent="0.2">
      <c r="A77" s="52" t="s">
        <v>87</v>
      </c>
      <c r="B77" s="17"/>
      <c r="C77" s="17"/>
      <c r="E77" s="13"/>
      <c r="K77"/>
    </row>
    <row r="78" spans="1:20" s="15" customFormat="1" ht="16.5" customHeight="1" thickBot="1" x14ac:dyDescent="0.25">
      <c r="A78" s="52" t="s">
        <v>86</v>
      </c>
      <c r="E78" s="13"/>
      <c r="K78" s="13"/>
    </row>
    <row r="79" spans="1:20" s="15" customFormat="1" ht="17.25" customHeight="1" x14ac:dyDescent="0.2">
      <c r="A79" s="53" t="s">
        <v>14</v>
      </c>
      <c r="B79" s="137">
        <f>0.12*rsa_I0</f>
        <v>67.840800000000002</v>
      </c>
      <c r="D79" s="54"/>
      <c r="E79" s="107"/>
      <c r="K79"/>
    </row>
    <row r="80" spans="1:20" s="15" customFormat="1" ht="17.25" customHeight="1" x14ac:dyDescent="0.2">
      <c r="A80" s="55" t="s">
        <v>15</v>
      </c>
      <c r="B80" s="138">
        <f>16%*rsa_C0</f>
        <v>135.6816</v>
      </c>
      <c r="D80" s="54"/>
      <c r="E80" s="107"/>
      <c r="K80" s="13"/>
    </row>
    <row r="81" spans="1:12" s="15" customFormat="1" ht="17.25" customHeight="1" thickBot="1" x14ac:dyDescent="0.25">
      <c r="A81" s="56" t="s">
        <v>16</v>
      </c>
      <c r="B81" s="139">
        <f>16.5%*rsa_C1</f>
        <v>167.90598</v>
      </c>
      <c r="D81" s="54"/>
      <c r="E81" s="107"/>
      <c r="K81" s="13"/>
    </row>
    <row r="82" spans="1:12" s="15" customFormat="1" ht="12" customHeight="1" x14ac:dyDescent="0.2">
      <c r="A82" s="57"/>
      <c r="B82" s="58"/>
      <c r="K82"/>
    </row>
    <row r="83" spans="1:12" s="15" customFormat="1" ht="31.5" customHeight="1" thickBot="1" x14ac:dyDescent="0.25">
      <c r="A83" s="52" t="s">
        <v>161</v>
      </c>
      <c r="B83" s="17"/>
      <c r="D83" s="17"/>
      <c r="E83" s="63"/>
      <c r="J83" s="106"/>
      <c r="K83" s="114"/>
      <c r="L83" s="106"/>
    </row>
    <row r="84" spans="1:12" s="15" customFormat="1" ht="15.75" thickBot="1" x14ac:dyDescent="0.25">
      <c r="A84" s="53" t="s">
        <v>17</v>
      </c>
      <c r="B84" s="60" t="s">
        <v>11</v>
      </c>
      <c r="C84" s="61" t="s">
        <v>12</v>
      </c>
      <c r="D84" s="62" t="s">
        <v>30</v>
      </c>
      <c r="E84" s="63"/>
      <c r="J84" s="105"/>
      <c r="K84"/>
      <c r="L84" s="103"/>
    </row>
    <row r="85" spans="1:12" s="15" customFormat="1" ht="15" x14ac:dyDescent="0.2">
      <c r="A85" s="55">
        <v>0</v>
      </c>
      <c r="B85" s="140">
        <v>565.34</v>
      </c>
      <c r="C85" s="141">
        <f>rsa_I0+0.5*rsa_I0</f>
        <v>848.01</v>
      </c>
      <c r="D85" s="145">
        <v>725.97</v>
      </c>
      <c r="E85" s="54"/>
      <c r="J85" s="105"/>
      <c r="K85"/>
      <c r="L85" s="103"/>
    </row>
    <row r="86" spans="1:12" s="15" customFormat="1" ht="15" x14ac:dyDescent="0.2">
      <c r="A86" s="55">
        <v>1</v>
      </c>
      <c r="B86" s="141">
        <f>rsa_I0+0.5*rsa_I0</f>
        <v>848.01</v>
      </c>
      <c r="C86" s="142">
        <f>rsa_C0+0.3*rsa_I0</f>
        <v>1017.612</v>
      </c>
      <c r="D86" s="146">
        <v>967.97</v>
      </c>
      <c r="E86" s="54"/>
      <c r="J86" s="105"/>
      <c r="K86"/>
      <c r="L86" s="103"/>
    </row>
    <row r="87" spans="1:12" s="15" customFormat="1" ht="18" customHeight="1" x14ac:dyDescent="0.2">
      <c r="A87" s="55">
        <v>2</v>
      </c>
      <c r="B87" s="141">
        <f>rsa_I1+0.3*rsa_I0</f>
        <v>1017.612</v>
      </c>
      <c r="C87" s="142">
        <f>rsa_C1+0.3*rsa_I0</f>
        <v>1187.2139999999999</v>
      </c>
      <c r="D87" s="146">
        <v>1209.96</v>
      </c>
      <c r="E87" s="54"/>
      <c r="J87" s="105"/>
      <c r="K87" s="114"/>
      <c r="L87" s="104"/>
    </row>
    <row r="88" spans="1:12" s="15" customFormat="1" ht="15.75" thickBot="1" x14ac:dyDescent="0.25">
      <c r="A88" s="56" t="s">
        <v>18</v>
      </c>
      <c r="B88" s="143">
        <f>0.4*rsa_I0</f>
        <v>226.13600000000002</v>
      </c>
      <c r="C88" s="144">
        <f>0.4*rsa_I0</f>
        <v>226.13600000000002</v>
      </c>
      <c r="D88" s="147">
        <v>241.99</v>
      </c>
      <c r="E88" s="54"/>
      <c r="K88"/>
    </row>
    <row r="89" spans="1:12" s="15" customFormat="1" ht="15" x14ac:dyDescent="0.2">
      <c r="A89" s="30"/>
      <c r="B89" s="65"/>
      <c r="C89" s="65"/>
      <c r="D89" s="65"/>
      <c r="E89" s="54"/>
      <c r="K89" s="1"/>
    </row>
    <row r="90" spans="1:12" s="15" customFormat="1" ht="15.75" thickBot="1" x14ac:dyDescent="0.25">
      <c r="A90" s="56" t="s">
        <v>215</v>
      </c>
      <c r="B90" s="143">
        <v>6</v>
      </c>
      <c r="C90" s="65"/>
      <c r="D90" s="65"/>
      <c r="E90" s="54"/>
      <c r="K90" s="16"/>
    </row>
    <row r="91" spans="1:12" s="15" customFormat="1" ht="15" x14ac:dyDescent="0.2">
      <c r="A91" s="30"/>
      <c r="B91" s="37"/>
      <c r="C91" s="37"/>
      <c r="D91" s="37"/>
      <c r="K91" s="13"/>
    </row>
    <row r="92" spans="1:12" s="15" customFormat="1" ht="16.5" customHeight="1" thickBot="1" x14ac:dyDescent="0.25">
      <c r="A92" s="52" t="s">
        <v>167</v>
      </c>
      <c r="B92" s="17"/>
      <c r="E92" s="13"/>
      <c r="K92" s="13"/>
    </row>
    <row r="93" spans="1:12" s="15" customFormat="1" ht="17.25" customHeight="1" thickBot="1" x14ac:dyDescent="0.25">
      <c r="A93" s="53" t="s">
        <v>14</v>
      </c>
      <c r="B93" s="137">
        <f>12%*pa_forf_I0</f>
        <v>66.379199999999997</v>
      </c>
      <c r="D93" s="54"/>
      <c r="E93" s="107"/>
      <c r="K93" s="16"/>
    </row>
    <row r="94" spans="1:12" s="15" customFormat="1" ht="17.25" customHeight="1" thickBot="1" x14ac:dyDescent="0.25">
      <c r="A94" s="55" t="s">
        <v>15</v>
      </c>
      <c r="B94" s="137">
        <f>16%*pa_forf_c0</f>
        <v>132.75839999999999</v>
      </c>
      <c r="D94" s="54"/>
      <c r="E94" s="107"/>
      <c r="K94" s="13"/>
    </row>
    <row r="95" spans="1:12" s="15" customFormat="1" ht="17.25" customHeight="1" thickBot="1" x14ac:dyDescent="0.25">
      <c r="A95" s="56" t="s">
        <v>16</v>
      </c>
      <c r="B95" s="137">
        <f>16.5%*pa_forf_c1</f>
        <v>164.28852000000001</v>
      </c>
      <c r="D95" s="54"/>
      <c r="E95" s="107"/>
      <c r="K95" s="13"/>
    </row>
    <row r="96" spans="1:12" s="15" customFormat="1" ht="31.5" customHeight="1" thickBot="1" x14ac:dyDescent="0.25">
      <c r="A96" s="52" t="s">
        <v>166</v>
      </c>
      <c r="B96" s="17"/>
      <c r="D96" s="17"/>
      <c r="E96" s="63"/>
      <c r="J96" s="106"/>
      <c r="K96" s="114"/>
      <c r="L96" s="106"/>
    </row>
    <row r="97" spans="1:12" s="15" customFormat="1" ht="15.75" thickBot="1" x14ac:dyDescent="0.25">
      <c r="A97" s="53" t="s">
        <v>17</v>
      </c>
      <c r="B97" s="60" t="s">
        <v>11</v>
      </c>
      <c r="C97" s="61" t="s">
        <v>12</v>
      </c>
      <c r="D97" s="62" t="s">
        <v>30</v>
      </c>
      <c r="E97" s="63"/>
      <c r="F97" s="13" t="s">
        <v>332</v>
      </c>
      <c r="J97" s="105"/>
      <c r="K97" s="16"/>
      <c r="L97" s="103"/>
    </row>
    <row r="98" spans="1:12" s="15" customFormat="1" ht="15" x14ac:dyDescent="0.2">
      <c r="A98" s="55">
        <v>0</v>
      </c>
      <c r="B98" s="140">
        <v>553.16</v>
      </c>
      <c r="C98" s="141">
        <f>pa_forf_I0+0.5*pa_forf_I0</f>
        <v>829.74</v>
      </c>
      <c r="D98" s="145">
        <f>1.28412*pa_forf_I0</f>
        <v>710.32381919999989</v>
      </c>
      <c r="E98" s="54"/>
      <c r="F98" s="13" t="s">
        <v>333</v>
      </c>
      <c r="J98" s="105"/>
      <c r="K98" s="16"/>
      <c r="L98" s="103"/>
    </row>
    <row r="99" spans="1:12" s="15" customFormat="1" ht="15" x14ac:dyDescent="0.2">
      <c r="A99" s="55">
        <v>1</v>
      </c>
      <c r="B99" s="141">
        <f>pa_forf_I0+0.5*pa_forf_I0</f>
        <v>829.74</v>
      </c>
      <c r="C99" s="142">
        <f>pa_forf_c0+0.3*pa_forf_I0</f>
        <v>995.68799999999999</v>
      </c>
      <c r="D99" s="146">
        <f>pa_forfm_I0+0.42804*pa_forf_I0</f>
        <v>947.09842559999993</v>
      </c>
      <c r="E99" s="54"/>
      <c r="F99" s="244" t="s">
        <v>334</v>
      </c>
      <c r="J99" s="105"/>
      <c r="K99" s="16"/>
      <c r="L99" s="103"/>
    </row>
    <row r="100" spans="1:12" s="15" customFormat="1" ht="18" customHeight="1" x14ac:dyDescent="0.2">
      <c r="A100" s="55">
        <v>2</v>
      </c>
      <c r="B100" s="141">
        <f>pa_forf_I1+0.3*pa_forf_I0</f>
        <v>995.68799999999999</v>
      </c>
      <c r="C100" s="142">
        <f>pa_forf_c1+0.3*pa_forf_I0</f>
        <v>1161.636</v>
      </c>
      <c r="D100" s="146">
        <f>pa_forfm_I1+0.42804*pa_forf_I0</f>
        <v>1183.873032</v>
      </c>
      <c r="E100" s="54"/>
      <c r="F100" s="245" t="s">
        <v>335</v>
      </c>
      <c r="J100" s="105"/>
      <c r="K100" s="114"/>
      <c r="L100" s="104"/>
    </row>
    <row r="101" spans="1:12" s="15" customFormat="1" ht="15.75" thickBot="1" x14ac:dyDescent="0.25">
      <c r="A101" s="56" t="s">
        <v>18</v>
      </c>
      <c r="B101" s="143">
        <f>0.4*pa_forf_I0</f>
        <v>221.26400000000001</v>
      </c>
      <c r="C101" s="144">
        <f>pa_sup_enf</f>
        <v>221.26400000000001</v>
      </c>
      <c r="D101" s="147">
        <f>0.428*pa_forf_I0</f>
        <v>236.75247999999999</v>
      </c>
      <c r="E101" s="54"/>
      <c r="K101" s="16"/>
    </row>
    <row r="102" spans="1:12" s="15" customFormat="1" ht="15.75" thickBot="1" x14ac:dyDescent="0.25">
      <c r="A102" s="64" t="s">
        <v>92</v>
      </c>
      <c r="B102" s="148">
        <v>0.61</v>
      </c>
      <c r="C102" s="37"/>
      <c r="D102" s="37"/>
      <c r="F102" s="16"/>
    </row>
    <row r="103" spans="1:12" x14ac:dyDescent="0.2">
      <c r="F103" s="243"/>
    </row>
    <row r="104" spans="1:12" s="15" customFormat="1" ht="16.5" thickBot="1" x14ac:dyDescent="0.25">
      <c r="A104" s="52" t="s">
        <v>153</v>
      </c>
      <c r="C104" s="37"/>
      <c r="D104" s="37"/>
      <c r="F104" s="16"/>
      <c r="L104" s="34"/>
    </row>
    <row r="105" spans="1:12" s="15" customFormat="1" ht="15" x14ac:dyDescent="0.2">
      <c r="A105" s="66" t="s">
        <v>204</v>
      </c>
      <c r="B105" s="149">
        <f>59</f>
        <v>59</v>
      </c>
      <c r="C105" s="37"/>
      <c r="D105" s="37"/>
      <c r="F105" s="243"/>
    </row>
    <row r="106" spans="1:12" s="15" customFormat="1" ht="15" x14ac:dyDescent="0.2">
      <c r="A106" s="67" t="s">
        <v>154</v>
      </c>
      <c r="B106" s="150">
        <v>120</v>
      </c>
      <c r="C106" s="37"/>
      <c r="D106" s="37"/>
    </row>
    <row r="107" spans="1:12" s="15" customFormat="1" ht="15.75" thickBot="1" x14ac:dyDescent="0.25">
      <c r="A107" s="68" t="s">
        <v>155</v>
      </c>
      <c r="B107" s="139">
        <f>29.101%*pa_forf_I0</f>
        <v>160.97509159999998</v>
      </c>
      <c r="C107" s="37"/>
      <c r="D107" s="37"/>
      <c r="F107" s="16"/>
    </row>
    <row r="108" spans="1:12" s="15" customFormat="1" ht="15" x14ac:dyDescent="0.2">
      <c r="A108" s="30"/>
      <c r="B108" s="65"/>
      <c r="C108" s="37"/>
      <c r="D108" s="37"/>
      <c r="F108" s="243"/>
    </row>
    <row r="109" spans="1:12" ht="18" thickBot="1" x14ac:dyDescent="0.25">
      <c r="A109" s="68" t="s">
        <v>215</v>
      </c>
      <c r="B109" s="139">
        <v>15</v>
      </c>
    </row>
    <row r="110" spans="1:12" s="15" customFormat="1" ht="15" x14ac:dyDescent="0.2">
      <c r="A110" s="30"/>
      <c r="B110" s="65"/>
      <c r="C110" s="37"/>
      <c r="D110" s="37"/>
      <c r="E110" s="59"/>
      <c r="F110" s="63"/>
    </row>
    <row r="111" spans="1:12" s="15" customFormat="1" ht="15" x14ac:dyDescent="0.2">
      <c r="A111" s="17"/>
    </row>
    <row r="112" spans="1:12" s="15" customFormat="1" ht="15.75" thickBot="1" x14ac:dyDescent="0.25">
      <c r="A112" s="17" t="s">
        <v>48</v>
      </c>
      <c r="G112" s="15" t="s">
        <v>65</v>
      </c>
      <c r="H112" s="15" t="s">
        <v>63</v>
      </c>
      <c r="I112" s="15" t="s">
        <v>64</v>
      </c>
      <c r="J112" s="17"/>
      <c r="K112" s="17"/>
    </row>
    <row r="113" spans="1:11" s="15" customFormat="1" ht="15" x14ac:dyDescent="0.2">
      <c r="A113" s="72" t="s">
        <v>20</v>
      </c>
      <c r="B113" s="73"/>
      <c r="C113" s="73"/>
      <c r="D113" s="73"/>
      <c r="E113" s="74"/>
      <c r="F113" s="75"/>
      <c r="G113" s="212">
        <v>295.93</v>
      </c>
      <c r="H113" s="212">
        <v>257.92</v>
      </c>
      <c r="I113" s="212">
        <v>241.73</v>
      </c>
      <c r="K113" s="76"/>
    </row>
    <row r="114" spans="1:11" s="15" customFormat="1" ht="15" x14ac:dyDescent="0.2">
      <c r="A114" s="77" t="s">
        <v>21</v>
      </c>
      <c r="B114" s="78"/>
      <c r="C114" s="78"/>
      <c r="D114" s="78"/>
      <c r="E114" s="79"/>
      <c r="F114" s="80"/>
      <c r="G114" s="213">
        <v>356.92</v>
      </c>
      <c r="H114" s="213">
        <v>315.69</v>
      </c>
      <c r="I114" s="213">
        <v>293.04000000000002</v>
      </c>
    </row>
    <row r="115" spans="1:11" s="15" customFormat="1" ht="15" x14ac:dyDescent="0.2">
      <c r="A115" s="77" t="s">
        <v>22</v>
      </c>
      <c r="B115" s="78"/>
      <c r="C115" s="78"/>
      <c r="D115" s="78"/>
      <c r="E115" s="79"/>
      <c r="F115" s="80"/>
      <c r="G115" s="213">
        <v>403.39</v>
      </c>
      <c r="H115" s="213">
        <v>355.23</v>
      </c>
      <c r="I115" s="213">
        <v>328.57</v>
      </c>
    </row>
    <row r="116" spans="1:11" s="15" customFormat="1" ht="15.75" thickBot="1" x14ac:dyDescent="0.25">
      <c r="A116" s="81" t="s">
        <v>23</v>
      </c>
      <c r="B116" s="82"/>
      <c r="C116" s="82"/>
      <c r="D116" s="82"/>
      <c r="E116" s="83"/>
      <c r="F116" s="84"/>
      <c r="G116" s="214">
        <v>58.52</v>
      </c>
      <c r="H116" s="214">
        <v>51.7</v>
      </c>
      <c r="I116" s="214">
        <v>47.09</v>
      </c>
    </row>
    <row r="117" spans="1:11" s="15" customFormat="1" ht="15" x14ac:dyDescent="0.2">
      <c r="A117" s="72" t="s">
        <v>24</v>
      </c>
      <c r="B117" s="73"/>
      <c r="C117" s="73"/>
      <c r="D117" s="73"/>
      <c r="E117" s="74"/>
      <c r="F117" s="75"/>
      <c r="G117" s="510">
        <v>53.83</v>
      </c>
      <c r="H117" s="511"/>
      <c r="I117" s="512"/>
    </row>
    <row r="118" spans="1:11" s="15" customFormat="1" ht="15" x14ac:dyDescent="0.2">
      <c r="A118" s="77" t="s">
        <v>25</v>
      </c>
      <c r="B118" s="78"/>
      <c r="C118" s="78"/>
      <c r="D118" s="78"/>
      <c r="E118" s="79"/>
      <c r="F118" s="80"/>
      <c r="G118" s="513">
        <v>66.03</v>
      </c>
      <c r="H118" s="514"/>
      <c r="I118" s="515"/>
    </row>
    <row r="119" spans="1:11" s="15" customFormat="1" ht="15.75" thickBot="1" x14ac:dyDescent="0.25">
      <c r="A119" s="81" t="s">
        <v>26</v>
      </c>
      <c r="B119" s="82"/>
      <c r="C119" s="82"/>
      <c r="D119" s="82"/>
      <c r="E119" s="83"/>
      <c r="F119" s="84"/>
      <c r="G119" s="516">
        <v>12.2</v>
      </c>
      <c r="H119" s="517"/>
      <c r="I119" s="518"/>
    </row>
    <row r="120" spans="1:11" s="15" customFormat="1" ht="15" x14ac:dyDescent="0.2">
      <c r="A120" s="72" t="s">
        <v>182</v>
      </c>
      <c r="B120" s="73"/>
      <c r="C120" s="73"/>
      <c r="D120" s="73"/>
      <c r="E120" s="74"/>
      <c r="F120" s="75"/>
      <c r="G120" s="117"/>
      <c r="H120" s="215">
        <v>4588</v>
      </c>
      <c r="I120" s="118"/>
    </row>
    <row r="121" spans="1:11" s="15" customFormat="1" ht="15" x14ac:dyDescent="0.2">
      <c r="A121" s="77" t="s">
        <v>183</v>
      </c>
      <c r="B121" s="78"/>
      <c r="C121" s="78"/>
      <c r="D121" s="78"/>
      <c r="E121" s="79"/>
      <c r="F121" s="80"/>
      <c r="G121" s="119"/>
      <c r="H121" s="216">
        <v>6572</v>
      </c>
      <c r="I121" s="120"/>
    </row>
    <row r="122" spans="1:11" s="15" customFormat="1" ht="15" x14ac:dyDescent="0.2">
      <c r="A122" s="77" t="s">
        <v>184</v>
      </c>
      <c r="B122" s="78"/>
      <c r="C122" s="78"/>
      <c r="D122" s="78"/>
      <c r="E122" s="79"/>
      <c r="F122" s="80"/>
      <c r="G122" s="119"/>
      <c r="H122" s="216">
        <v>7839</v>
      </c>
      <c r="I122" s="120"/>
    </row>
    <row r="123" spans="1:11" s="15" customFormat="1" ht="15" x14ac:dyDescent="0.2">
      <c r="A123" s="77" t="s">
        <v>185</v>
      </c>
      <c r="B123" s="78"/>
      <c r="C123" s="78"/>
      <c r="D123" s="78"/>
      <c r="E123" s="79"/>
      <c r="F123" s="80"/>
      <c r="G123" s="119"/>
      <c r="H123" s="216">
        <v>8015</v>
      </c>
      <c r="I123" s="120"/>
    </row>
    <row r="124" spans="1:11" s="15" customFormat="1" ht="15" x14ac:dyDescent="0.2">
      <c r="A124" s="77" t="s">
        <v>186</v>
      </c>
      <c r="B124" s="78"/>
      <c r="C124" s="78"/>
      <c r="D124" s="78"/>
      <c r="E124" s="79"/>
      <c r="F124" s="80"/>
      <c r="G124" s="119"/>
      <c r="H124" s="216">
        <v>8322</v>
      </c>
      <c r="I124" s="120"/>
    </row>
    <row r="125" spans="1:11" s="15" customFormat="1" ht="15" x14ac:dyDescent="0.2">
      <c r="A125" s="77" t="s">
        <v>187</v>
      </c>
      <c r="B125" s="78"/>
      <c r="C125" s="78"/>
      <c r="D125" s="78"/>
      <c r="E125" s="79"/>
      <c r="F125" s="80"/>
      <c r="G125" s="119"/>
      <c r="H125" s="216">
        <v>8631</v>
      </c>
      <c r="I125" s="120"/>
    </row>
    <row r="126" spans="1:11" s="15" customFormat="1" ht="15" x14ac:dyDescent="0.2">
      <c r="A126" s="77" t="s">
        <v>188</v>
      </c>
      <c r="B126" s="78"/>
      <c r="C126" s="78"/>
      <c r="D126" s="78"/>
      <c r="E126" s="79"/>
      <c r="F126" s="80"/>
      <c r="G126" s="119"/>
      <c r="H126" s="216">
        <v>8938</v>
      </c>
      <c r="I126" s="120"/>
    </row>
    <row r="127" spans="1:11" s="15" customFormat="1" ht="15" x14ac:dyDescent="0.2">
      <c r="A127" s="77" t="s">
        <v>189</v>
      </c>
      <c r="B127" s="78"/>
      <c r="C127" s="78"/>
      <c r="D127" s="78"/>
      <c r="E127" s="79"/>
      <c r="F127" s="80"/>
      <c r="G127" s="119"/>
      <c r="H127" s="216">
        <v>9246</v>
      </c>
      <c r="I127" s="120"/>
    </row>
    <row r="128" spans="1:11" s="15" customFormat="1" ht="18" customHeight="1" thickBot="1" x14ac:dyDescent="0.25">
      <c r="A128" s="81" t="s">
        <v>190</v>
      </c>
      <c r="B128" s="82"/>
      <c r="C128" s="82"/>
      <c r="D128" s="82"/>
      <c r="E128" s="83"/>
      <c r="F128" s="84"/>
      <c r="G128" s="121"/>
      <c r="H128" s="217">
        <v>305</v>
      </c>
      <c r="I128" s="122"/>
    </row>
    <row r="129" spans="1:12" s="15" customFormat="1" ht="15.75" thickBot="1" x14ac:dyDescent="0.25">
      <c r="A129" s="85" t="s">
        <v>80</v>
      </c>
      <c r="B129" s="86"/>
      <c r="C129" s="86"/>
      <c r="D129" s="86"/>
      <c r="E129" s="87"/>
      <c r="F129" s="248"/>
      <c r="G129" s="492">
        <v>35.1</v>
      </c>
      <c r="H129" s="492"/>
      <c r="I129" s="492"/>
    </row>
    <row r="130" spans="1:12" s="15" customFormat="1" ht="15.75" thickBot="1" x14ac:dyDescent="0.25">
      <c r="A130" s="85" t="s">
        <v>79</v>
      </c>
      <c r="B130" s="86"/>
      <c r="C130" s="86"/>
      <c r="D130" s="86"/>
      <c r="E130" s="87"/>
      <c r="F130" s="88"/>
      <c r="G130" s="497">
        <v>8.5000000000000006E-2</v>
      </c>
      <c r="H130" s="498"/>
      <c r="I130" s="499"/>
    </row>
    <row r="131" spans="1:12" s="15" customFormat="1" ht="16.899999999999999" customHeight="1" x14ac:dyDescent="0.2">
      <c r="A131" s="72" t="s">
        <v>191</v>
      </c>
      <c r="B131" s="73"/>
      <c r="C131" s="73"/>
      <c r="D131" s="73"/>
      <c r="E131" s="74"/>
      <c r="F131" s="75"/>
      <c r="G131" s="500">
        <v>2.8299999999999999E-2</v>
      </c>
      <c r="H131" s="501"/>
      <c r="I131" s="502"/>
    </row>
    <row r="132" spans="1:12" s="15" customFormat="1" ht="15" x14ac:dyDescent="0.2">
      <c r="A132" s="77" t="s">
        <v>192</v>
      </c>
      <c r="B132" s="78"/>
      <c r="C132" s="78"/>
      <c r="D132" s="78"/>
      <c r="E132" s="79"/>
      <c r="F132" s="80"/>
      <c r="G132" s="494">
        <v>3.15E-2</v>
      </c>
      <c r="H132" s="495"/>
      <c r="I132" s="496"/>
    </row>
    <row r="133" spans="1:12" s="15" customFormat="1" ht="15" x14ac:dyDescent="0.2">
      <c r="A133" s="77" t="s">
        <v>193</v>
      </c>
      <c r="B133" s="78"/>
      <c r="C133" s="78"/>
      <c r="D133" s="78"/>
      <c r="E133" s="79"/>
      <c r="F133" s="80"/>
      <c r="G133" s="494">
        <v>2.7E-2</v>
      </c>
      <c r="H133" s="495"/>
      <c r="I133" s="496"/>
    </row>
    <row r="134" spans="1:12" s="15" customFormat="1" ht="15" x14ac:dyDescent="0.2">
      <c r="A134" s="77" t="s">
        <v>194</v>
      </c>
      <c r="B134" s="78"/>
      <c r="C134" s="78"/>
      <c r="D134" s="78"/>
      <c r="E134" s="79"/>
      <c r="F134" s="80"/>
      <c r="G134" s="494">
        <v>2.3800000000000002E-2</v>
      </c>
      <c r="H134" s="495"/>
      <c r="I134" s="496"/>
    </row>
    <row r="135" spans="1:12" s="15" customFormat="1" ht="15" x14ac:dyDescent="0.2">
      <c r="A135" s="77" t="s">
        <v>195</v>
      </c>
      <c r="B135" s="78"/>
      <c r="C135" s="78"/>
      <c r="D135" s="78"/>
      <c r="E135" s="79"/>
      <c r="F135" s="80"/>
      <c r="G135" s="494">
        <v>2.01E-2</v>
      </c>
      <c r="H135" s="495"/>
      <c r="I135" s="496"/>
    </row>
    <row r="136" spans="1:12" s="15" customFormat="1" ht="15" x14ac:dyDescent="0.2">
      <c r="A136" s="77" t="s">
        <v>196</v>
      </c>
      <c r="B136" s="78"/>
      <c r="C136" s="78"/>
      <c r="D136" s="78"/>
      <c r="E136" s="79"/>
      <c r="F136" s="80"/>
      <c r="G136" s="494">
        <v>1.8499999999999999E-2</v>
      </c>
      <c r="H136" s="495"/>
      <c r="I136" s="496"/>
    </row>
    <row r="137" spans="1:12" s="15" customFormat="1" ht="15.75" thickBot="1" x14ac:dyDescent="0.25">
      <c r="A137" s="81" t="s">
        <v>197</v>
      </c>
      <c r="B137" s="82"/>
      <c r="C137" s="82"/>
      <c r="D137" s="82"/>
      <c r="E137" s="83"/>
      <c r="F137" s="84"/>
      <c r="G137" s="503">
        <v>-5.9999999999999995E-4</v>
      </c>
      <c r="H137" s="504"/>
      <c r="I137" s="505"/>
    </row>
    <row r="138" spans="1:12" s="15" customFormat="1" ht="15.75" thickBot="1" x14ac:dyDescent="0.25">
      <c r="A138" s="72" t="s">
        <v>216</v>
      </c>
      <c r="B138" s="73"/>
      <c r="C138" s="73"/>
      <c r="D138" s="73"/>
      <c r="E138" s="74"/>
      <c r="F138" s="75"/>
      <c r="G138" s="218">
        <f>(0.45*0.3+0.68*(G$113/$H$113-0.75))/100</f>
        <v>4.0521246898263027E-3</v>
      </c>
      <c r="H138" s="218">
        <f>(0.45*0.3+0.68*(H$113/$H$113-0.75))/100</f>
        <v>3.0500000000000006E-3</v>
      </c>
      <c r="I138" s="218">
        <f>(0.45*0.3+0.68*(I$113/$H$113-0.75))/100</f>
        <v>2.6231544665012404E-3</v>
      </c>
    </row>
    <row r="139" spans="1:12" s="15" customFormat="1" ht="15" x14ac:dyDescent="0.2">
      <c r="A139" s="72" t="s">
        <v>217</v>
      </c>
      <c r="B139" s="73"/>
      <c r="C139" s="73"/>
      <c r="D139" s="73"/>
      <c r="E139" s="74"/>
      <c r="F139" s="74"/>
      <c r="G139" s="219">
        <v>995.69</v>
      </c>
      <c r="H139" s="220">
        <v>638.08000000000004</v>
      </c>
      <c r="I139" s="219">
        <v>598.03</v>
      </c>
      <c r="J139" s="261"/>
      <c r="K139" s="261"/>
      <c r="L139" s="261"/>
    </row>
    <row r="140" spans="1:12" s="15" customFormat="1" ht="15" x14ac:dyDescent="0.2">
      <c r="A140" s="77" t="s">
        <v>218</v>
      </c>
      <c r="B140" s="78"/>
      <c r="C140" s="78"/>
      <c r="D140" s="78"/>
      <c r="E140" s="79"/>
      <c r="F140" s="79"/>
      <c r="G140" s="221">
        <v>1200.8800000000001</v>
      </c>
      <c r="H140" s="222">
        <v>781</v>
      </c>
      <c r="I140" s="221">
        <v>724.98</v>
      </c>
      <c r="J140" s="261"/>
      <c r="K140" s="261"/>
      <c r="L140" s="261"/>
    </row>
    <row r="141" spans="1:12" s="15" customFormat="1" ht="15" x14ac:dyDescent="0.2">
      <c r="A141" s="77" t="s">
        <v>219</v>
      </c>
      <c r="B141" s="78"/>
      <c r="C141" s="78"/>
      <c r="D141" s="78"/>
      <c r="E141" s="79"/>
      <c r="F141" s="79"/>
      <c r="G141" s="221">
        <v>1357.25</v>
      </c>
      <c r="H141" s="222">
        <v>878.83</v>
      </c>
      <c r="I141" s="221">
        <v>812.88</v>
      </c>
      <c r="J141" s="261"/>
      <c r="K141" s="261"/>
      <c r="L141" s="261"/>
    </row>
    <row r="142" spans="1:12" s="15" customFormat="1" ht="15.75" thickBot="1" x14ac:dyDescent="0.25">
      <c r="A142" s="81" t="s">
        <v>220</v>
      </c>
      <c r="B142" s="82"/>
      <c r="C142" s="82"/>
      <c r="D142" s="82"/>
      <c r="E142" s="83"/>
      <c r="F142" s="83"/>
      <c r="G142" s="223">
        <v>196.89</v>
      </c>
      <c r="H142" s="224">
        <v>127.9</v>
      </c>
      <c r="I142" s="223">
        <v>116.5</v>
      </c>
      <c r="J142" s="261"/>
      <c r="K142" s="261"/>
      <c r="L142" s="261"/>
    </row>
    <row r="143" spans="1:12" s="15" customFormat="1" ht="15" x14ac:dyDescent="0.2">
      <c r="A143" s="72" t="s">
        <v>221</v>
      </c>
      <c r="B143" s="73"/>
      <c r="C143" s="73"/>
      <c r="D143" s="73"/>
      <c r="E143" s="74"/>
      <c r="F143" s="74"/>
      <c r="G143" s="219">
        <v>1171.4000000000001</v>
      </c>
      <c r="H143" s="220">
        <v>791.21</v>
      </c>
      <c r="I143" s="219">
        <v>741.55</v>
      </c>
      <c r="J143" s="261"/>
      <c r="K143" s="261"/>
      <c r="L143" s="261"/>
    </row>
    <row r="144" spans="1:12" s="15" customFormat="1" ht="15" x14ac:dyDescent="0.2">
      <c r="A144" s="77" t="s">
        <v>222</v>
      </c>
      <c r="B144" s="78"/>
      <c r="C144" s="78"/>
      <c r="D144" s="78"/>
      <c r="E144" s="79"/>
      <c r="F144" s="79"/>
      <c r="G144" s="221">
        <v>1412.8</v>
      </c>
      <c r="H144" s="222">
        <v>968.44</v>
      </c>
      <c r="I144" s="221">
        <v>898.97</v>
      </c>
      <c r="J144" s="261"/>
      <c r="K144" s="261"/>
      <c r="L144" s="261"/>
    </row>
    <row r="145" spans="1:30" s="15" customFormat="1" ht="15" x14ac:dyDescent="0.2">
      <c r="A145" s="77" t="s">
        <v>224</v>
      </c>
      <c r="B145" s="78"/>
      <c r="C145" s="78"/>
      <c r="D145" s="78"/>
      <c r="E145" s="79"/>
      <c r="F145" s="79"/>
      <c r="G145" s="221">
        <v>1596.76</v>
      </c>
      <c r="H145" s="222">
        <v>1089.74</v>
      </c>
      <c r="I145" s="221">
        <v>1007.97</v>
      </c>
      <c r="J145" s="261"/>
      <c r="K145" s="261"/>
      <c r="L145" s="261"/>
    </row>
    <row r="146" spans="1:30" s="15" customFormat="1" ht="15.75" thickBot="1" x14ac:dyDescent="0.25">
      <c r="A146" s="81" t="s">
        <v>223</v>
      </c>
      <c r="B146" s="82"/>
      <c r="C146" s="82"/>
      <c r="D146" s="82"/>
      <c r="E146" s="83"/>
      <c r="F146" s="83"/>
      <c r="G146" s="223">
        <v>231.96</v>
      </c>
      <c r="H146" s="224">
        <v>158.6</v>
      </c>
      <c r="I146" s="223">
        <v>144.46</v>
      </c>
      <c r="J146" s="261"/>
      <c r="K146" s="261"/>
      <c r="L146" s="261"/>
    </row>
    <row r="147" spans="1:30" s="15" customFormat="1" ht="15.75" thickBot="1" x14ac:dyDescent="0.25">
      <c r="A147" s="81" t="s">
        <v>340</v>
      </c>
      <c r="B147" s="82"/>
      <c r="C147" s="82"/>
      <c r="D147" s="82"/>
      <c r="E147" s="83"/>
      <c r="F147" s="83"/>
      <c r="G147" s="262">
        <v>3.36</v>
      </c>
      <c r="H147" s="224">
        <v>2.4700000000000002</v>
      </c>
      <c r="I147" s="263">
        <v>2.4700000000000002</v>
      </c>
      <c r="J147" s="261"/>
      <c r="K147" s="261"/>
      <c r="L147" s="261"/>
    </row>
    <row r="148" spans="1:30" s="15" customFormat="1" ht="15.75" thickBot="1" x14ac:dyDescent="0.25">
      <c r="A148" s="81" t="s">
        <v>341</v>
      </c>
      <c r="B148" s="82"/>
      <c r="C148" s="82"/>
      <c r="D148" s="82"/>
      <c r="E148" s="83"/>
      <c r="F148" s="83"/>
      <c r="G148" s="262">
        <v>3.96</v>
      </c>
      <c r="H148" s="224">
        <v>3.07</v>
      </c>
      <c r="I148" s="263">
        <v>3.07</v>
      </c>
      <c r="J148" s="261"/>
      <c r="K148" s="261"/>
      <c r="L148" s="261"/>
    </row>
    <row r="149" spans="1:30" s="15" customFormat="1" ht="15.75" thickBot="1" x14ac:dyDescent="0.25">
      <c r="A149" s="81" t="s">
        <v>225</v>
      </c>
      <c r="B149" s="82"/>
      <c r="C149" s="82"/>
      <c r="D149" s="82"/>
      <c r="E149" s="83"/>
      <c r="F149" s="83"/>
      <c r="G149" s="225"/>
      <c r="H149" s="226">
        <v>5</v>
      </c>
      <c r="I149" s="227"/>
    </row>
    <row r="150" spans="1:30" s="15" customFormat="1" ht="15.75" thickBot="1" x14ac:dyDescent="0.25">
      <c r="A150" s="81" t="s">
        <v>27</v>
      </c>
      <c r="B150" s="82"/>
      <c r="C150" s="82"/>
      <c r="D150" s="82"/>
      <c r="E150" s="83"/>
      <c r="F150" s="83"/>
      <c r="G150" s="225"/>
      <c r="H150" s="226">
        <v>10</v>
      </c>
      <c r="I150" s="227"/>
      <c r="J150" s="97"/>
      <c r="P150" s="108"/>
      <c r="Q150" s="108"/>
      <c r="R150" s="108"/>
      <c r="S150" s="108"/>
    </row>
    <row r="151" spans="1:30" s="14" customFormat="1" ht="15.75" thickBot="1" x14ac:dyDescent="0.25">
      <c r="A151" s="89" t="s">
        <v>19</v>
      </c>
      <c r="B151" s="90"/>
      <c r="C151" s="90"/>
      <c r="D151" s="90"/>
      <c r="E151" s="90"/>
      <c r="F151" s="247"/>
      <c r="G151" s="493">
        <v>411.92</v>
      </c>
      <c r="H151" s="493"/>
      <c r="I151" s="493"/>
      <c r="J151" s="15"/>
      <c r="N151" s="15"/>
      <c r="P151" s="108"/>
      <c r="Q151" s="108"/>
      <c r="R151" s="108"/>
      <c r="S151" s="108"/>
      <c r="T151" s="15"/>
      <c r="U151" s="15"/>
      <c r="V151" s="15"/>
      <c r="W151" s="15"/>
      <c r="X151" s="15"/>
      <c r="Y151" s="15"/>
      <c r="Z151" s="15"/>
      <c r="AA151" s="15"/>
      <c r="AB151" s="15"/>
      <c r="AC151" s="15"/>
      <c r="AD151" s="15"/>
    </row>
    <row r="152" spans="1:30" s="14" customFormat="1" ht="15.75" thickBot="1" x14ac:dyDescent="0.25">
      <c r="A152" s="89" t="s">
        <v>110</v>
      </c>
      <c r="B152" s="90"/>
      <c r="C152" s="90"/>
      <c r="D152" s="90"/>
      <c r="E152" s="90"/>
      <c r="F152" s="247"/>
      <c r="G152" s="492">
        <v>550.92999999999995</v>
      </c>
      <c r="H152" s="492"/>
      <c r="I152" s="492"/>
      <c r="J152" s="15"/>
      <c r="N152" s="15"/>
      <c r="T152" s="15"/>
      <c r="U152" s="15"/>
      <c r="V152" s="15"/>
      <c r="W152" s="15"/>
      <c r="X152" s="15"/>
      <c r="Y152" s="15"/>
      <c r="Z152" s="15"/>
      <c r="AA152" s="15"/>
      <c r="AB152" s="15"/>
      <c r="AC152" s="15"/>
      <c r="AD152" s="15"/>
    </row>
    <row r="153" spans="1:30" s="15" customFormat="1" ht="15" x14ac:dyDescent="0.2">
      <c r="A153" s="17"/>
    </row>
    <row r="154" spans="1:30" s="19" customFormat="1" ht="15.75" x14ac:dyDescent="0.2">
      <c r="A154" s="18" t="s">
        <v>171</v>
      </c>
    </row>
    <row r="155" spans="1:30" s="15" customFormat="1" ht="15" x14ac:dyDescent="0.2">
      <c r="A155" s="17"/>
    </row>
    <row r="156" spans="1:30" s="15" customFormat="1" ht="16.5" thickBot="1" x14ac:dyDescent="0.25">
      <c r="A156" s="70" t="s">
        <v>227</v>
      </c>
      <c r="B156" s="71"/>
      <c r="C156" s="71"/>
      <c r="D156" s="71"/>
      <c r="E156" s="71"/>
      <c r="F156" s="71"/>
      <c r="G156" s="71"/>
    </row>
    <row r="157" spans="1:30" s="15" customFormat="1" ht="15.75" x14ac:dyDescent="0.2">
      <c r="A157" s="91" t="s">
        <v>31</v>
      </c>
      <c r="B157" s="92"/>
      <c r="C157" s="92"/>
      <c r="D157" s="92"/>
      <c r="E157" s="92"/>
      <c r="F157" s="92"/>
      <c r="G157" s="152">
        <v>10084</v>
      </c>
      <c r="H157" s="258"/>
      <c r="I157" s="259"/>
      <c r="J157" s="259"/>
    </row>
    <row r="158" spans="1:30" s="15" customFormat="1" ht="15.75" x14ac:dyDescent="0.2">
      <c r="A158" s="94" t="s">
        <v>32</v>
      </c>
      <c r="B158" s="28"/>
      <c r="C158" s="28"/>
      <c r="D158" s="28"/>
      <c r="E158" s="28"/>
      <c r="F158" s="28"/>
      <c r="G158" s="153">
        <v>25710</v>
      </c>
      <c r="H158" s="176"/>
      <c r="I158" s="17"/>
      <c r="J158" s="52"/>
    </row>
    <row r="159" spans="1:30" s="15" customFormat="1" ht="15" x14ac:dyDescent="0.2">
      <c r="A159" s="94" t="s">
        <v>33</v>
      </c>
      <c r="B159" s="28"/>
      <c r="C159" s="28"/>
      <c r="D159" s="28"/>
      <c r="E159" s="28"/>
      <c r="F159" s="28"/>
      <c r="G159" s="153">
        <v>73516</v>
      </c>
      <c r="H159" s="17"/>
      <c r="I159" s="17"/>
      <c r="J159" s="17"/>
    </row>
    <row r="160" spans="1:30" s="15" customFormat="1" ht="15" x14ac:dyDescent="0.2">
      <c r="A160" s="94" t="s">
        <v>34</v>
      </c>
      <c r="B160" s="28"/>
      <c r="C160" s="28"/>
      <c r="D160" s="28"/>
      <c r="E160" s="28"/>
      <c r="F160" s="28"/>
      <c r="G160" s="153">
        <v>158122</v>
      </c>
      <c r="H160" s="176"/>
      <c r="I160" s="17"/>
      <c r="J160" s="176"/>
    </row>
    <row r="161" spans="1:12" s="15" customFormat="1" ht="15" x14ac:dyDescent="0.2">
      <c r="A161" s="94" t="s">
        <v>35</v>
      </c>
      <c r="B161" s="28"/>
      <c r="C161" s="28"/>
      <c r="D161" s="28"/>
      <c r="E161" s="28"/>
      <c r="F161" s="28"/>
      <c r="G161" s="154">
        <v>0.11</v>
      </c>
      <c r="H161" s="17"/>
      <c r="I161" s="17"/>
      <c r="J161" s="17"/>
    </row>
    <row r="162" spans="1:12" s="15" customFormat="1" ht="15" x14ac:dyDescent="0.2">
      <c r="A162" s="94" t="s">
        <v>36</v>
      </c>
      <c r="B162" s="28"/>
      <c r="C162" s="28"/>
      <c r="D162" s="28"/>
      <c r="E162" s="28"/>
      <c r="F162" s="28"/>
      <c r="G162" s="154">
        <v>0.3</v>
      </c>
      <c r="H162" s="176"/>
      <c r="I162" s="17"/>
      <c r="J162" s="176"/>
    </row>
    <row r="163" spans="1:12" s="15" customFormat="1" ht="15.75" x14ac:dyDescent="0.2">
      <c r="A163" s="94" t="s">
        <v>37</v>
      </c>
      <c r="B163" s="28"/>
      <c r="C163" s="28"/>
      <c r="D163" s="28"/>
      <c r="E163" s="28"/>
      <c r="F163" s="28"/>
      <c r="G163" s="154">
        <v>0.41</v>
      </c>
      <c r="H163" s="176"/>
      <c r="I163" s="17"/>
      <c r="J163" s="17"/>
      <c r="L163" s="206"/>
    </row>
    <row r="164" spans="1:12" s="15" customFormat="1" ht="15" x14ac:dyDescent="0.2">
      <c r="A164" s="94" t="s">
        <v>38</v>
      </c>
      <c r="B164" s="28"/>
      <c r="C164" s="28"/>
      <c r="D164" s="28"/>
      <c r="E164" s="28"/>
      <c r="F164" s="28"/>
      <c r="G164" s="154">
        <v>0.45</v>
      </c>
      <c r="H164" s="176"/>
      <c r="I164" s="17"/>
      <c r="J164" s="176"/>
      <c r="K164" s="207"/>
      <c r="L164" s="260"/>
    </row>
    <row r="165" spans="1:12" s="15" customFormat="1" ht="15" x14ac:dyDescent="0.2">
      <c r="A165" s="51" t="s">
        <v>46</v>
      </c>
      <c r="B165" s="28"/>
      <c r="C165" s="28"/>
      <c r="D165" s="28"/>
      <c r="E165" s="28"/>
      <c r="F165" s="28"/>
      <c r="G165" s="155">
        <f>irpp_taux1*irpp_seuil1</f>
        <v>1109.24</v>
      </c>
      <c r="H165" s="176"/>
      <c r="I165" s="17"/>
      <c r="J165" s="17"/>
    </row>
    <row r="166" spans="1:12" s="15" customFormat="1" ht="15" x14ac:dyDescent="0.2">
      <c r="A166" s="94" t="s">
        <v>43</v>
      </c>
      <c r="B166" s="28"/>
      <c r="C166" s="28"/>
      <c r="D166" s="28"/>
      <c r="E166" s="28"/>
      <c r="F166" s="28"/>
      <c r="G166" s="155">
        <f>(irpp_taux2-irpp_taux1)*irpp_seuil2+G165</f>
        <v>5994.1399999999994</v>
      </c>
      <c r="H166" s="176"/>
      <c r="I166" s="17"/>
      <c r="J166" s="17"/>
    </row>
    <row r="167" spans="1:12" s="15" customFormat="1" ht="15" x14ac:dyDescent="0.2">
      <c r="A167" s="94" t="s">
        <v>44</v>
      </c>
      <c r="B167" s="28"/>
      <c r="C167" s="28"/>
      <c r="D167" s="28"/>
      <c r="E167" s="28"/>
      <c r="F167" s="28"/>
      <c r="G167" s="155">
        <f>(irpp_taux3-irpp_taux2)*irpp_seuil3+G166</f>
        <v>14080.899999999998</v>
      </c>
      <c r="H167" s="176"/>
      <c r="I167" s="17"/>
      <c r="J167" s="17"/>
    </row>
    <row r="168" spans="1:12" s="15" customFormat="1" ht="15" x14ac:dyDescent="0.2">
      <c r="A168" s="94" t="s">
        <v>45</v>
      </c>
      <c r="B168" s="28"/>
      <c r="C168" s="28"/>
      <c r="D168" s="28"/>
      <c r="E168" s="28"/>
      <c r="F168" s="28"/>
      <c r="G168" s="155">
        <f>(irpp_taux4-irpp_taux3)*irpp_seuil4+G167</f>
        <v>20405.780000000002</v>
      </c>
      <c r="H168" s="176"/>
      <c r="I168" s="17"/>
      <c r="J168" s="17"/>
    </row>
    <row r="169" spans="1:12" s="15" customFormat="1" ht="15" x14ac:dyDescent="0.2">
      <c r="A169" s="228" t="s">
        <v>172</v>
      </c>
      <c r="B169" s="229"/>
      <c r="C169" s="229"/>
      <c r="D169" s="229"/>
      <c r="E169" s="229"/>
      <c r="F169" s="230"/>
      <c r="G169" s="159">
        <v>250000</v>
      </c>
      <c r="H169" s="176"/>
      <c r="I169" s="17"/>
      <c r="J169" s="17"/>
    </row>
    <row r="170" spans="1:12" s="15" customFormat="1" ht="15" x14ac:dyDescent="0.2">
      <c r="A170" s="228" t="s">
        <v>173</v>
      </c>
      <c r="B170" s="229"/>
      <c r="C170" s="229"/>
      <c r="D170" s="229"/>
      <c r="E170" s="229"/>
      <c r="F170" s="230"/>
      <c r="G170" s="159">
        <v>500000</v>
      </c>
      <c r="I170" s="17"/>
      <c r="J170" s="17"/>
    </row>
    <row r="171" spans="1:12" s="15" customFormat="1" ht="15" x14ac:dyDescent="0.2">
      <c r="A171" s="228" t="s">
        <v>174</v>
      </c>
      <c r="B171" s="229"/>
      <c r="C171" s="229"/>
      <c r="D171" s="229"/>
      <c r="E171" s="229"/>
      <c r="F171" s="230"/>
      <c r="G171" s="160">
        <v>0.03</v>
      </c>
      <c r="H171" s="176"/>
      <c r="I171" s="17"/>
      <c r="J171" s="17"/>
    </row>
    <row r="172" spans="1:12" s="15" customFormat="1" ht="15.75" thickBot="1" x14ac:dyDescent="0.25">
      <c r="A172" s="231" t="s">
        <v>175</v>
      </c>
      <c r="B172" s="232"/>
      <c r="C172" s="232"/>
      <c r="D172" s="232"/>
      <c r="E172" s="232"/>
      <c r="F172" s="233"/>
      <c r="G172" s="161">
        <v>0.04</v>
      </c>
      <c r="H172" s="176"/>
      <c r="I172" s="17"/>
      <c r="J172" s="17"/>
    </row>
    <row r="173" spans="1:12" s="15" customFormat="1" ht="15" x14ac:dyDescent="0.2">
      <c r="A173" s="94" t="s">
        <v>81</v>
      </c>
      <c r="B173" s="28"/>
      <c r="C173" s="28"/>
      <c r="D173" s="28"/>
      <c r="E173" s="28"/>
      <c r="F173" s="28"/>
      <c r="G173" s="154">
        <v>0.1</v>
      </c>
      <c r="H173" s="176"/>
      <c r="I173" s="17"/>
      <c r="J173" s="17"/>
    </row>
    <row r="174" spans="1:12" s="15" customFormat="1" ht="15" x14ac:dyDescent="0.2">
      <c r="A174" s="94" t="s">
        <v>39</v>
      </c>
      <c r="B174" s="28"/>
      <c r="C174" s="28"/>
      <c r="D174" s="28"/>
      <c r="E174" s="28"/>
      <c r="F174" s="28"/>
      <c r="G174" s="156">
        <v>12652</v>
      </c>
      <c r="H174" s="176"/>
      <c r="I174" s="246"/>
      <c r="J174" s="17"/>
    </row>
    <row r="175" spans="1:12" s="15" customFormat="1" ht="15" x14ac:dyDescent="0.2">
      <c r="A175" s="94" t="s">
        <v>40</v>
      </c>
      <c r="B175" s="28"/>
      <c r="C175" s="28"/>
      <c r="D175" s="28"/>
      <c r="E175" s="28"/>
      <c r="F175" s="28"/>
      <c r="G175" s="156">
        <v>442</v>
      </c>
      <c r="H175" s="93"/>
    </row>
    <row r="176" spans="1:12" s="15" customFormat="1" ht="15" x14ac:dyDescent="0.2">
      <c r="A176" s="94" t="s">
        <v>336</v>
      </c>
      <c r="B176" s="28"/>
      <c r="C176" s="28"/>
      <c r="D176" s="28"/>
      <c r="E176" s="28"/>
      <c r="F176" s="28"/>
      <c r="G176" s="156">
        <v>3858</v>
      </c>
      <c r="H176" s="93"/>
    </row>
    <row r="177" spans="1:53" s="15" customFormat="1" ht="15" x14ac:dyDescent="0.2">
      <c r="A177" s="94" t="s">
        <v>337</v>
      </c>
      <c r="B177" s="28"/>
      <c r="C177" s="28"/>
      <c r="D177" s="28"/>
      <c r="E177" s="28"/>
      <c r="F177" s="28"/>
      <c r="G177" s="156">
        <v>394</v>
      </c>
      <c r="H177" s="93"/>
      <c r="I177" s="96"/>
    </row>
    <row r="178" spans="1:53" s="15" customFormat="1" ht="15" x14ac:dyDescent="0.2">
      <c r="A178" s="94" t="s">
        <v>41</v>
      </c>
      <c r="B178" s="28"/>
      <c r="C178" s="28"/>
      <c r="D178" s="28"/>
      <c r="E178" s="28"/>
      <c r="F178" s="28"/>
      <c r="G178" s="156">
        <v>3704</v>
      </c>
      <c r="H178" s="93"/>
    </row>
    <row r="179" spans="1:53" s="15" customFormat="1" ht="15" x14ac:dyDescent="0.2">
      <c r="A179" s="94" t="s">
        <v>82</v>
      </c>
      <c r="B179" s="28"/>
      <c r="C179" s="28"/>
      <c r="D179" s="28"/>
      <c r="E179" s="28"/>
      <c r="F179" s="28"/>
      <c r="G179" s="156">
        <v>1570</v>
      </c>
      <c r="H179" s="176"/>
    </row>
    <row r="180" spans="1:53" s="15" customFormat="1" ht="15" x14ac:dyDescent="0.2">
      <c r="A180" s="94" t="s">
        <v>83</v>
      </c>
      <c r="B180" s="28"/>
      <c r="C180" s="28"/>
      <c r="D180" s="28"/>
      <c r="E180" s="28"/>
      <c r="F180" s="28"/>
      <c r="G180" s="158">
        <v>0.45250000000000001</v>
      </c>
      <c r="H180" s="176"/>
    </row>
    <row r="181" spans="1:53" s="15" customFormat="1" ht="15" x14ac:dyDescent="0.2">
      <c r="A181" s="94" t="s">
        <v>42</v>
      </c>
      <c r="B181" s="28"/>
      <c r="C181" s="28"/>
      <c r="D181" s="28"/>
      <c r="E181" s="28"/>
      <c r="F181" s="28"/>
      <c r="G181" s="157">
        <v>1721</v>
      </c>
      <c r="H181" s="176"/>
    </row>
    <row r="182" spans="1:53" s="15" customFormat="1" ht="15" x14ac:dyDescent="0.2">
      <c r="A182" s="94" t="s">
        <v>144</v>
      </c>
      <c r="B182" s="28"/>
      <c r="C182" s="28"/>
      <c r="D182" s="28"/>
      <c r="E182" s="28"/>
      <c r="F182" s="28"/>
      <c r="G182" s="157">
        <v>2848</v>
      </c>
      <c r="H182" s="93"/>
    </row>
    <row r="183" spans="1:53" s="15" customFormat="1" ht="15" x14ac:dyDescent="0.2">
      <c r="A183" s="94" t="s">
        <v>99</v>
      </c>
      <c r="B183" s="28"/>
      <c r="C183" s="28"/>
      <c r="D183" s="28"/>
      <c r="E183" s="28"/>
      <c r="F183" s="28"/>
      <c r="G183" s="156">
        <v>61</v>
      </c>
      <c r="H183" s="93"/>
    </row>
    <row r="184" spans="1:53" s="15" customFormat="1" ht="15" x14ac:dyDescent="0.2">
      <c r="A184" s="94" t="s">
        <v>100</v>
      </c>
      <c r="B184" s="28"/>
      <c r="C184" s="28"/>
      <c r="D184" s="28"/>
      <c r="E184" s="28"/>
      <c r="F184" s="28"/>
      <c r="G184" s="156">
        <v>153</v>
      </c>
      <c r="H184" s="93"/>
    </row>
    <row r="185" spans="1:53" s="15" customFormat="1" ht="15" x14ac:dyDescent="0.2">
      <c r="A185" s="94" t="s">
        <v>101</v>
      </c>
      <c r="B185" s="28"/>
      <c r="C185" s="28"/>
      <c r="D185" s="28"/>
      <c r="E185" s="28"/>
      <c r="F185" s="28"/>
      <c r="G185" s="156">
        <v>183</v>
      </c>
      <c r="H185" s="93"/>
    </row>
    <row r="186" spans="1:53" s="15" customFormat="1" ht="15" x14ac:dyDescent="0.2">
      <c r="A186" s="94" t="s">
        <v>318</v>
      </c>
      <c r="B186" s="28"/>
      <c r="C186" s="28"/>
      <c r="D186" s="28"/>
      <c r="E186" s="28"/>
      <c r="F186" s="28"/>
      <c r="G186" s="208">
        <v>0.5</v>
      </c>
      <c r="H186" s="93"/>
    </row>
    <row r="187" spans="1:53" s="15" customFormat="1" ht="15" x14ac:dyDescent="0.2">
      <c r="A187" s="94" t="s">
        <v>319</v>
      </c>
      <c r="B187" s="28"/>
      <c r="C187" s="28"/>
      <c r="D187" s="28"/>
      <c r="E187" s="28"/>
      <c r="F187" s="28"/>
      <c r="G187" s="156">
        <v>2300</v>
      </c>
      <c r="H187" s="93"/>
    </row>
    <row r="188" spans="1:53" s="15" customFormat="1" ht="15" x14ac:dyDescent="0.2">
      <c r="A188" s="94" t="s">
        <v>320</v>
      </c>
      <c r="B188" s="28"/>
      <c r="C188" s="28"/>
      <c r="D188" s="28"/>
      <c r="E188" s="28"/>
      <c r="F188" s="28"/>
      <c r="G188" s="208">
        <v>0.5</v>
      </c>
    </row>
    <row r="189" spans="1:53" s="15" customFormat="1" ht="15" x14ac:dyDescent="0.2">
      <c r="A189" s="94" t="s">
        <v>321</v>
      </c>
      <c r="B189" s="28"/>
      <c r="C189" s="28"/>
      <c r="D189" s="28"/>
      <c r="E189" s="28"/>
      <c r="F189" s="28"/>
      <c r="G189" s="156">
        <v>12000</v>
      </c>
      <c r="J189" s="108"/>
      <c r="K189" s="14"/>
      <c r="L189" s="14"/>
      <c r="M189" s="14"/>
      <c r="N189" s="14"/>
      <c r="O189" s="14"/>
      <c r="P189" s="14"/>
      <c r="Q189" s="14"/>
      <c r="R189" s="14"/>
      <c r="S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row>
    <row r="190" spans="1:53" s="15" customFormat="1" ht="15" x14ac:dyDescent="0.2">
      <c r="A190" s="94" t="s">
        <v>322</v>
      </c>
      <c r="B190" s="28"/>
      <c r="C190" s="28"/>
      <c r="D190" s="28"/>
      <c r="E190" s="28"/>
      <c r="F190" s="28"/>
      <c r="G190" s="156">
        <v>1500</v>
      </c>
      <c r="K190" s="28"/>
      <c r="N190" s="14"/>
      <c r="O190" s="14"/>
      <c r="P190" s="14"/>
      <c r="Q190" s="14"/>
      <c r="R190" s="14"/>
      <c r="S190" s="14"/>
    </row>
    <row r="191" spans="1:53" s="15" customFormat="1" ht="15" x14ac:dyDescent="0.2">
      <c r="A191" s="94" t="s">
        <v>323</v>
      </c>
      <c r="B191" s="28"/>
      <c r="C191" s="28"/>
      <c r="D191" s="28"/>
      <c r="E191" s="28"/>
      <c r="F191" s="28"/>
      <c r="G191" s="156">
        <v>15000</v>
      </c>
      <c r="K191" s="28"/>
      <c r="N191" s="14"/>
      <c r="O191" s="14"/>
      <c r="P191" s="14"/>
      <c r="Q191" s="14"/>
      <c r="R191" s="14"/>
      <c r="S191" s="14"/>
    </row>
    <row r="192" spans="1:53" s="15" customFormat="1" ht="15" x14ac:dyDescent="0.2">
      <c r="A192" s="234"/>
      <c r="B192" s="235"/>
      <c r="C192" s="235"/>
      <c r="D192" s="235"/>
      <c r="E192" s="235"/>
      <c r="F192" s="235"/>
      <c r="G192" s="236"/>
      <c r="K192" s="28"/>
      <c r="N192" s="108"/>
      <c r="O192" s="108"/>
      <c r="P192" s="108"/>
      <c r="Q192" s="108"/>
      <c r="R192" s="108"/>
      <c r="S192" s="108"/>
    </row>
    <row r="194" spans="1:10" s="19" customFormat="1" ht="15.75" x14ac:dyDescent="0.2">
      <c r="A194" s="69" t="s">
        <v>273</v>
      </c>
      <c r="B194" s="195"/>
      <c r="C194" s="196"/>
      <c r="D194" s="196"/>
    </row>
    <row r="195" spans="1:10" s="15" customFormat="1" ht="15" x14ac:dyDescent="0.2">
      <c r="A195" s="17"/>
      <c r="B195" s="193"/>
      <c r="C195" s="42"/>
      <c r="D195" s="42"/>
    </row>
    <row r="196" spans="1:10" s="34" customFormat="1" ht="15.75" x14ac:dyDescent="0.2">
      <c r="A196" s="204" t="s">
        <v>274</v>
      </c>
      <c r="B196" s="195"/>
      <c r="C196" s="42"/>
      <c r="D196" s="253"/>
      <c r="E196" s="198" t="s">
        <v>276</v>
      </c>
      <c r="F196" s="198" t="s">
        <v>277</v>
      </c>
      <c r="G196" s="15"/>
      <c r="H196" s="15"/>
      <c r="I196" s="15"/>
      <c r="J196" s="15"/>
    </row>
    <row r="197" spans="1:10" s="34" customFormat="1" ht="15" x14ac:dyDescent="0.2">
      <c r="A197" s="185" t="s">
        <v>275</v>
      </c>
      <c r="B197" s="249">
        <v>3.56</v>
      </c>
      <c r="C197" s="42"/>
      <c r="D197" s="198"/>
      <c r="E197" s="252">
        <v>0.223</v>
      </c>
      <c r="F197" s="252">
        <v>0.41810000000000003</v>
      </c>
      <c r="G197" s="15"/>
      <c r="H197" s="15"/>
      <c r="I197" s="15"/>
      <c r="J197" s="15"/>
    </row>
    <row r="198" spans="1:10" s="34" customFormat="1" ht="15" x14ac:dyDescent="0.2">
      <c r="A198" s="185" t="s">
        <v>278</v>
      </c>
      <c r="B198" s="249">
        <v>3.91</v>
      </c>
      <c r="C198" s="42"/>
      <c r="D198" s="197"/>
      <c r="G198" s="15"/>
      <c r="H198" s="15"/>
      <c r="I198" s="15"/>
      <c r="J198" s="15"/>
    </row>
    <row r="199" spans="1:10" s="34" customFormat="1" ht="15" x14ac:dyDescent="0.2">
      <c r="A199" s="185" t="s">
        <v>279</v>
      </c>
      <c r="B199" s="249">
        <v>2.65</v>
      </c>
      <c r="C199" s="42"/>
      <c r="D199" s="42"/>
      <c r="E199" s="15"/>
      <c r="F199" s="15"/>
      <c r="G199" s="15"/>
      <c r="H199" s="15"/>
      <c r="I199" s="15"/>
      <c r="J199" s="15"/>
    </row>
    <row r="200" spans="1:10" s="34" customFormat="1" ht="15" x14ac:dyDescent="0.2">
      <c r="A200" s="185" t="s">
        <v>280</v>
      </c>
      <c r="B200" s="250">
        <v>3.51</v>
      </c>
      <c r="C200" s="42"/>
      <c r="D200" s="42"/>
      <c r="E200" s="15"/>
      <c r="F200" s="15"/>
      <c r="G200" s="15"/>
      <c r="H200" s="15"/>
      <c r="I200" s="15"/>
      <c r="J200" s="15"/>
    </row>
    <row r="201" spans="1:10" s="34" customFormat="1" ht="15" x14ac:dyDescent="0.2">
      <c r="A201" s="185" t="s">
        <v>281</v>
      </c>
      <c r="B201" s="249">
        <v>18</v>
      </c>
      <c r="C201" s="42"/>
      <c r="D201" s="42"/>
      <c r="E201" s="15"/>
      <c r="F201" s="15"/>
      <c r="G201" s="15"/>
      <c r="H201" s="15"/>
      <c r="I201" s="15"/>
      <c r="J201" s="15"/>
    </row>
    <row r="202" spans="1:10" s="34" customFormat="1" ht="15" x14ac:dyDescent="0.2">
      <c r="A202" s="185" t="s">
        <v>282</v>
      </c>
      <c r="B202" s="249">
        <v>9</v>
      </c>
      <c r="C202" s="42"/>
      <c r="D202" s="42"/>
      <c r="E202" s="15"/>
      <c r="F202" s="15"/>
      <c r="G202" s="15"/>
      <c r="H202" s="15"/>
      <c r="I202" s="15"/>
      <c r="J202" s="15"/>
    </row>
    <row r="203" spans="1:10" s="34" customFormat="1" ht="15" x14ac:dyDescent="0.2">
      <c r="A203" s="203" t="s">
        <v>283</v>
      </c>
      <c r="B203" s="186">
        <f>B201*B200</f>
        <v>63.179999999999993</v>
      </c>
      <c r="C203" s="42"/>
      <c r="D203" s="42"/>
      <c r="E203" s="15"/>
      <c r="F203" s="15"/>
      <c r="G203" s="15"/>
      <c r="H203" s="15"/>
      <c r="I203" s="15"/>
      <c r="J203" s="15"/>
    </row>
    <row r="204" spans="1:10" s="34" customFormat="1" ht="15" x14ac:dyDescent="0.2">
      <c r="A204" s="185" t="s">
        <v>284</v>
      </c>
      <c r="B204" s="186">
        <v>1194</v>
      </c>
      <c r="C204" s="15"/>
      <c r="D204" s="209"/>
      <c r="E204" s="237"/>
      <c r="F204" s="237"/>
      <c r="G204" s="237"/>
      <c r="H204" s="15"/>
      <c r="I204" s="15"/>
      <c r="J204" s="15"/>
    </row>
    <row r="205" spans="1:10" s="34" customFormat="1" ht="30" x14ac:dyDescent="0.2">
      <c r="A205" s="203" t="s">
        <v>285</v>
      </c>
      <c r="B205" s="251">
        <f>assmat_nb_jour*(assmat_nb_heures_par_jour*B$197+B$198)</f>
        <v>647.1</v>
      </c>
      <c r="C205" s="42"/>
      <c r="D205" s="209"/>
      <c r="E205" s="237"/>
      <c r="F205" s="237"/>
      <c r="G205" s="237"/>
      <c r="H205" s="15"/>
      <c r="I205" s="15"/>
      <c r="J205" s="15"/>
    </row>
    <row r="206" spans="1:10" s="34" customFormat="1" ht="30" x14ac:dyDescent="0.2">
      <c r="A206" s="203" t="s">
        <v>286</v>
      </c>
      <c r="B206" s="251">
        <f>assmat_nb_jour*(assmat_nb_heures_par_jour*B$197+B$199)</f>
        <v>624.41999999999996</v>
      </c>
      <c r="C206" s="42"/>
      <c r="D206" s="209"/>
      <c r="E206" s="237"/>
      <c r="F206" s="97"/>
      <c r="G206" s="237"/>
      <c r="H206" s="15"/>
      <c r="I206" s="15"/>
      <c r="J206" s="15"/>
    </row>
    <row r="207" spans="1:10" s="34" customFormat="1" ht="15.75" x14ac:dyDescent="0.2">
      <c r="A207" s="203" t="s">
        <v>287</v>
      </c>
      <c r="B207" s="251">
        <f>assmat_cout_brut_total-assmat_nb_jour*assmat_nb_heures_par_jour*B197-assmat_nb_jour*B198-B203</f>
        <v>483.71999999999997</v>
      </c>
      <c r="C207" s="42"/>
      <c r="D207" s="42"/>
      <c r="E207" s="237"/>
      <c r="F207" s="237"/>
      <c r="G207" s="237"/>
      <c r="H207" s="15"/>
      <c r="I207" s="15"/>
      <c r="J207" s="15"/>
    </row>
    <row r="208" spans="1:10" s="34" customFormat="1" ht="15.75" x14ac:dyDescent="0.2">
      <c r="A208" s="30"/>
      <c r="B208" s="205"/>
      <c r="C208" s="42"/>
      <c r="D208" s="42"/>
      <c r="E208" s="237"/>
      <c r="F208" s="237"/>
      <c r="G208" s="237"/>
      <c r="H208" s="15"/>
      <c r="I208" s="15"/>
      <c r="J208" s="15"/>
    </row>
    <row r="209" spans="1:20" s="34" customFormat="1" ht="23.45" customHeight="1" x14ac:dyDescent="0.2">
      <c r="A209" s="204" t="s">
        <v>288</v>
      </c>
      <c r="B209" s="195"/>
      <c r="C209" s="42"/>
      <c r="D209" s="42"/>
      <c r="E209" s="15"/>
      <c r="F209" s="15"/>
      <c r="G209" s="15"/>
      <c r="H209" s="15"/>
      <c r="I209" s="15"/>
      <c r="J209" s="15"/>
    </row>
    <row r="210" spans="1:20" s="34" customFormat="1" ht="19.5" customHeight="1" x14ac:dyDescent="0.2">
      <c r="A210" s="185" t="s">
        <v>289</v>
      </c>
      <c r="B210" s="249">
        <v>9.42</v>
      </c>
      <c r="C210" s="42"/>
      <c r="D210" s="42"/>
      <c r="E210" s="15"/>
      <c r="F210" s="15"/>
      <c r="G210" s="15"/>
      <c r="H210" s="15"/>
      <c r="I210" s="15"/>
      <c r="J210" s="15"/>
    </row>
    <row r="211" spans="1:20" s="34" customFormat="1" ht="15" x14ac:dyDescent="0.2">
      <c r="A211" s="185" t="s">
        <v>281</v>
      </c>
      <c r="B211" s="249">
        <v>18</v>
      </c>
      <c r="C211" s="42"/>
      <c r="D211" s="15"/>
      <c r="E211" s="15"/>
      <c r="F211" s="15"/>
      <c r="G211" s="15"/>
      <c r="H211" s="15"/>
      <c r="I211" s="15"/>
      <c r="J211" s="15"/>
    </row>
    <row r="212" spans="1:20" s="34" customFormat="1" ht="15" x14ac:dyDescent="0.2">
      <c r="A212" s="185" t="s">
        <v>290</v>
      </c>
      <c r="B212" s="249">
        <v>8</v>
      </c>
      <c r="C212" s="15"/>
      <c r="D212" s="15"/>
      <c r="E212" s="15"/>
      <c r="F212" s="15"/>
      <c r="G212" s="15"/>
      <c r="H212" s="15"/>
      <c r="I212" s="15"/>
      <c r="J212" s="15"/>
    </row>
    <row r="213" spans="1:20" s="34" customFormat="1" ht="15" x14ac:dyDescent="0.2">
      <c r="A213" s="185" t="s">
        <v>291</v>
      </c>
      <c r="B213" s="249">
        <v>1</v>
      </c>
      <c r="C213" s="15"/>
      <c r="D213" s="15"/>
      <c r="E213" s="15"/>
      <c r="F213" s="15"/>
      <c r="G213" s="15"/>
      <c r="H213" s="15"/>
      <c r="I213" s="15"/>
      <c r="J213" s="15"/>
    </row>
    <row r="214" spans="1:20" s="34" customFormat="1" ht="15" x14ac:dyDescent="0.2">
      <c r="A214" s="203" t="s">
        <v>292</v>
      </c>
      <c r="B214" s="249">
        <f>B211*(B212+B213*2/3)*B210</f>
        <v>1469.52</v>
      </c>
      <c r="C214" s="15"/>
      <c r="D214" s="15"/>
      <c r="E214" s="15"/>
      <c r="F214" s="15"/>
      <c r="G214" s="15"/>
      <c r="H214" s="15"/>
      <c r="I214" s="15"/>
      <c r="J214" s="15"/>
    </row>
    <row r="215" spans="1:20" s="34" customFormat="1" ht="15" x14ac:dyDescent="0.2">
      <c r="A215" s="203" t="s">
        <v>324</v>
      </c>
      <c r="B215" s="249">
        <f>2*B211*(B212+2/3*B213)*0.9</f>
        <v>280.8</v>
      </c>
      <c r="C215" s="15"/>
      <c r="D215" s="15"/>
      <c r="E215" s="15"/>
      <c r="F215" s="15"/>
      <c r="G215" s="15"/>
      <c r="H215" s="15"/>
      <c r="I215" s="15"/>
      <c r="J215" s="15"/>
    </row>
    <row r="216" spans="1:20" s="34" customFormat="1" ht="15" x14ac:dyDescent="0.2">
      <c r="A216" s="203" t="s">
        <v>293</v>
      </c>
      <c r="B216" s="249">
        <f>gdom_cout_brut_total-cmg_cout_net_gdom</f>
        <v>1213.48</v>
      </c>
      <c r="C216" s="15"/>
      <c r="D216" s="15"/>
      <c r="E216" s="15"/>
      <c r="F216" s="15"/>
      <c r="G216" s="15"/>
      <c r="H216" s="15"/>
      <c r="I216" s="15"/>
      <c r="J216" s="15"/>
    </row>
    <row r="217" spans="1:20" s="34" customFormat="1" ht="15" x14ac:dyDescent="0.2">
      <c r="A217" s="203" t="s">
        <v>294</v>
      </c>
      <c r="B217" s="249">
        <v>2683</v>
      </c>
      <c r="C217" s="15"/>
      <c r="D217" s="15"/>
      <c r="E217" s="15"/>
      <c r="F217" s="15"/>
      <c r="G217" s="15"/>
      <c r="H217" s="15"/>
      <c r="I217" s="15"/>
      <c r="J217" s="15"/>
    </row>
    <row r="218" spans="1:20" s="34" customFormat="1" ht="15" x14ac:dyDescent="0.2">
      <c r="A218" s="15"/>
      <c r="B218" s="15"/>
      <c r="C218" s="15"/>
      <c r="D218" s="15"/>
      <c r="E218" s="15"/>
      <c r="F218" s="15"/>
      <c r="G218" s="15"/>
      <c r="H218" s="15"/>
      <c r="I218" s="15"/>
      <c r="J218" s="15"/>
    </row>
    <row r="219" spans="1:20" s="34" customFormat="1" ht="15" x14ac:dyDescent="0.2">
      <c r="A219" s="23"/>
      <c r="B219" s="43"/>
      <c r="C219" s="42"/>
      <c r="D219" s="42"/>
      <c r="E219" s="15"/>
      <c r="F219" s="15"/>
      <c r="G219" s="184"/>
      <c r="H219" s="184"/>
      <c r="I219" s="15"/>
      <c r="J219" s="15"/>
    </row>
    <row r="220" spans="1:20" s="34" customFormat="1" ht="16.5" thickBot="1" x14ac:dyDescent="0.25">
      <c r="A220" s="204" t="s">
        <v>295</v>
      </c>
      <c r="B220" s="18"/>
      <c r="C220" s="42"/>
      <c r="D220" s="42"/>
      <c r="E220" s="15"/>
      <c r="F220" s="15"/>
      <c r="G220" s="184"/>
      <c r="H220" s="184"/>
      <c r="I220" s="15"/>
      <c r="J220" s="15"/>
    </row>
    <row r="221" spans="1:20" s="34" customFormat="1" ht="15" x14ac:dyDescent="0.2">
      <c r="A221" s="199" t="s">
        <v>296</v>
      </c>
      <c r="B221" s="199" t="s">
        <v>297</v>
      </c>
      <c r="C221" s="486" t="s">
        <v>298</v>
      </c>
      <c r="D221" s="487"/>
      <c r="E221" s="487"/>
      <c r="F221" s="488"/>
      <c r="G221" s="189"/>
      <c r="H221" s="189"/>
      <c r="I221" s="15"/>
      <c r="J221" s="15"/>
    </row>
    <row r="222" spans="1:20" s="34" customFormat="1" ht="15" x14ac:dyDescent="0.2">
      <c r="A222" s="185">
        <v>1</v>
      </c>
      <c r="B222" s="254">
        <v>5.9999999999999995E-4</v>
      </c>
      <c r="C222" s="255">
        <f>B222*B227*B228*B229</f>
        <v>1.1664000000000001</v>
      </c>
      <c r="D222" s="238"/>
      <c r="E222" s="238"/>
      <c r="F222" s="239"/>
      <c r="G222" s="37"/>
      <c r="H222" s="37"/>
      <c r="I222" s="28"/>
      <c r="J222" s="28"/>
      <c r="K222" s="115"/>
      <c r="L222" s="115"/>
      <c r="M222" s="115"/>
      <c r="N222" s="115"/>
      <c r="O222" s="115"/>
      <c r="P222" s="115"/>
      <c r="Q222" s="115"/>
      <c r="R222" s="115"/>
      <c r="S222" s="115"/>
      <c r="T222" s="115"/>
    </row>
    <row r="223" spans="1:20" s="34" customFormat="1" ht="15" x14ac:dyDescent="0.2">
      <c r="A223" s="185">
        <v>2</v>
      </c>
      <c r="B223" s="254">
        <v>5.0000000000000001E-4</v>
      </c>
      <c r="C223" s="255">
        <f>B223*B227*B228*B229</f>
        <v>0.97200000000000009</v>
      </c>
      <c r="D223" s="238"/>
      <c r="E223" s="238"/>
      <c r="F223" s="239"/>
      <c r="G223" s="189"/>
      <c r="H223" s="189"/>
      <c r="I223" s="15"/>
      <c r="J223" s="15"/>
    </row>
    <row r="224" spans="1:20" s="34" customFormat="1" ht="15" x14ac:dyDescent="0.2">
      <c r="A224" s="185">
        <v>3</v>
      </c>
      <c r="B224" s="254">
        <v>4.0000000000000002E-4</v>
      </c>
      <c r="C224" s="255">
        <f>B224*B227*B228*B229</f>
        <v>0.77759999999999996</v>
      </c>
      <c r="D224" s="238"/>
      <c r="E224" s="238"/>
      <c r="F224" s="239"/>
      <c r="G224" s="189"/>
      <c r="H224" s="189"/>
      <c r="I224" s="15"/>
      <c r="J224" s="15"/>
    </row>
    <row r="225" spans="1:10" s="34" customFormat="1" ht="15" x14ac:dyDescent="0.2">
      <c r="A225" s="185" t="s">
        <v>299</v>
      </c>
      <c r="B225" s="254">
        <v>2.9999999999999997E-4</v>
      </c>
      <c r="C225" s="255">
        <f>B225*B227*B228*B229</f>
        <v>0.58320000000000005</v>
      </c>
      <c r="D225" s="238"/>
      <c r="E225" s="238"/>
      <c r="F225" s="239"/>
      <c r="G225" s="15"/>
      <c r="H225" s="15"/>
      <c r="I225" s="15"/>
      <c r="J225" s="15"/>
    </row>
    <row r="226" spans="1:10" s="34" customFormat="1" ht="15" x14ac:dyDescent="0.2">
      <c r="A226" s="23"/>
      <c r="B226" s="240"/>
      <c r="C226" s="241"/>
      <c r="D226" s="71"/>
      <c r="E226" s="71"/>
      <c r="F226" s="71"/>
      <c r="G226" s="15"/>
      <c r="H226" s="15"/>
      <c r="I226" s="15"/>
      <c r="J226" s="15"/>
    </row>
    <row r="227" spans="1:10" s="34" customFormat="1" ht="15" x14ac:dyDescent="0.2">
      <c r="A227" s="185" t="s">
        <v>300</v>
      </c>
      <c r="B227" s="256">
        <v>8.64</v>
      </c>
      <c r="C227" s="489"/>
      <c r="D227" s="490"/>
      <c r="E227" s="490"/>
      <c r="F227" s="491"/>
      <c r="G227" s="15"/>
      <c r="H227" s="15"/>
      <c r="I227" s="15"/>
      <c r="J227" s="15"/>
    </row>
    <row r="228" spans="1:10" s="34" customFormat="1" ht="15" x14ac:dyDescent="0.2">
      <c r="A228" s="185" t="s">
        <v>301</v>
      </c>
      <c r="B228" s="256">
        <v>5</v>
      </c>
      <c r="C228" s="489"/>
      <c r="D228" s="490"/>
      <c r="E228" s="490"/>
      <c r="F228" s="491"/>
      <c r="G228" s="15"/>
      <c r="H228" s="15"/>
      <c r="I228" s="15"/>
      <c r="J228" s="15"/>
    </row>
    <row r="229" spans="1:10" s="34" customFormat="1" ht="15" x14ac:dyDescent="0.2">
      <c r="A229" s="185" t="s">
        <v>302</v>
      </c>
      <c r="B229" s="256">
        <v>45</v>
      </c>
      <c r="C229" s="15"/>
      <c r="D229" s="15"/>
      <c r="E229" s="15"/>
      <c r="F229" s="15"/>
      <c r="G229" s="15"/>
      <c r="H229" s="15"/>
      <c r="I229" s="15"/>
      <c r="J229" s="15"/>
    </row>
    <row r="230" spans="1:10" s="34" customFormat="1" ht="15" x14ac:dyDescent="0.2">
      <c r="A230" s="185" t="s">
        <v>303</v>
      </c>
      <c r="B230" s="256">
        <v>771.62</v>
      </c>
      <c r="C230" s="15"/>
      <c r="D230" s="15"/>
      <c r="E230" s="17"/>
      <c r="F230" s="15"/>
      <c r="G230" s="15"/>
      <c r="H230" s="15"/>
      <c r="I230" s="15"/>
      <c r="J230" s="15"/>
    </row>
    <row r="231" spans="1:10" s="34" customFormat="1" ht="15" x14ac:dyDescent="0.2">
      <c r="A231" s="185" t="s">
        <v>304</v>
      </c>
      <c r="B231" s="256">
        <v>5800</v>
      </c>
      <c r="C231" s="15"/>
      <c r="D231" s="15"/>
      <c r="E231" s="17"/>
      <c r="F231" s="15"/>
      <c r="G231" s="15"/>
      <c r="H231" s="15"/>
      <c r="I231" s="15"/>
      <c r="J231" s="15"/>
    </row>
    <row r="232" spans="1:10" s="34" customFormat="1" ht="28.5" customHeight="1" x14ac:dyDescent="0.2">
      <c r="A232" s="200"/>
      <c r="B232" s="201"/>
      <c r="C232" s="15"/>
      <c r="D232" s="15"/>
      <c r="E232" s="17"/>
      <c r="F232" s="15"/>
      <c r="G232" s="15"/>
      <c r="H232" s="15"/>
      <c r="I232" s="15"/>
      <c r="J232" s="15"/>
    </row>
    <row r="233" spans="1:10" s="34" customFormat="1" ht="28.5" customHeight="1" x14ac:dyDescent="0.25">
      <c r="A233" s="202" t="s">
        <v>305</v>
      </c>
      <c r="B233" s="15"/>
      <c r="C233" s="15"/>
      <c r="D233" s="15"/>
      <c r="E233" s="15"/>
      <c r="F233" s="15"/>
      <c r="G233" s="15"/>
      <c r="H233" s="15"/>
      <c r="I233" s="15"/>
      <c r="J233" s="15"/>
    </row>
    <row r="234" spans="1:10" s="34" customFormat="1" ht="15" x14ac:dyDescent="0.2">
      <c r="A234" s="108" t="s">
        <v>306</v>
      </c>
      <c r="B234" s="15"/>
      <c r="C234" s="15"/>
      <c r="D234" s="15"/>
      <c r="E234" s="15"/>
      <c r="F234" s="15"/>
      <c r="G234" s="15"/>
      <c r="H234" s="15"/>
      <c r="I234" s="15"/>
      <c r="J234" s="15"/>
    </row>
    <row r="235" spans="1:10" s="34" customFormat="1" ht="15" x14ac:dyDescent="0.2">
      <c r="A235" s="108" t="s">
        <v>307</v>
      </c>
      <c r="B235" s="15"/>
      <c r="C235" s="15"/>
      <c r="D235" s="15"/>
      <c r="E235" s="15"/>
      <c r="F235" s="15"/>
      <c r="G235" s="15"/>
      <c r="H235" s="15"/>
      <c r="I235" s="15"/>
      <c r="J235" s="15"/>
    </row>
    <row r="236" spans="1:10" s="15" customFormat="1" ht="15" x14ac:dyDescent="0.2">
      <c r="A236" s="108" t="s">
        <v>308</v>
      </c>
    </row>
    <row r="237" spans="1:10" s="15" customFormat="1" ht="15" x14ac:dyDescent="0.2">
      <c r="A237" s="108" t="s">
        <v>309</v>
      </c>
    </row>
    <row r="240" spans="1:10" x14ac:dyDescent="0.2">
      <c r="A240" s="264" t="s">
        <v>347</v>
      </c>
      <c r="B240" s="15"/>
      <c r="C240" s="15"/>
      <c r="D240" s="15"/>
      <c r="E240" s="15"/>
      <c r="F240" s="15"/>
      <c r="G240" s="15"/>
      <c r="H240" s="15"/>
      <c r="I240" s="15"/>
    </row>
    <row r="241" spans="1:9" x14ac:dyDescent="0.2">
      <c r="A241" s="265"/>
      <c r="B241" s="108" t="s">
        <v>344</v>
      </c>
      <c r="C241" s="108"/>
      <c r="D241" s="108"/>
      <c r="E241" s="108"/>
      <c r="F241" s="108"/>
      <c r="G241" s="108"/>
      <c r="H241" s="15"/>
      <c r="I241" s="15"/>
    </row>
    <row r="242" spans="1:9" ht="32.25" thickBot="1" x14ac:dyDescent="0.25">
      <c r="A242" s="94" t="s">
        <v>351</v>
      </c>
      <c r="B242" s="266" t="s">
        <v>345</v>
      </c>
      <c r="C242" s="266" t="s">
        <v>346</v>
      </c>
      <c r="D242" s="266"/>
      <c r="E242" s="266"/>
      <c r="F242" s="266"/>
      <c r="G242" s="15"/>
      <c r="H242" s="15"/>
      <c r="I242" s="15"/>
    </row>
    <row r="243" spans="1:9" ht="18" thickBot="1" x14ac:dyDescent="0.25">
      <c r="A243" s="267">
        <v>105</v>
      </c>
      <c r="B243" s="136">
        <v>15795</v>
      </c>
      <c r="C243" s="136">
        <v>3645</v>
      </c>
      <c r="D243" s="268"/>
      <c r="E243" s="268"/>
      <c r="F243" s="268"/>
      <c r="G243" s="15"/>
      <c r="H243" s="15"/>
      <c r="I243" s="15"/>
    </row>
    <row r="244" spans="1:9" ht="18" thickBot="1" x14ac:dyDescent="0.25">
      <c r="A244" s="267">
        <v>294</v>
      </c>
      <c r="B244" s="136">
        <v>8538</v>
      </c>
      <c r="C244" s="136">
        <v>1971</v>
      </c>
      <c r="D244" s="268"/>
      <c r="E244" s="268"/>
      <c r="F244" s="268"/>
      <c r="G244" s="15"/>
      <c r="H244" s="257"/>
      <c r="I244" s="257"/>
    </row>
    <row r="245" spans="1:9" ht="18" thickBot="1" x14ac:dyDescent="0.25">
      <c r="A245" s="267">
        <v>459</v>
      </c>
      <c r="B245" s="136">
        <v>3013</v>
      </c>
      <c r="C245" s="136">
        <v>695</v>
      </c>
      <c r="D245" s="268"/>
      <c r="E245" s="268"/>
      <c r="F245" s="268"/>
      <c r="G245" s="15"/>
      <c r="H245" s="257"/>
      <c r="I245" s="257"/>
    </row>
    <row r="248" spans="1:9" x14ac:dyDescent="0.2">
      <c r="A248" s="264" t="s">
        <v>350</v>
      </c>
      <c r="B248" s="15"/>
      <c r="C248" s="15"/>
      <c r="D248" s="15"/>
      <c r="E248" s="15"/>
      <c r="F248" s="15"/>
      <c r="G248" s="15"/>
    </row>
    <row r="249" spans="1:9" x14ac:dyDescent="0.2">
      <c r="A249" s="265"/>
      <c r="B249" s="108"/>
      <c r="C249" s="108"/>
      <c r="D249" s="108"/>
      <c r="E249" s="108"/>
    </row>
    <row r="250" spans="1:9" ht="18" thickBot="1" x14ac:dyDescent="0.25">
      <c r="A250" s="269" t="s">
        <v>352</v>
      </c>
      <c r="B250" s="94" t="s">
        <v>351</v>
      </c>
      <c r="C250" s="266"/>
      <c r="D250" s="266"/>
      <c r="E250" s="15"/>
    </row>
    <row r="251" spans="1:9" ht="18" thickBot="1" x14ac:dyDescent="0.25">
      <c r="A251" s="270">
        <v>1</v>
      </c>
      <c r="B251" s="151">
        <f>3*147</f>
        <v>441</v>
      </c>
      <c r="C251" s="268"/>
      <c r="D251" s="268"/>
      <c r="E251" s="15"/>
    </row>
    <row r="252" spans="1:9" ht="18" thickBot="1" x14ac:dyDescent="0.25">
      <c r="A252" s="270">
        <v>2</v>
      </c>
      <c r="B252" s="151">
        <f>3*181</f>
        <v>543</v>
      </c>
      <c r="C252" s="268"/>
      <c r="D252" s="268"/>
      <c r="E252" s="15"/>
    </row>
    <row r="253" spans="1:9" ht="18" thickBot="1" x14ac:dyDescent="0.25">
      <c r="A253" s="270">
        <v>3</v>
      </c>
      <c r="B253" s="151">
        <f>3*213</f>
        <v>639</v>
      </c>
      <c r="C253" s="268"/>
      <c r="D253" s="268"/>
      <c r="E253" s="15"/>
    </row>
    <row r="254" spans="1:9" ht="18" thickBot="1" x14ac:dyDescent="0.25">
      <c r="A254" s="270">
        <v>4</v>
      </c>
      <c r="B254" s="151">
        <f>3*246</f>
        <v>738</v>
      </c>
    </row>
    <row r="255" spans="1:9" ht="18" thickBot="1" x14ac:dyDescent="0.25">
      <c r="A255" s="270">
        <v>5</v>
      </c>
      <c r="B255" s="151">
        <f>3*278</f>
        <v>834</v>
      </c>
    </row>
    <row r="256" spans="1:9" ht="18" thickBot="1" x14ac:dyDescent="0.25">
      <c r="A256" s="270">
        <v>6</v>
      </c>
      <c r="B256" s="151">
        <f>3*312</f>
        <v>936</v>
      </c>
    </row>
    <row r="258" spans="1:9" x14ac:dyDescent="0.2">
      <c r="A258" s="272" t="s">
        <v>353</v>
      </c>
      <c r="B258" s="273" t="s">
        <v>354</v>
      </c>
      <c r="C258" s="273" t="s">
        <v>355</v>
      </c>
      <c r="D258" s="273" t="s">
        <v>356</v>
      </c>
      <c r="E258" s="273" t="s">
        <v>357</v>
      </c>
      <c r="F258" s="273" t="s">
        <v>358</v>
      </c>
      <c r="G258" s="273" t="s">
        <v>359</v>
      </c>
    </row>
    <row r="259" spans="1:9" x14ac:dyDescent="0.2">
      <c r="A259" s="272">
        <v>1</v>
      </c>
      <c r="B259" s="296">
        <v>18828</v>
      </c>
      <c r="C259" s="296">
        <v>14904</v>
      </c>
      <c r="D259" s="296">
        <v>12658</v>
      </c>
      <c r="E259" s="296">
        <v>10209</v>
      </c>
      <c r="F259" s="296">
        <v>6345</v>
      </c>
      <c r="G259" s="296">
        <v>2480</v>
      </c>
    </row>
    <row r="260" spans="1:9" x14ac:dyDescent="0.2">
      <c r="A260" s="272">
        <v>2</v>
      </c>
      <c r="B260" s="296">
        <v>20276</v>
      </c>
      <c r="C260" s="296">
        <v>16261</v>
      </c>
      <c r="D260" s="296">
        <v>13808</v>
      </c>
      <c r="E260" s="296">
        <v>11136</v>
      </c>
      <c r="F260" s="296">
        <v>7050</v>
      </c>
      <c r="G260" s="296">
        <v>2963</v>
      </c>
    </row>
    <row r="261" spans="1:9" x14ac:dyDescent="0.2">
      <c r="A261" s="272">
        <v>3</v>
      </c>
      <c r="B261" s="296">
        <v>23171</v>
      </c>
      <c r="C261" s="296">
        <v>18970</v>
      </c>
      <c r="D261" s="296">
        <v>16110</v>
      </c>
      <c r="E261" s="296">
        <v>12993</v>
      </c>
      <c r="F261" s="296">
        <v>8460</v>
      </c>
      <c r="G261" s="296">
        <v>3927</v>
      </c>
    </row>
    <row r="262" spans="1:9" x14ac:dyDescent="0.2">
      <c r="A262" s="272">
        <v>4</v>
      </c>
      <c r="B262" s="296">
        <v>26793</v>
      </c>
      <c r="C262" s="296">
        <v>21682</v>
      </c>
      <c r="D262" s="296">
        <v>18412</v>
      </c>
      <c r="E262" s="296">
        <v>14849</v>
      </c>
      <c r="F262" s="296">
        <v>9869</v>
      </c>
      <c r="G262" s="296">
        <v>4889</v>
      </c>
    </row>
    <row r="263" spans="1:9" x14ac:dyDescent="0.2">
      <c r="A263" s="272">
        <v>5</v>
      </c>
      <c r="B263" s="296">
        <v>30413</v>
      </c>
      <c r="C263" s="296">
        <v>25748</v>
      </c>
      <c r="D263" s="296">
        <v>21864</v>
      </c>
      <c r="E263" s="296">
        <v>17634</v>
      </c>
      <c r="F263" s="296">
        <v>11984</v>
      </c>
      <c r="G263" s="296">
        <v>6335</v>
      </c>
    </row>
    <row r="264" spans="1:9" x14ac:dyDescent="0.2">
      <c r="A264" s="272">
        <v>6</v>
      </c>
      <c r="B264" s="296">
        <v>34760</v>
      </c>
      <c r="C264" s="296">
        <v>29812</v>
      </c>
      <c r="D264" s="296">
        <v>25317</v>
      </c>
      <c r="E264" s="296">
        <v>20420</v>
      </c>
      <c r="F264" s="296">
        <v>14100</v>
      </c>
      <c r="G264" s="296">
        <v>7779</v>
      </c>
    </row>
    <row r="265" spans="1:9" ht="15" customHeight="1" x14ac:dyDescent="0.2">
      <c r="A265" s="271">
        <v>7</v>
      </c>
      <c r="B265" s="297">
        <v>39104</v>
      </c>
      <c r="C265" s="297">
        <v>33878</v>
      </c>
      <c r="D265" s="297">
        <v>28770</v>
      </c>
      <c r="E265" s="297">
        <v>23202</v>
      </c>
      <c r="F265" s="297">
        <v>16215</v>
      </c>
      <c r="G265" s="297">
        <v>9226</v>
      </c>
      <c r="H265" s="484" t="s">
        <v>361</v>
      </c>
      <c r="I265" s="485"/>
    </row>
    <row r="266" spans="1:9" x14ac:dyDescent="0.2">
      <c r="A266" s="271" t="s">
        <v>360</v>
      </c>
      <c r="B266" s="297">
        <v>43449</v>
      </c>
      <c r="C266" s="297">
        <v>37945</v>
      </c>
      <c r="D266" s="297">
        <v>32223</v>
      </c>
      <c r="E266" s="297">
        <v>25986</v>
      </c>
      <c r="F266" s="297">
        <v>18330</v>
      </c>
      <c r="G266" s="297">
        <v>10671</v>
      </c>
      <c r="H266" s="484"/>
      <c r="I266" s="485"/>
    </row>
    <row r="268" spans="1:9" x14ac:dyDescent="0.2">
      <c r="B268" s="274"/>
      <c r="C268" s="274"/>
      <c r="D268" s="274"/>
      <c r="E268" s="274"/>
      <c r="F268" s="274"/>
      <c r="G268" s="274"/>
    </row>
    <row r="269" spans="1:9" x14ac:dyDescent="0.2">
      <c r="B269" s="274"/>
      <c r="C269" s="274"/>
      <c r="D269" s="274"/>
      <c r="E269" s="274"/>
      <c r="F269" s="274"/>
      <c r="G269" s="274"/>
    </row>
    <row r="270" spans="1:9" x14ac:dyDescent="0.2">
      <c r="B270" s="274"/>
      <c r="C270" s="274"/>
      <c r="D270" s="274"/>
      <c r="E270" s="274"/>
      <c r="F270" s="274"/>
      <c r="G270" s="274"/>
    </row>
    <row r="271" spans="1:9" x14ac:dyDescent="0.2">
      <c r="A271" s="264" t="s">
        <v>397</v>
      </c>
      <c r="B271" s="15"/>
      <c r="C271" s="15"/>
      <c r="D271" s="15"/>
      <c r="E271" s="15"/>
      <c r="F271" s="15"/>
      <c r="G271" s="15"/>
      <c r="H271" s="257"/>
      <c r="I271" s="257"/>
    </row>
    <row r="272" spans="1:9" x14ac:dyDescent="0.2">
      <c r="A272" s="17"/>
      <c r="B272" s="15"/>
      <c r="C272" s="15"/>
      <c r="D272" s="15"/>
      <c r="E272" s="15"/>
      <c r="F272" s="15"/>
      <c r="G272" s="15"/>
      <c r="H272" s="257"/>
      <c r="I272" s="257"/>
    </row>
    <row r="273" spans="1:9" x14ac:dyDescent="0.25">
      <c r="A273" s="298" t="s">
        <v>398</v>
      </c>
      <c r="B273" s="71"/>
      <c r="C273" s="15"/>
      <c r="D273" s="15"/>
      <c r="E273" s="15"/>
      <c r="F273" s="15"/>
      <c r="G273" s="15"/>
      <c r="H273" s="257"/>
      <c r="I273" s="257"/>
    </row>
    <row r="274" spans="1:9" x14ac:dyDescent="0.2">
      <c r="A274" s="304" t="s">
        <v>399</v>
      </c>
      <c r="B274" s="304" t="s">
        <v>400</v>
      </c>
      <c r="C274" s="304" t="s">
        <v>400</v>
      </c>
      <c r="D274" s="304" t="s">
        <v>400</v>
      </c>
      <c r="E274" s="304" t="s">
        <v>400</v>
      </c>
      <c r="F274" s="304" t="s">
        <v>400</v>
      </c>
      <c r="G274" s="304" t="s">
        <v>400</v>
      </c>
      <c r="H274" s="304" t="s">
        <v>400</v>
      </c>
      <c r="I274" s="304" t="s">
        <v>400</v>
      </c>
    </row>
    <row r="275" spans="1:9" x14ac:dyDescent="0.2">
      <c r="A275" s="304" t="s">
        <v>401</v>
      </c>
      <c r="B275" s="305">
        <v>0.5</v>
      </c>
      <c r="C275" s="305">
        <v>1</v>
      </c>
      <c r="D275" s="305">
        <v>2</v>
      </c>
      <c r="E275" s="305">
        <v>3</v>
      </c>
      <c r="F275" s="305">
        <v>4</v>
      </c>
      <c r="G275" s="305">
        <v>5</v>
      </c>
      <c r="H275" s="305">
        <v>6</v>
      </c>
      <c r="I275" s="305">
        <v>7</v>
      </c>
    </row>
    <row r="276" spans="1:9" x14ac:dyDescent="0.2">
      <c r="A276" s="304"/>
      <c r="B276" s="304" t="s">
        <v>402</v>
      </c>
      <c r="C276" s="304" t="s">
        <v>402</v>
      </c>
      <c r="D276" s="304" t="s">
        <v>402</v>
      </c>
      <c r="E276" s="304" t="s">
        <v>402</v>
      </c>
      <c r="F276" s="304" t="s">
        <v>402</v>
      </c>
      <c r="G276" s="304" t="s">
        <v>402</v>
      </c>
      <c r="H276" s="304" t="s">
        <v>402</v>
      </c>
      <c r="I276" s="304" t="s">
        <v>402</v>
      </c>
    </row>
    <row r="277" spans="1:9" x14ac:dyDescent="0.2">
      <c r="A277" s="304">
        <v>0</v>
      </c>
      <c r="B277" s="306">
        <v>33100</v>
      </c>
      <c r="C277" s="307">
        <v>22500</v>
      </c>
      <c r="D277" s="307">
        <v>18190</v>
      </c>
      <c r="E277" s="307">
        <v>16070</v>
      </c>
      <c r="F277" s="307">
        <v>13990</v>
      </c>
      <c r="G277" s="307">
        <v>11950</v>
      </c>
      <c r="H277" s="307">
        <v>7540</v>
      </c>
      <c r="I277" s="307">
        <v>250</v>
      </c>
    </row>
    <row r="278" spans="1:9" x14ac:dyDescent="0.2">
      <c r="A278" s="304">
        <v>1</v>
      </c>
      <c r="B278" s="307">
        <v>36760</v>
      </c>
      <c r="C278" s="307">
        <v>25000</v>
      </c>
      <c r="D278" s="307">
        <v>20210</v>
      </c>
      <c r="E278" s="307">
        <v>17850</v>
      </c>
      <c r="F278" s="307">
        <v>15540</v>
      </c>
      <c r="G278" s="307">
        <v>13280</v>
      </c>
      <c r="H278" s="307">
        <v>8370</v>
      </c>
      <c r="I278" s="307">
        <v>500</v>
      </c>
    </row>
    <row r="279" spans="1:9" x14ac:dyDescent="0.2">
      <c r="A279" s="304">
        <v>2</v>
      </c>
      <c r="B279" s="307">
        <v>40450</v>
      </c>
      <c r="C279" s="307">
        <v>27500</v>
      </c>
      <c r="D279" s="307">
        <v>22230</v>
      </c>
      <c r="E279" s="307">
        <v>19640</v>
      </c>
      <c r="F279" s="307">
        <v>17100</v>
      </c>
      <c r="G279" s="307">
        <v>14600</v>
      </c>
      <c r="H279" s="307">
        <v>9220</v>
      </c>
      <c r="I279" s="307">
        <v>750</v>
      </c>
    </row>
    <row r="280" spans="1:9" x14ac:dyDescent="0.2">
      <c r="A280" s="304">
        <v>3</v>
      </c>
      <c r="B280" s="307">
        <v>44120</v>
      </c>
      <c r="C280" s="307">
        <v>30000</v>
      </c>
      <c r="D280" s="307">
        <v>24250</v>
      </c>
      <c r="E280" s="307">
        <v>21430</v>
      </c>
      <c r="F280" s="307">
        <v>18640</v>
      </c>
      <c r="G280" s="307">
        <v>15920</v>
      </c>
      <c r="H280" s="307">
        <v>10050</v>
      </c>
      <c r="I280" s="307">
        <v>1000</v>
      </c>
    </row>
    <row r="281" spans="1:9" x14ac:dyDescent="0.2">
      <c r="A281" s="304">
        <v>4</v>
      </c>
      <c r="B281" s="307">
        <v>47800</v>
      </c>
      <c r="C281" s="307">
        <v>32500</v>
      </c>
      <c r="D281" s="307">
        <v>26270</v>
      </c>
      <c r="E281" s="307">
        <v>23210</v>
      </c>
      <c r="F281" s="307">
        <v>20200</v>
      </c>
      <c r="G281" s="307">
        <v>17250</v>
      </c>
      <c r="H281" s="307">
        <v>10880</v>
      </c>
      <c r="I281" s="307">
        <v>1250</v>
      </c>
    </row>
    <row r="282" spans="1:9" x14ac:dyDescent="0.2">
      <c r="A282" s="304">
        <v>5</v>
      </c>
      <c r="B282" s="307">
        <v>51480</v>
      </c>
      <c r="C282" s="307">
        <v>35010</v>
      </c>
      <c r="D282" s="307">
        <v>28300</v>
      </c>
      <c r="E282" s="307">
        <v>25000</v>
      </c>
      <c r="F282" s="307">
        <v>21760</v>
      </c>
      <c r="G282" s="307">
        <v>18580</v>
      </c>
      <c r="H282" s="307">
        <v>11730</v>
      </c>
      <c r="I282" s="307">
        <v>1500</v>
      </c>
    </row>
    <row r="283" spans="1:9" x14ac:dyDescent="0.2">
      <c r="A283" s="304">
        <v>6</v>
      </c>
      <c r="B283" s="307">
        <v>55150</v>
      </c>
      <c r="C283" s="307">
        <v>37510</v>
      </c>
      <c r="D283" s="307">
        <v>30320</v>
      </c>
      <c r="E283" s="307">
        <v>26770</v>
      </c>
      <c r="F283" s="307">
        <v>23310</v>
      </c>
      <c r="G283" s="307">
        <v>19910</v>
      </c>
      <c r="H283" s="307">
        <v>12570</v>
      </c>
      <c r="I283" s="307">
        <v>1750</v>
      </c>
    </row>
    <row r="284" spans="1:9" x14ac:dyDescent="0.2">
      <c r="A284" s="304">
        <v>7</v>
      </c>
      <c r="B284" s="307">
        <v>58830</v>
      </c>
      <c r="C284" s="307">
        <v>40010</v>
      </c>
      <c r="D284" s="307">
        <v>32340</v>
      </c>
      <c r="E284" s="307">
        <v>28560</v>
      </c>
      <c r="F284" s="307">
        <v>24860</v>
      </c>
      <c r="G284" s="307">
        <v>21240</v>
      </c>
      <c r="H284" s="307">
        <v>13410</v>
      </c>
      <c r="I284" s="307">
        <v>2000</v>
      </c>
    </row>
    <row r="285" spans="1:9" x14ac:dyDescent="0.2">
      <c r="A285" s="304">
        <v>8</v>
      </c>
      <c r="B285" s="307">
        <v>62510</v>
      </c>
      <c r="C285" s="307">
        <v>42510</v>
      </c>
      <c r="D285" s="307">
        <v>34360</v>
      </c>
      <c r="E285" s="307">
        <v>30350</v>
      </c>
      <c r="F285" s="307">
        <v>26420</v>
      </c>
      <c r="G285" s="307">
        <v>22560</v>
      </c>
      <c r="H285" s="307">
        <v>14240</v>
      </c>
      <c r="I285" s="307">
        <v>2250</v>
      </c>
    </row>
    <row r="286" spans="1:9" x14ac:dyDescent="0.2">
      <c r="A286" s="304">
        <v>9</v>
      </c>
      <c r="B286" s="307">
        <v>66180</v>
      </c>
      <c r="C286" s="307">
        <v>45000</v>
      </c>
      <c r="D286" s="307">
        <v>36380</v>
      </c>
      <c r="E286" s="307">
        <v>32130</v>
      </c>
      <c r="F286" s="307">
        <v>27970</v>
      </c>
      <c r="G286" s="307">
        <v>23890</v>
      </c>
      <c r="H286" s="307">
        <v>15080</v>
      </c>
      <c r="I286" s="307">
        <v>2500</v>
      </c>
    </row>
    <row r="287" spans="1:9" x14ac:dyDescent="0.2">
      <c r="A287" s="304">
        <v>10</v>
      </c>
      <c r="B287" s="307">
        <v>69860</v>
      </c>
      <c r="C287" s="307">
        <v>47510</v>
      </c>
      <c r="D287" s="307">
        <v>38400</v>
      </c>
      <c r="E287" s="307">
        <v>33920</v>
      </c>
      <c r="F287" s="307">
        <v>29520</v>
      </c>
      <c r="G287" s="307">
        <v>25220</v>
      </c>
      <c r="H287" s="307">
        <v>15910</v>
      </c>
      <c r="I287" s="307">
        <v>2750</v>
      </c>
    </row>
    <row r="288" spans="1:9" x14ac:dyDescent="0.2">
      <c r="A288" s="304">
        <v>11</v>
      </c>
      <c r="B288" s="307">
        <v>73540</v>
      </c>
      <c r="C288" s="307">
        <v>50010</v>
      </c>
      <c r="D288" s="307">
        <v>40410</v>
      </c>
      <c r="E288" s="307">
        <v>35710</v>
      </c>
      <c r="F288" s="307">
        <v>31090</v>
      </c>
      <c r="G288" s="307">
        <v>26540</v>
      </c>
      <c r="H288" s="307">
        <v>16750</v>
      </c>
      <c r="I288" s="307">
        <v>3000</v>
      </c>
    </row>
    <row r="289" spans="1:9" x14ac:dyDescent="0.2">
      <c r="A289" s="304">
        <v>12</v>
      </c>
      <c r="B289" s="307">
        <v>77210</v>
      </c>
      <c r="C289" s="307">
        <v>52500</v>
      </c>
      <c r="D289" s="307">
        <v>42430</v>
      </c>
      <c r="E289" s="307">
        <v>37490</v>
      </c>
      <c r="F289" s="307">
        <v>32630</v>
      </c>
      <c r="G289" s="307">
        <v>27870</v>
      </c>
      <c r="H289" s="307">
        <v>17590</v>
      </c>
      <c r="I289" s="307">
        <v>3250</v>
      </c>
    </row>
    <row r="290" spans="1:9" x14ac:dyDescent="0.2">
      <c r="A290" s="304">
        <v>13</v>
      </c>
      <c r="B290" s="307">
        <v>80890</v>
      </c>
      <c r="C290" s="307">
        <v>55000</v>
      </c>
      <c r="D290" s="307">
        <v>44450</v>
      </c>
      <c r="E290" s="307">
        <v>39280</v>
      </c>
      <c r="F290" s="307">
        <v>34180</v>
      </c>
      <c r="G290" s="307">
        <v>29200</v>
      </c>
      <c r="H290" s="307">
        <v>18420</v>
      </c>
      <c r="I290" s="307">
        <v>3500</v>
      </c>
    </row>
    <row r="291" spans="1:9" x14ac:dyDescent="0.2">
      <c r="A291" s="304">
        <v>14</v>
      </c>
      <c r="B291" s="307">
        <v>84560</v>
      </c>
      <c r="C291" s="307">
        <v>57520</v>
      </c>
      <c r="D291" s="307">
        <v>46480</v>
      </c>
      <c r="E291" s="307">
        <v>41050</v>
      </c>
      <c r="F291" s="307">
        <v>35750</v>
      </c>
      <c r="G291" s="307">
        <v>30530</v>
      </c>
      <c r="H291" s="307">
        <v>19270</v>
      </c>
      <c r="I291" s="307">
        <v>3750</v>
      </c>
    </row>
    <row r="292" spans="1:9" x14ac:dyDescent="0.2">
      <c r="A292" s="304">
        <v>15</v>
      </c>
      <c r="B292" s="307">
        <v>88250</v>
      </c>
      <c r="C292" s="307">
        <v>60010</v>
      </c>
      <c r="D292" s="307">
        <v>48500</v>
      </c>
      <c r="E292" s="307">
        <v>42840</v>
      </c>
      <c r="F292" s="307">
        <v>37300</v>
      </c>
      <c r="G292" s="307">
        <v>31860</v>
      </c>
      <c r="H292" s="307">
        <v>20110</v>
      </c>
      <c r="I292" s="307">
        <v>4000</v>
      </c>
    </row>
    <row r="293" spans="1:9" x14ac:dyDescent="0.2">
      <c r="A293" s="304">
        <v>16</v>
      </c>
      <c r="B293" s="307">
        <v>91920</v>
      </c>
      <c r="C293" s="307">
        <v>62510</v>
      </c>
      <c r="D293" s="307">
        <v>50520</v>
      </c>
      <c r="E293" s="307">
        <v>44630</v>
      </c>
      <c r="F293" s="307">
        <v>38840</v>
      </c>
      <c r="G293" s="307">
        <v>33190</v>
      </c>
      <c r="H293" s="307">
        <v>20940</v>
      </c>
      <c r="I293" s="307">
        <v>4250</v>
      </c>
    </row>
    <row r="294" spans="1:9" x14ac:dyDescent="0.2">
      <c r="A294" s="304">
        <v>17</v>
      </c>
      <c r="B294" s="307">
        <v>95610</v>
      </c>
      <c r="C294" s="307">
        <v>65010</v>
      </c>
      <c r="D294" s="307">
        <v>52540</v>
      </c>
      <c r="E294" s="307">
        <v>46410</v>
      </c>
      <c r="F294" s="307">
        <v>40400</v>
      </c>
      <c r="G294" s="307">
        <v>34510</v>
      </c>
      <c r="H294" s="307">
        <v>21780</v>
      </c>
      <c r="I294" s="307">
        <v>4500</v>
      </c>
    </row>
    <row r="295" spans="1:9" x14ac:dyDescent="0.2">
      <c r="A295" s="17"/>
      <c r="B295" s="15"/>
      <c r="C295" s="15"/>
      <c r="D295" s="15"/>
      <c r="E295" s="15"/>
      <c r="F295" s="15"/>
      <c r="G295" s="15"/>
      <c r="H295" s="15"/>
      <c r="I295" s="15"/>
    </row>
    <row r="296" spans="1:9" x14ac:dyDescent="0.2">
      <c r="A296" s="17"/>
      <c r="B296" s="15"/>
      <c r="C296" s="15"/>
      <c r="D296" s="15"/>
      <c r="E296" s="15"/>
      <c r="F296" s="15"/>
      <c r="G296" s="15"/>
      <c r="H296" s="15"/>
      <c r="I296" s="15"/>
    </row>
    <row r="297" spans="1:9" ht="150" x14ac:dyDescent="0.2">
      <c r="A297" s="299" t="s">
        <v>403</v>
      </c>
      <c r="B297" s="15"/>
      <c r="C297" s="299" t="s">
        <v>404</v>
      </c>
      <c r="D297" s="299" t="s">
        <v>405</v>
      </c>
      <c r="E297" s="15"/>
      <c r="F297" s="15"/>
      <c r="G297" s="105"/>
      <c r="H297" s="105"/>
      <c r="I297" s="105"/>
    </row>
    <row r="298" spans="1:9" x14ac:dyDescent="0.2">
      <c r="A298" s="299" t="s">
        <v>406</v>
      </c>
      <c r="B298" s="300">
        <v>0.5</v>
      </c>
      <c r="C298" s="302">
        <v>1042</v>
      </c>
      <c r="D298" s="301">
        <v>1250</v>
      </c>
      <c r="E298" s="15"/>
      <c r="F298" s="15"/>
      <c r="G298" s="105"/>
      <c r="H298" s="105"/>
      <c r="I298" s="105"/>
    </row>
    <row r="299" spans="1:9" x14ac:dyDescent="0.2">
      <c r="A299" s="299" t="s">
        <v>354</v>
      </c>
      <c r="B299" s="300">
        <v>1</v>
      </c>
      <c r="C299" s="302">
        <v>1724</v>
      </c>
      <c r="D299" s="301">
        <v>2069</v>
      </c>
      <c r="E299" s="15"/>
      <c r="F299" s="15"/>
      <c r="G299" s="105"/>
      <c r="H299" s="105"/>
      <c r="I299" s="105"/>
    </row>
    <row r="300" spans="1:9" x14ac:dyDescent="0.2">
      <c r="A300" s="299" t="s">
        <v>355</v>
      </c>
      <c r="B300" s="300">
        <v>2</v>
      </c>
      <c r="C300" s="302">
        <v>2597</v>
      </c>
      <c r="D300" s="301">
        <v>3116</v>
      </c>
      <c r="E300" s="15"/>
      <c r="F300" s="15"/>
      <c r="G300" s="105"/>
      <c r="H300" s="105"/>
      <c r="I300" s="105"/>
    </row>
    <row r="301" spans="1:9" x14ac:dyDescent="0.2">
      <c r="A301" s="299" t="s">
        <v>356</v>
      </c>
      <c r="B301" s="300">
        <v>3</v>
      </c>
      <c r="C301" s="302">
        <v>3325</v>
      </c>
      <c r="D301" s="301">
        <v>1990</v>
      </c>
      <c r="E301" s="15"/>
      <c r="F301" s="15"/>
      <c r="G301" s="105"/>
      <c r="H301" s="105"/>
      <c r="I301" s="105"/>
    </row>
    <row r="302" spans="1:9" x14ac:dyDescent="0.2">
      <c r="A302" s="299" t="s">
        <v>357</v>
      </c>
      <c r="B302" s="300">
        <v>4</v>
      </c>
      <c r="C302" s="302">
        <v>4055</v>
      </c>
      <c r="D302" s="301">
        <v>1866</v>
      </c>
      <c r="E302" s="15"/>
      <c r="F302" s="15"/>
      <c r="G302" s="105"/>
      <c r="H302" s="105"/>
      <c r="I302" s="105"/>
    </row>
    <row r="303" spans="1:9" x14ac:dyDescent="0.2">
      <c r="A303" s="299" t="s">
        <v>358</v>
      </c>
      <c r="B303" s="300">
        <v>5</v>
      </c>
      <c r="C303" s="302">
        <v>4656</v>
      </c>
      <c r="D303" s="301">
        <v>5587</v>
      </c>
      <c r="E303" s="15"/>
      <c r="F303" s="15"/>
      <c r="G303" s="105"/>
      <c r="H303" s="105"/>
      <c r="I303" s="105"/>
    </row>
    <row r="304" spans="1:9" x14ac:dyDescent="0.2">
      <c r="A304" s="299" t="s">
        <v>359</v>
      </c>
      <c r="B304" s="300">
        <v>6</v>
      </c>
      <c r="C304" s="302">
        <v>4938</v>
      </c>
      <c r="D304" s="301">
        <v>5926</v>
      </c>
      <c r="E304" s="15"/>
      <c r="F304" s="15"/>
      <c r="G304" s="303"/>
      <c r="H304" s="303"/>
      <c r="I304" s="15"/>
    </row>
    <row r="305" spans="1:9" x14ac:dyDescent="0.2">
      <c r="A305" s="299" t="s">
        <v>407</v>
      </c>
      <c r="B305" s="300">
        <v>7</v>
      </c>
      <c r="C305" s="302">
        <v>5736</v>
      </c>
      <c r="D305" s="301">
        <v>6883</v>
      </c>
      <c r="E305" s="96"/>
      <c r="F305" s="15"/>
      <c r="G305" s="303"/>
      <c r="H305" s="303"/>
      <c r="I305" s="15"/>
    </row>
    <row r="308" spans="1:9" x14ac:dyDescent="0.2">
      <c r="A308" s="108" t="s">
        <v>410</v>
      </c>
    </row>
    <row r="309" spans="1:9" x14ac:dyDescent="0.2">
      <c r="A309" s="108" t="s">
        <v>411</v>
      </c>
    </row>
    <row r="310" spans="1:9" x14ac:dyDescent="0.2">
      <c r="A310" s="108" t="s">
        <v>412</v>
      </c>
    </row>
    <row r="311" spans="1:9" x14ac:dyDescent="0.2">
      <c r="A311" s="108" t="s">
        <v>413</v>
      </c>
    </row>
    <row r="312" spans="1:9" x14ac:dyDescent="0.2">
      <c r="A312" s="108" t="s">
        <v>414</v>
      </c>
    </row>
    <row r="313" spans="1:9" x14ac:dyDescent="0.2">
      <c r="A313" s="108" t="s">
        <v>415</v>
      </c>
    </row>
    <row r="314" spans="1:9" x14ac:dyDescent="0.2">
      <c r="A314" s="108" t="s">
        <v>416</v>
      </c>
    </row>
    <row r="315" spans="1:9" x14ac:dyDescent="0.2">
      <c r="A315" s="108" t="s">
        <v>417</v>
      </c>
    </row>
    <row r="316" spans="1:9" x14ac:dyDescent="0.2">
      <c r="A316" s="108" t="s">
        <v>418</v>
      </c>
    </row>
    <row r="317" spans="1:9" x14ac:dyDescent="0.2">
      <c r="A317" s="108" t="s">
        <v>419</v>
      </c>
    </row>
    <row r="318" spans="1:9" x14ac:dyDescent="0.2">
      <c r="A318" s="108" t="s">
        <v>420</v>
      </c>
    </row>
    <row r="319" spans="1:9" x14ac:dyDescent="0.2">
      <c r="A319" s="108" t="s">
        <v>421</v>
      </c>
    </row>
    <row r="320" spans="1:9" x14ac:dyDescent="0.25">
      <c r="A320" s="202" t="s">
        <v>422</v>
      </c>
    </row>
    <row r="321" spans="1:6" x14ac:dyDescent="0.2">
      <c r="A321" s="108" t="s">
        <v>423</v>
      </c>
    </row>
    <row r="322" spans="1:6" x14ac:dyDescent="0.2">
      <c r="A322" s="108" t="s">
        <v>424</v>
      </c>
    </row>
    <row r="323" spans="1:6" x14ac:dyDescent="0.25">
      <c r="A323" s="202" t="s">
        <v>425</v>
      </c>
    </row>
    <row r="324" spans="1:6" x14ac:dyDescent="0.2">
      <c r="A324" s="108" t="s">
        <v>426</v>
      </c>
    </row>
    <row r="328" spans="1:6" x14ac:dyDescent="0.2">
      <c r="A328" s="448" t="s">
        <v>441</v>
      </c>
      <c r="B328" s="366"/>
      <c r="C328" s="366"/>
      <c r="D328" s="366"/>
      <c r="E328" s="366"/>
      <c r="F328" s="366"/>
    </row>
    <row r="329" spans="1:6" x14ac:dyDescent="0.2">
      <c r="A329" s="449" t="s">
        <v>442</v>
      </c>
      <c r="B329" s="450"/>
      <c r="C329" s="450"/>
      <c r="D329" s="450"/>
      <c r="E329" s="450"/>
      <c r="F329" s="451"/>
    </row>
    <row r="330" spans="1:6" ht="34.5" x14ac:dyDescent="0.2">
      <c r="A330" s="452"/>
      <c r="B330" s="456" t="s">
        <v>443</v>
      </c>
      <c r="C330" s="453">
        <f>rsa_I0</f>
        <v>565.34</v>
      </c>
      <c r="D330" s="450"/>
      <c r="E330" s="450"/>
      <c r="F330" s="451"/>
    </row>
    <row r="331" spans="1:6" x14ac:dyDescent="0.2">
      <c r="A331" s="454"/>
      <c r="B331" s="355"/>
      <c r="C331" s="364" t="s">
        <v>444</v>
      </c>
      <c r="D331" s="355"/>
      <c r="E331" s="359"/>
    </row>
    <row r="332" spans="1:6" x14ac:dyDescent="0.2">
      <c r="A332" s="455"/>
      <c r="B332" s="362" t="s">
        <v>445</v>
      </c>
      <c r="C332" s="362" t="s">
        <v>446</v>
      </c>
      <c r="D332" s="362" t="s">
        <v>447</v>
      </c>
      <c r="E332" s="362" t="s">
        <v>448</v>
      </c>
    </row>
    <row r="333" spans="1:6" x14ac:dyDescent="0.2">
      <c r="A333" s="455"/>
      <c r="B333" s="361">
        <v>0</v>
      </c>
      <c r="C333" s="363">
        <v>0</v>
      </c>
      <c r="D333" s="363">
        <v>0</v>
      </c>
      <c r="E333" s="363">
        <v>0</v>
      </c>
    </row>
    <row r="334" spans="1:6" x14ac:dyDescent="0.2">
      <c r="A334" s="455"/>
      <c r="B334" s="361">
        <v>1</v>
      </c>
      <c r="C334" s="360">
        <v>0.13500000000000001</v>
      </c>
      <c r="D334" s="360">
        <v>0.18</v>
      </c>
      <c r="E334" s="360">
        <v>0.09</v>
      </c>
    </row>
    <row r="335" spans="1:6" x14ac:dyDescent="0.2">
      <c r="A335" s="455"/>
      <c r="B335" s="361">
        <v>2</v>
      </c>
      <c r="C335" s="360">
        <v>0.115</v>
      </c>
      <c r="D335" s="360">
        <v>0.155</v>
      </c>
      <c r="E335" s="360">
        <v>7.8E-2</v>
      </c>
    </row>
    <row r="336" spans="1:6" x14ac:dyDescent="0.2">
      <c r="A336" s="455"/>
      <c r="B336" s="361">
        <v>3</v>
      </c>
      <c r="C336" s="360">
        <v>0.1</v>
      </c>
      <c r="D336" s="360">
        <v>0.13300000000000001</v>
      </c>
      <c r="E336" s="360">
        <v>6.7000000000000004E-2</v>
      </c>
    </row>
    <row r="337" spans="1:6" x14ac:dyDescent="0.2">
      <c r="A337" s="455"/>
      <c r="B337" s="361">
        <v>4</v>
      </c>
      <c r="C337" s="360">
        <v>8.7999999999999995E-2</v>
      </c>
      <c r="D337" s="360">
        <v>0.11700000000000001</v>
      </c>
      <c r="E337" s="360">
        <v>5.8999999999999997E-2</v>
      </c>
    </row>
    <row r="338" spans="1:6" x14ac:dyDescent="0.2">
      <c r="A338" s="455"/>
      <c r="B338" s="361">
        <v>5</v>
      </c>
      <c r="C338" s="360">
        <v>0.08</v>
      </c>
      <c r="D338" s="360">
        <v>0.106</v>
      </c>
      <c r="E338" s="360">
        <v>5.2999999999999999E-2</v>
      </c>
    </row>
    <row r="339" spans="1:6" x14ac:dyDescent="0.2">
      <c r="A339" s="455"/>
      <c r="B339" s="361">
        <v>6</v>
      </c>
      <c r="C339" s="360">
        <v>7.4999999999999997E-2</v>
      </c>
      <c r="D339" s="360">
        <v>9.5000000000000001E-2</v>
      </c>
      <c r="E339" s="360">
        <v>4.8000000000000001E-2</v>
      </c>
    </row>
    <row r="340" spans="1:6" x14ac:dyDescent="0.2">
      <c r="A340" s="366"/>
      <c r="B340" s="458"/>
      <c r="C340" s="366"/>
      <c r="D340" s="366"/>
      <c r="E340" s="366"/>
      <c r="F340" s="366"/>
    </row>
    <row r="341" spans="1:6" x14ac:dyDescent="0.2">
      <c r="A341" s="366"/>
      <c r="B341" s="458"/>
      <c r="C341" s="366"/>
      <c r="D341" s="366"/>
      <c r="E341" s="366"/>
      <c r="F341" s="366"/>
    </row>
    <row r="342" spans="1:6" x14ac:dyDescent="0.2">
      <c r="A342" s="449" t="s">
        <v>449</v>
      </c>
      <c r="B342" s="457"/>
      <c r="C342" s="450"/>
      <c r="D342" s="450"/>
      <c r="E342" s="450"/>
      <c r="F342" s="451"/>
    </row>
    <row r="343" spans="1:6" ht="34.5" x14ac:dyDescent="0.2">
      <c r="A343" s="452"/>
      <c r="B343" s="456" t="s">
        <v>443</v>
      </c>
      <c r="C343" s="453">
        <v>0</v>
      </c>
      <c r="D343" s="450"/>
      <c r="E343" s="450"/>
      <c r="F343" s="451"/>
    </row>
    <row r="344" spans="1:6" ht="34.5" x14ac:dyDescent="0.2">
      <c r="A344" s="452"/>
      <c r="B344" s="456" t="s">
        <v>450</v>
      </c>
      <c r="C344" s="453">
        <f>rsa_I0</f>
        <v>565.34</v>
      </c>
      <c r="D344" s="450"/>
      <c r="E344" s="450"/>
      <c r="F344" s="451"/>
    </row>
    <row r="345" spans="1:6" x14ac:dyDescent="0.2">
      <c r="A345" s="454"/>
      <c r="B345" s="355"/>
      <c r="C345" s="364" t="s">
        <v>444</v>
      </c>
      <c r="D345" s="355"/>
      <c r="E345" s="359"/>
    </row>
    <row r="346" spans="1:6" x14ac:dyDescent="0.2">
      <c r="A346" s="455"/>
      <c r="B346" s="362" t="s">
        <v>445</v>
      </c>
      <c r="C346" s="362" t="s">
        <v>446</v>
      </c>
      <c r="D346" s="362" t="s">
        <v>447</v>
      </c>
      <c r="E346" s="362" t="s">
        <v>448</v>
      </c>
    </row>
    <row r="347" spans="1:6" x14ac:dyDescent="0.2">
      <c r="A347" s="455"/>
      <c r="B347" s="361">
        <v>0</v>
      </c>
      <c r="C347" s="363">
        <v>0</v>
      </c>
      <c r="D347" s="363">
        <v>0</v>
      </c>
      <c r="E347" s="363">
        <v>0</v>
      </c>
    </row>
    <row r="348" spans="1:6" x14ac:dyDescent="0.2">
      <c r="A348" s="455"/>
      <c r="B348" s="361">
        <v>1</v>
      </c>
      <c r="C348" s="360">
        <v>0.14000000000000001</v>
      </c>
      <c r="D348" s="360">
        <v>0.187</v>
      </c>
      <c r="E348" s="360">
        <v>9.2999999999999999E-2</v>
      </c>
    </row>
    <row r="349" spans="1:6" x14ac:dyDescent="0.2">
      <c r="A349" s="455"/>
      <c r="B349" s="361">
        <v>2</v>
      </c>
      <c r="C349" s="360">
        <v>0.11799999999999999</v>
      </c>
      <c r="D349" s="360">
        <v>0.157</v>
      </c>
      <c r="E349" s="360">
        <v>7.9000000000000001E-2</v>
      </c>
    </row>
    <row r="350" spans="1:6" x14ac:dyDescent="0.2">
      <c r="A350" s="455"/>
      <c r="B350" s="361">
        <v>3</v>
      </c>
      <c r="C350" s="360">
        <v>0.10199999999999999</v>
      </c>
      <c r="D350" s="360">
        <v>0.13600000000000001</v>
      </c>
      <c r="E350" s="360">
        <v>6.8000000000000005E-2</v>
      </c>
    </row>
    <row r="351" spans="1:6" x14ac:dyDescent="0.2">
      <c r="A351" s="455"/>
      <c r="B351" s="361">
        <v>4</v>
      </c>
      <c r="C351" s="360">
        <v>0.09</v>
      </c>
      <c r="D351" s="360">
        <v>0.12</v>
      </c>
      <c r="E351" s="360">
        <v>0.06</v>
      </c>
    </row>
    <row r="352" spans="1:6" x14ac:dyDescent="0.2">
      <c r="A352" s="455"/>
      <c r="B352" s="361">
        <v>5</v>
      </c>
      <c r="C352" s="360">
        <v>0.08</v>
      </c>
      <c r="D352" s="360">
        <v>0.107</v>
      </c>
      <c r="E352" s="360">
        <v>5.2999999999999999E-2</v>
      </c>
    </row>
    <row r="353" spans="1:5" x14ac:dyDescent="0.2">
      <c r="A353" s="455"/>
      <c r="B353" s="361">
        <v>6</v>
      </c>
      <c r="C353" s="360">
        <v>7.1999999999999995E-2</v>
      </c>
      <c r="D353" s="360">
        <v>9.7000000000000003E-2</v>
      </c>
      <c r="E353" s="360">
        <v>4.8000000000000001E-2</v>
      </c>
    </row>
    <row r="356" spans="1:5" x14ac:dyDescent="0.2">
      <c r="A356" s="10" t="s">
        <v>454</v>
      </c>
    </row>
    <row r="357" spans="1:5" x14ac:dyDescent="0.2">
      <c r="A357" s="273" t="s">
        <v>455</v>
      </c>
      <c r="B357" s="272">
        <v>0.4</v>
      </c>
    </row>
    <row r="358" spans="1:5" x14ac:dyDescent="0.2">
      <c r="A358" s="273" t="s">
        <v>456</v>
      </c>
      <c r="B358" s="272">
        <f>B357*3/4</f>
        <v>0.30000000000000004</v>
      </c>
      <c r="C358" s="365" t="s">
        <v>461</v>
      </c>
    </row>
    <row r="359" spans="1:5" x14ac:dyDescent="0.2">
      <c r="A359" s="273" t="s">
        <v>457</v>
      </c>
      <c r="B359" s="272">
        <f>B357*1/4</f>
        <v>0.1</v>
      </c>
      <c r="C359" s="365" t="s">
        <v>462</v>
      </c>
    </row>
    <row r="360" spans="1:5" x14ac:dyDescent="0.2">
      <c r="A360" s="273" t="s">
        <v>458</v>
      </c>
      <c r="B360" s="272">
        <v>0.6</v>
      </c>
    </row>
    <row r="361" spans="1:5" x14ac:dyDescent="0.2">
      <c r="A361" s="273" t="s">
        <v>459</v>
      </c>
      <c r="B361" s="272">
        <f>B360*3/4</f>
        <v>0.44999999999999996</v>
      </c>
      <c r="C361" s="365" t="s">
        <v>461</v>
      </c>
    </row>
    <row r="362" spans="1:5" x14ac:dyDescent="0.2">
      <c r="A362" s="273" t="s">
        <v>460</v>
      </c>
      <c r="B362" s="272">
        <f>B360*1/4</f>
        <v>0.15</v>
      </c>
      <c r="C362" s="365" t="s">
        <v>462</v>
      </c>
    </row>
  </sheetData>
  <sheetProtection selectLockedCells="1" selectUnlockedCells="1"/>
  <mergeCells count="21">
    <mergeCell ref="E3:F3"/>
    <mergeCell ref="E4:F4"/>
    <mergeCell ref="G117:I117"/>
    <mergeCell ref="G118:I118"/>
    <mergeCell ref="G119:I119"/>
    <mergeCell ref="D16:E16"/>
    <mergeCell ref="G129:I129"/>
    <mergeCell ref="G151:I151"/>
    <mergeCell ref="G135:I135"/>
    <mergeCell ref="G130:I130"/>
    <mergeCell ref="G131:I131"/>
    <mergeCell ref="G136:I136"/>
    <mergeCell ref="G137:I137"/>
    <mergeCell ref="G134:I134"/>
    <mergeCell ref="G132:I132"/>
    <mergeCell ref="G133:I133"/>
    <mergeCell ref="H265:I266"/>
    <mergeCell ref="C221:F221"/>
    <mergeCell ref="C227:F227"/>
    <mergeCell ref="C228:F228"/>
    <mergeCell ref="G152:I152"/>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W237"/>
  <sheetViews>
    <sheetView tabSelected="1" workbookViewId="0">
      <selection activeCell="A17" sqref="A17"/>
    </sheetView>
  </sheetViews>
  <sheetFormatPr baseColWidth="10" defaultColWidth="11.42578125" defaultRowHeight="12.75" x14ac:dyDescent="0.2"/>
  <cols>
    <col min="1" max="1" width="73.28515625" style="366" customWidth="1"/>
    <col min="2" max="2" width="41.28515625" style="366" bestFit="1" customWidth="1"/>
    <col min="3" max="3" width="11.7109375" style="295" customWidth="1"/>
    <col min="4" max="16384" width="11.42578125" style="366"/>
  </cols>
  <sheetData>
    <row r="1" spans="1:3" s="371" customFormat="1" x14ac:dyDescent="0.2">
      <c r="A1" s="382"/>
      <c r="C1" s="461"/>
    </row>
    <row r="2" spans="1:3" ht="27" customHeight="1" thickBot="1" x14ac:dyDescent="0.25">
      <c r="A2" s="521" t="s">
        <v>430</v>
      </c>
      <c r="B2" s="521"/>
      <c r="C2" s="358" t="s">
        <v>478</v>
      </c>
    </row>
    <row r="3" spans="1:3" ht="13.5" thickBot="1" x14ac:dyDescent="0.25">
      <c r="A3" s="2" t="s">
        <v>28</v>
      </c>
      <c r="B3" s="2" t="s">
        <v>62</v>
      </c>
      <c r="C3" s="466" t="s">
        <v>11</v>
      </c>
    </row>
    <row r="4" spans="1:3" x14ac:dyDescent="0.2">
      <c r="A4" s="2" t="s">
        <v>102</v>
      </c>
      <c r="B4" s="372" t="s">
        <v>108</v>
      </c>
      <c r="C4" s="342">
        <v>8</v>
      </c>
    </row>
    <row r="5" spans="1:3" x14ac:dyDescent="0.2">
      <c r="A5" s="3" t="s">
        <v>103</v>
      </c>
      <c r="B5" s="373" t="s">
        <v>465</v>
      </c>
      <c r="C5" s="343">
        <v>10</v>
      </c>
    </row>
    <row r="6" spans="1:3" x14ac:dyDescent="0.2">
      <c r="A6" s="3" t="s">
        <v>104</v>
      </c>
      <c r="B6" s="3"/>
      <c r="C6" s="343">
        <v>-1</v>
      </c>
    </row>
    <row r="7" spans="1:3" x14ac:dyDescent="0.2">
      <c r="A7" s="3" t="s">
        <v>105</v>
      </c>
      <c r="B7" s="3"/>
      <c r="C7" s="343">
        <v>-1</v>
      </c>
    </row>
    <row r="8" spans="1:3" x14ac:dyDescent="0.2">
      <c r="A8" s="3" t="s">
        <v>106</v>
      </c>
      <c r="B8" s="3"/>
      <c r="C8" s="343">
        <v>-1</v>
      </c>
    </row>
    <row r="9" spans="1:3" ht="13.5" thickBot="1" x14ac:dyDescent="0.25">
      <c r="A9" s="4" t="s">
        <v>107</v>
      </c>
      <c r="B9" s="4"/>
      <c r="C9" s="343">
        <v>-1</v>
      </c>
    </row>
    <row r="10" spans="1:3" ht="13.5" thickBot="1" x14ac:dyDescent="0.25">
      <c r="A10" s="475" t="s">
        <v>431</v>
      </c>
      <c r="B10" s="475"/>
      <c r="C10" s="483">
        <f>(C$4&gt;=18)+(C$5&gt;=18)+(C$6&gt;=18)+(C$7&gt;=18)+(C$8&gt;=18)+(C$9&gt;=18)</f>
        <v>0</v>
      </c>
    </row>
    <row r="11" spans="1:3" s="367" customFormat="1" x14ac:dyDescent="0.2">
      <c r="A11" s="376" t="s">
        <v>475</v>
      </c>
      <c r="B11" s="433"/>
      <c r="C11" s="459"/>
    </row>
    <row r="12" spans="1:3" s="371" customFormat="1" ht="13.5" thickBot="1" x14ac:dyDescent="0.25">
      <c r="A12" s="405" t="s">
        <v>480</v>
      </c>
      <c r="B12" s="356"/>
      <c r="C12" s="467"/>
    </row>
    <row r="13" spans="1:3" x14ac:dyDescent="0.2">
      <c r="A13" s="372" t="s">
        <v>476</v>
      </c>
      <c r="B13" s="471" t="s">
        <v>483</v>
      </c>
      <c r="C13" s="350" t="s">
        <v>488</v>
      </c>
    </row>
    <row r="14" spans="1:3" x14ac:dyDescent="0.2">
      <c r="A14" s="373" t="s">
        <v>485</v>
      </c>
      <c r="B14" s="373" t="s">
        <v>71</v>
      </c>
      <c r="C14" s="472">
        <f>2*smic</f>
        <v>2461.2199999999998</v>
      </c>
    </row>
    <row r="15" spans="1:3" ht="13.5" thickBot="1" x14ac:dyDescent="0.25">
      <c r="A15" s="374" t="s">
        <v>484</v>
      </c>
      <c r="B15" s="473" t="s">
        <v>477</v>
      </c>
      <c r="C15" s="351">
        <v>2010</v>
      </c>
    </row>
    <row r="16" spans="1:3" s="367" customFormat="1" ht="13.5" thickBot="1" x14ac:dyDescent="0.25">
      <c r="A16" s="5"/>
      <c r="B16" s="5"/>
      <c r="C16" s="194"/>
    </row>
    <row r="17" spans="1:3" ht="13.5" thickBot="1" x14ac:dyDescent="0.25">
      <c r="A17" s="2" t="s">
        <v>74</v>
      </c>
      <c r="B17" s="372" t="s">
        <v>75</v>
      </c>
      <c r="C17" s="342">
        <v>1</v>
      </c>
    </row>
    <row r="18" spans="1:3" ht="13.5" thickBot="1" x14ac:dyDescent="0.25">
      <c r="A18" s="8" t="s">
        <v>91</v>
      </c>
      <c r="B18" s="8" t="s">
        <v>75</v>
      </c>
      <c r="C18" s="344">
        <v>0</v>
      </c>
    </row>
    <row r="19" spans="1:3" s="371" customFormat="1" ht="13.5" thickBot="1" x14ac:dyDescent="0.25">
      <c r="A19" s="5"/>
      <c r="B19" s="5"/>
      <c r="C19" s="194"/>
    </row>
    <row r="20" spans="1:3" x14ac:dyDescent="0.2">
      <c r="A20" s="372" t="s">
        <v>255</v>
      </c>
      <c r="B20" s="431" t="s">
        <v>256</v>
      </c>
      <c r="C20" s="345">
        <v>0</v>
      </c>
    </row>
    <row r="21" spans="1:3" x14ac:dyDescent="0.2">
      <c r="A21" s="373" t="s">
        <v>257</v>
      </c>
      <c r="B21" s="428"/>
      <c r="C21" s="346">
        <v>0</v>
      </c>
    </row>
    <row r="22" spans="1:3" x14ac:dyDescent="0.2">
      <c r="A22" s="373" t="s">
        <v>258</v>
      </c>
      <c r="B22" s="428"/>
      <c r="C22" s="346">
        <v>0</v>
      </c>
    </row>
    <row r="23" spans="1:3" ht="13.5" thickBot="1" x14ac:dyDescent="0.25">
      <c r="A23" s="374" t="s">
        <v>259</v>
      </c>
      <c r="B23" s="432"/>
      <c r="C23" s="347">
        <v>0</v>
      </c>
    </row>
    <row r="24" spans="1:3" x14ac:dyDescent="0.2">
      <c r="A24" s="373" t="s">
        <v>338</v>
      </c>
      <c r="B24" s="373"/>
      <c r="C24" s="348">
        <v>1</v>
      </c>
    </row>
    <row r="25" spans="1:3" ht="13.5" thickBot="1" x14ac:dyDescent="0.25">
      <c r="A25" s="374" t="s">
        <v>339</v>
      </c>
      <c r="B25" s="374"/>
      <c r="C25" s="349">
        <v>1</v>
      </c>
    </row>
    <row r="26" spans="1:3" s="367" customFormat="1" ht="13.5" thickBot="1" x14ac:dyDescent="0.25">
      <c r="A26" s="5"/>
      <c r="B26" s="5"/>
      <c r="C26" s="194"/>
    </row>
    <row r="27" spans="1:3" s="367" customFormat="1" x14ac:dyDescent="0.2">
      <c r="A27" s="372" t="s">
        <v>343</v>
      </c>
      <c r="B27" s="372"/>
      <c r="C27" s="350" t="s">
        <v>342</v>
      </c>
    </row>
    <row r="28" spans="1:3" x14ac:dyDescent="0.2">
      <c r="A28" s="3" t="s">
        <v>67</v>
      </c>
      <c r="B28" s="3" t="s">
        <v>66</v>
      </c>
      <c r="C28" s="343">
        <v>2</v>
      </c>
    </row>
    <row r="29" spans="1:3" ht="13.5" thickBot="1" x14ac:dyDescent="0.25">
      <c r="A29" s="374" t="s">
        <v>180</v>
      </c>
      <c r="B29" s="374" t="s">
        <v>177</v>
      </c>
      <c r="C29" s="351">
        <v>1000</v>
      </c>
    </row>
    <row r="30" spans="1:3" ht="13.5" thickBot="1" x14ac:dyDescent="0.25">
      <c r="A30" s="376"/>
      <c r="B30" s="376"/>
      <c r="C30" s="427"/>
    </row>
    <row r="31" spans="1:3" x14ac:dyDescent="0.2">
      <c r="A31" s="372" t="s">
        <v>377</v>
      </c>
      <c r="B31" s="372" t="s">
        <v>379</v>
      </c>
      <c r="C31" s="350">
        <v>0</v>
      </c>
    </row>
    <row r="32" spans="1:3" ht="13.5" thickBot="1" x14ac:dyDescent="0.25">
      <c r="A32" s="374" t="s">
        <v>378</v>
      </c>
      <c r="B32" s="374" t="s">
        <v>395</v>
      </c>
      <c r="C32" s="351">
        <v>0</v>
      </c>
    </row>
    <row r="33" spans="1:3" ht="13.5" thickBot="1" x14ac:dyDescent="0.25">
      <c r="A33" s="376"/>
      <c r="B33" s="376"/>
      <c r="C33" s="427"/>
    </row>
    <row r="34" spans="1:3" x14ac:dyDescent="0.2">
      <c r="A34" s="372" t="s">
        <v>376</v>
      </c>
      <c r="B34" s="372" t="s">
        <v>437</v>
      </c>
      <c r="C34" s="350" t="s">
        <v>367</v>
      </c>
    </row>
    <row r="35" spans="1:3" ht="13.5" thickBot="1" x14ac:dyDescent="0.25">
      <c r="A35" s="374" t="s">
        <v>366</v>
      </c>
      <c r="B35" s="374"/>
      <c r="C35" s="351" t="s">
        <v>367</v>
      </c>
    </row>
    <row r="36" spans="1:3" s="371" customFormat="1" ht="13.5" thickBot="1" x14ac:dyDescent="0.25">
      <c r="A36" s="376"/>
      <c r="B36" s="376"/>
      <c r="C36" s="427"/>
    </row>
    <row r="37" spans="1:3" x14ac:dyDescent="0.2">
      <c r="A37" s="372" t="s">
        <v>205</v>
      </c>
      <c r="B37" s="372" t="s">
        <v>71</v>
      </c>
      <c r="C37" s="352">
        <f>smic</f>
        <v>1230.6099999999999</v>
      </c>
    </row>
    <row r="38" spans="1:3" ht="13.5" thickBot="1" x14ac:dyDescent="0.25">
      <c r="A38" s="373" t="s">
        <v>206</v>
      </c>
      <c r="B38" s="373" t="s">
        <v>71</v>
      </c>
      <c r="C38" s="353">
        <v>0</v>
      </c>
    </row>
    <row r="39" spans="1:3" x14ac:dyDescent="0.2">
      <c r="A39" s="477" t="s">
        <v>228</v>
      </c>
      <c r="B39" s="522" t="s">
        <v>432</v>
      </c>
      <c r="C39" s="478">
        <f t="shared" ref="C39:C40" si="0">MIN(100%,C37/smic)</f>
        <v>1</v>
      </c>
    </row>
    <row r="40" spans="1:3" ht="13.5" thickBot="1" x14ac:dyDescent="0.25">
      <c r="A40" s="479" t="s">
        <v>229</v>
      </c>
      <c r="B40" s="523"/>
      <c r="C40" s="480">
        <f t="shared" si="0"/>
        <v>0</v>
      </c>
    </row>
    <row r="41" spans="1:3" s="367" customFormat="1" ht="13.5" thickBot="1" x14ac:dyDescent="0.25">
      <c r="A41" s="481" t="s">
        <v>310</v>
      </c>
      <c r="B41" s="475"/>
      <c r="C41" s="482">
        <f>(C37+C38)/smic</f>
        <v>1</v>
      </c>
    </row>
    <row r="42" spans="1:3" s="367" customFormat="1" x14ac:dyDescent="0.2">
      <c r="A42" s="469"/>
      <c r="B42" s="433"/>
      <c r="C42" s="470"/>
    </row>
    <row r="43" spans="1:3" ht="13.5" thickBot="1" x14ac:dyDescent="0.25">
      <c r="A43" s="409" t="s">
        <v>482</v>
      </c>
      <c r="B43" s="409"/>
      <c r="C43" s="279"/>
    </row>
    <row r="44" spans="1:3" ht="13.5" thickBot="1" x14ac:dyDescent="0.25">
      <c r="A44" s="381" t="s">
        <v>364</v>
      </c>
      <c r="B44" s="8"/>
      <c r="C44" s="354">
        <v>0</v>
      </c>
    </row>
    <row r="45" spans="1:3" ht="13.5" thickBot="1" x14ac:dyDescent="0.25">
      <c r="A45" s="381" t="s">
        <v>365</v>
      </c>
      <c r="B45" s="8"/>
      <c r="C45" s="354">
        <v>0</v>
      </c>
    </row>
    <row r="46" spans="1:3" ht="13.5" thickBot="1" x14ac:dyDescent="0.25">
      <c r="A46" s="409"/>
      <c r="B46" s="409"/>
      <c r="C46" s="279"/>
    </row>
    <row r="47" spans="1:3" ht="13.5" thickBot="1" x14ac:dyDescent="0.25">
      <c r="A47" s="381" t="s">
        <v>487</v>
      </c>
      <c r="B47" s="8"/>
      <c r="C47" s="354">
        <v>0</v>
      </c>
    </row>
    <row r="48" spans="1:3" ht="13.5" thickBot="1" x14ac:dyDescent="0.25">
      <c r="A48" s="474" t="s">
        <v>486</v>
      </c>
      <c r="B48" s="475"/>
      <c r="C48" s="476">
        <f>(C$13="pg")*(
(C$15=2010)*(C$93*((C$93=1)*ceee_taux_1enf+(C$93=2)*ceee_taux_2enf+(C$93=3)*ceee_taux_3enf+(C$93=4)*ceee_taux_4enf+(C$93=5)*ceee_taux_5enf+(C$93=6)*ceee_taux_6enf)*MAX(C$14-ceee_abat,0))
+(C$15=2018)*(MIN(C$93*((C$93=1)*ceeeb_taux_1enf+(C$93=2)*ceeeb_taux_2enf+(C$93=3)*ceeeb_taux_3enf+(C$93=4)*ceeeb_taux_4enf+(C$93=5)*ceeeb_taux_5enf+(C$93=6)*ceeeb_taux_6enf)*C$14,C$14-ceeeb_reste_à_vivre))
)</f>
        <v>436.05239999999992</v>
      </c>
    </row>
    <row r="49" spans="1:3" s="371" customFormat="1" ht="13.5" thickBot="1" x14ac:dyDescent="0.25">
      <c r="A49" s="474" t="s">
        <v>479</v>
      </c>
      <c r="B49" s="475"/>
      <c r="C49" s="476">
        <f>(C$13="png")*(
(C$15=2010)*(C$99*((C$99=1)*ceee_taux_1enf+(C$99=2)*ceee_taux_2enf+(C$99=3)*ceee_taux_3enf+(C$99=4)*ceee_taux_4enf+(C$99=5)*ceee_taux_5enf+(C$99=6)*ceee_taux_6enf)*MAX(C$55-ceee_abat,0))
+(C$15=2018)*(MIN(C$99*((C$99=1)*ceeeb_taux_1enf+(C$99=2)*ceeeb_taux_2enf+(C$99=3)*ceeeb_taux_3enf+(C$99=4)*ceeeb_taux_4enf+(C$99=5)*ceeeb_taux_5enf+(C$99=6)*ceeeb_taux_6enf)*C$55,C$55-ceeeb_reste_à_vivre))
)</f>
        <v>0</v>
      </c>
    </row>
    <row r="50" spans="1:3" s="371" customFormat="1" x14ac:dyDescent="0.2">
      <c r="A50" s="369"/>
      <c r="B50" s="383"/>
      <c r="C50" s="287"/>
    </row>
    <row r="51" spans="1:3" x14ac:dyDescent="0.2">
      <c r="A51" s="317" t="s">
        <v>433</v>
      </c>
      <c r="B51" s="369"/>
      <c r="C51" s="394"/>
    </row>
    <row r="52" spans="1:3" x14ac:dyDescent="0.2">
      <c r="A52" s="318" t="s">
        <v>439</v>
      </c>
      <c r="B52" s="328"/>
      <c r="C52" s="309">
        <f>C37+C38</f>
        <v>1230.6099999999999</v>
      </c>
    </row>
    <row r="53" spans="1:3" ht="13.9" customHeight="1" x14ac:dyDescent="0.2">
      <c r="A53" s="324" t="s">
        <v>440</v>
      </c>
      <c r="B53" s="329"/>
      <c r="C53" s="310">
        <f>C107+C112</f>
        <v>0</v>
      </c>
    </row>
    <row r="54" spans="1:3" x14ac:dyDescent="0.2">
      <c r="A54" s="324" t="s">
        <v>466</v>
      </c>
      <c r="B54" s="329"/>
      <c r="C54" s="310">
        <f>C47</f>
        <v>0</v>
      </c>
    </row>
    <row r="55" spans="1:3" x14ac:dyDescent="0.2">
      <c r="A55" s="321" t="s">
        <v>380</v>
      </c>
      <c r="B55" s="327"/>
      <c r="C55" s="312">
        <f>SUM(C52:C54)</f>
        <v>1230.6099999999999</v>
      </c>
    </row>
    <row r="56" spans="1:3" x14ac:dyDescent="0.2">
      <c r="A56" s="322" t="s">
        <v>1</v>
      </c>
      <c r="B56" s="328"/>
      <c r="C56" s="309">
        <f>(C$118+C$119+C$120)*IF(C$115&lt;=C$121,1,IF(C$115&lt;=C$122,0.5,0.25))+C$123</f>
        <v>132.07550400000002</v>
      </c>
    </row>
    <row r="57" spans="1:3" x14ac:dyDescent="0.2">
      <c r="A57" s="323" t="s">
        <v>140</v>
      </c>
      <c r="B57" s="329"/>
      <c r="C57" s="310">
        <f>C$128</f>
        <v>0</v>
      </c>
    </row>
    <row r="58" spans="1:3" x14ac:dyDescent="0.2">
      <c r="A58" s="323" t="s">
        <v>141</v>
      </c>
      <c r="B58" s="329"/>
      <c r="C58" s="310">
        <f>C$129</f>
        <v>0</v>
      </c>
    </row>
    <row r="59" spans="1:3" x14ac:dyDescent="0.2">
      <c r="A59" s="323" t="s">
        <v>2</v>
      </c>
      <c r="B59" s="329"/>
      <c r="C59" s="310">
        <f>(C$17=1)*(C$3="isolé")*MAX(0,asf*C91-C$48)*((asf*C$91-C$48)&gt;=15)</f>
        <v>0</v>
      </c>
    </row>
    <row r="60" spans="1:3" x14ac:dyDescent="0.2">
      <c r="A60" s="323" t="s">
        <v>72</v>
      </c>
      <c r="B60" s="329"/>
      <c r="C60" s="310">
        <f>C134/12</f>
        <v>61.717782389999996</v>
      </c>
    </row>
    <row r="61" spans="1:3" x14ac:dyDescent="0.2">
      <c r="A61" s="323" t="s">
        <v>51</v>
      </c>
      <c r="B61" s="329"/>
      <c r="C61" s="310">
        <f>(C$94&gt;0)*IF(C$115&lt;C$137,ab,IF(C$115&lt;C$138,ab_réduit,0))</f>
        <v>0</v>
      </c>
    </row>
    <row r="62" spans="1:3" x14ac:dyDescent="0.2">
      <c r="A62" s="324" t="s">
        <v>260</v>
      </c>
      <c r="B62" s="329"/>
      <c r="C62" s="310">
        <f>C$143</f>
        <v>0</v>
      </c>
    </row>
    <row r="63" spans="1:3" x14ac:dyDescent="0.2">
      <c r="A63" s="324" t="s">
        <v>261</v>
      </c>
      <c r="B63" s="329"/>
      <c r="C63" s="310">
        <f>(C$20&gt;0)*MIN((1-taux_CRDS)*cmg_part_max_pcsn*C$146,IF(C$115&lt;cmg_plaf_1_pct_plaf_inter*C$157,cmg_max,IF(C$115&lt;C$157,cmg_inter,cmg_min)))+(C$21+C$22&gt;0)*MIN((1-taux_CRDS)*cmg_part_max_pcsn*C$153,IF(C$115&lt;cmg_plaf_1_pct_plaf_inter*C$157,cmg_max,IF(C$115&lt;C$157,cmg_inter,cmg_min)))</f>
        <v>0</v>
      </c>
    </row>
    <row r="64" spans="1:3" x14ac:dyDescent="0.2">
      <c r="A64" s="324" t="s">
        <v>262</v>
      </c>
      <c r="B64" s="329"/>
      <c r="C64" s="310">
        <f>(C$20&gt;0)*C$147+(C$21+C$22&gt;0)*C$152</f>
        <v>0</v>
      </c>
    </row>
    <row r="65" spans="1:3" x14ac:dyDescent="0.2">
      <c r="A65" s="319" t="s">
        <v>146</v>
      </c>
      <c r="B65" s="330"/>
      <c r="C65" s="313">
        <f>SUM(C56:C62)</f>
        <v>193.79328639000002</v>
      </c>
    </row>
    <row r="66" spans="1:3" x14ac:dyDescent="0.2">
      <c r="A66" s="325" t="s">
        <v>73</v>
      </c>
      <c r="B66" s="331"/>
      <c r="C66" s="314">
        <f>IF(C27="locataire",C176,0)</f>
        <v>157.3787928916025</v>
      </c>
    </row>
    <row r="67" spans="1:3" x14ac:dyDescent="0.2">
      <c r="A67" s="318" t="s">
        <v>348</v>
      </c>
      <c r="B67" s="332"/>
      <c r="C67" s="316">
        <f>((IF(C$115&lt;(bcol_seuil3_1enf+bcol_seuil3_enf_sup*(C$91-1)),bcol_montant3,IF(C$115&lt;(bcol_seuil2_1enf+bcol_seuil2_enf_sup*(C$91-1)),bcol_montant2,IF(C$115&lt;(bcol_seuil1_1enf+bcol_seuil1_enf_sup*(C$91-1)),bcol_montant1,0))))/12)*C$97</f>
        <v>0</v>
      </c>
    </row>
    <row r="68" spans="1:3" x14ac:dyDescent="0.2">
      <c r="A68" s="324" t="s">
        <v>349</v>
      </c>
      <c r="B68" s="333"/>
      <c r="C68" s="311">
        <f>C98*C231/12</f>
        <v>0</v>
      </c>
    </row>
    <row r="69" spans="1:3" x14ac:dyDescent="0.2">
      <c r="A69" s="324" t="s">
        <v>396</v>
      </c>
      <c r="B69" s="333"/>
      <c r="C69" s="311">
        <f>C10*C237/12</f>
        <v>0</v>
      </c>
    </row>
    <row r="70" spans="1:3" x14ac:dyDescent="0.2">
      <c r="A70" s="319" t="s">
        <v>428</v>
      </c>
      <c r="B70" s="330"/>
      <c r="C70" s="313">
        <f>SUM(C67:C69)</f>
        <v>0</v>
      </c>
    </row>
    <row r="71" spans="1:3" x14ac:dyDescent="0.2">
      <c r="A71" s="326" t="s">
        <v>368</v>
      </c>
      <c r="B71" s="334"/>
      <c r="C71" s="315">
        <f>C$181+C$183</f>
        <v>0</v>
      </c>
    </row>
    <row r="72" spans="1:3" x14ac:dyDescent="0.2">
      <c r="A72" s="325" t="s">
        <v>87</v>
      </c>
      <c r="B72" s="331"/>
      <c r="C72" s="314">
        <f>(C$191&gt;=6)*C$191</f>
        <v>0</v>
      </c>
    </row>
    <row r="73" spans="1:3" x14ac:dyDescent="0.2">
      <c r="A73" s="326" t="s">
        <v>148</v>
      </c>
      <c r="B73" s="334"/>
      <c r="C73" s="315">
        <f>(C$201&gt;=pa_seuil_versement)*C$201</f>
        <v>0</v>
      </c>
    </row>
    <row r="74" spans="1:3" x14ac:dyDescent="0.2">
      <c r="A74" s="321" t="s">
        <v>3</v>
      </c>
      <c r="B74" s="335"/>
      <c r="C74" s="312">
        <f>C65+C66+C67+C68+C69+C71+C72+C73</f>
        <v>351.17207928160252</v>
      </c>
    </row>
    <row r="75" spans="1:3" x14ac:dyDescent="0.2">
      <c r="A75" s="321" t="s">
        <v>468</v>
      </c>
      <c r="B75" s="327"/>
      <c r="C75" s="312">
        <f>C$226/12</f>
        <v>0</v>
      </c>
    </row>
    <row r="76" spans="1:3" x14ac:dyDescent="0.2">
      <c r="A76" s="321" t="s">
        <v>394</v>
      </c>
      <c r="B76" s="327"/>
      <c r="C76" s="312">
        <f>C$55+C$74-C$75+C$48-C$49</f>
        <v>2017.8344792816024</v>
      </c>
    </row>
    <row r="77" spans="1:3" x14ac:dyDescent="0.2">
      <c r="A77" s="336"/>
      <c r="B77" s="337"/>
      <c r="C77" s="338"/>
    </row>
    <row r="78" spans="1:3" x14ac:dyDescent="0.2">
      <c r="A78" s="339" t="s">
        <v>434</v>
      </c>
      <c r="B78" s="340"/>
      <c r="C78" s="341"/>
    </row>
    <row r="79" spans="1:3" x14ac:dyDescent="0.2">
      <c r="A79" s="318" t="s">
        <v>451</v>
      </c>
      <c r="B79" s="332"/>
      <c r="C79" s="320">
        <f>((C$3="isolé")+(C$3="couple")*1.5)+0.3*C$93+0.2*C$96</f>
        <v>1.6</v>
      </c>
    </row>
    <row r="80" spans="1:3" s="395" customFormat="1" x14ac:dyDescent="0.2">
      <c r="A80" s="319" t="s">
        <v>452</v>
      </c>
      <c r="B80" s="330"/>
      <c r="C80" s="313">
        <f>C76/C79</f>
        <v>1261.1465495510015</v>
      </c>
    </row>
    <row r="81" spans="1:3" s="395" customFormat="1" ht="26.45" customHeight="1" x14ac:dyDescent="0.2">
      <c r="A81" s="524" t="s">
        <v>481</v>
      </c>
      <c r="B81" s="525"/>
      <c r="C81" s="468">
        <f>((C$3="isolé")+(C$3="couple")*1.5)+(C$13="solo")*(uc_enf_iso*C$93+(uc_ado_iso-uc_enf_iso)*C$98)+(C$13="pg")*(uc_enf_pg*C$93+(uc_ado_pg-uc_enf_pg)*C$98)+(C$13="png")*(uc_enf_png*C$99+(uc_ado_png-uc_enf_png)*C$100)</f>
        <v>1.6</v>
      </c>
    </row>
    <row r="82" spans="1:3" s="395" customFormat="1" x14ac:dyDescent="0.2">
      <c r="A82" s="319" t="s">
        <v>453</v>
      </c>
      <c r="B82" s="330"/>
      <c r="C82" s="313">
        <f>C76/C81</f>
        <v>1261.1465495510015</v>
      </c>
    </row>
    <row r="83" spans="1:3" s="395" customFormat="1" x14ac:dyDescent="0.2">
      <c r="A83" s="326"/>
      <c r="B83" s="334"/>
      <c r="C83" s="315"/>
    </row>
    <row r="84" spans="1:3" s="395" customFormat="1" x14ac:dyDescent="0.2">
      <c r="A84" s="318" t="s">
        <v>427</v>
      </c>
      <c r="B84" s="332"/>
      <c r="C84" s="316">
        <f>C146+C151-C152+C160-C63-(C221+C223)/12</f>
        <v>0</v>
      </c>
    </row>
    <row r="85" spans="1:3" s="395" customFormat="1" x14ac:dyDescent="0.2">
      <c r="A85" s="324" t="s">
        <v>436</v>
      </c>
      <c r="B85" s="333"/>
      <c r="C85" s="311">
        <f>C76-C84</f>
        <v>2017.8344792816024</v>
      </c>
    </row>
    <row r="86" spans="1:3" s="371" customFormat="1" x14ac:dyDescent="0.2">
      <c r="A86" s="319" t="s">
        <v>429</v>
      </c>
      <c r="B86" s="330"/>
      <c r="C86" s="313">
        <f>C85/C79</f>
        <v>1261.1465495510015</v>
      </c>
    </row>
    <row r="87" spans="1:3" s="371" customFormat="1" x14ac:dyDescent="0.2">
      <c r="A87" s="369"/>
      <c r="B87" s="390"/>
      <c r="C87" s="406"/>
    </row>
    <row r="88" spans="1:3" s="308" customFormat="1" x14ac:dyDescent="0.2">
      <c r="A88" s="407" t="s">
        <v>435</v>
      </c>
      <c r="B88" s="407"/>
      <c r="C88" s="288"/>
    </row>
    <row r="89" spans="1:3" s="308" customFormat="1" x14ac:dyDescent="0.2">
      <c r="A89" s="426" t="s">
        <v>438</v>
      </c>
      <c r="B89" s="371"/>
      <c r="C89" s="410"/>
    </row>
    <row r="90" spans="1:3" hidden="1" x14ac:dyDescent="0.2">
      <c r="A90" s="164" t="s">
        <v>113</v>
      </c>
      <c r="B90" s="165"/>
      <c r="C90" s="389">
        <f>(C$13&lt;&gt;"png")*((C$4&gt;=0)*(C$4&lt;18)+(C$5&gt;=0)*(C$5&lt;18)+(C$6&gt;=0)*(C$6&lt;18)+(C$7&gt;=0)*(C$7&lt;18)+(C$8&gt;=0)*(C$8&lt;18)+(C$9&gt;=0)*(C$9&lt;18)+(C$10&gt;0)*C$10)</f>
        <v>2</v>
      </c>
    </row>
    <row r="91" spans="1:3" hidden="1" x14ac:dyDescent="0.2">
      <c r="A91" s="163" t="s">
        <v>114</v>
      </c>
      <c r="B91" s="5"/>
      <c r="C91" s="100">
        <f>(C$13&lt;&gt;"png")*((C$4&gt;=0)*(C$4&lt;20)+(C$5&gt;=0)*(C$5&lt;20)+(C$6&gt;=0)*(C$6&lt;20)+(C$7&gt;=0)*(C$7&lt;20)+(C$8&gt;=0)*(C$8&lt;20)+(C$9&gt;=0)*(C$9&lt;20))</f>
        <v>2</v>
      </c>
    </row>
    <row r="92" spans="1:3" hidden="1" x14ac:dyDescent="0.2">
      <c r="A92" s="163" t="s">
        <v>136</v>
      </c>
      <c r="B92" s="5"/>
      <c r="C92" s="100">
        <f>(C$13&lt;&gt;"png")*((C$4&gt;=0)*(C$4&lt;21)+(C$5&gt;=0)*(C$5&lt;21)+(C$6&gt;=0)*(C$6&lt;21)+(C$7&gt;=0)*(C$7&lt;21)+(C$8&gt;=0)*(C$8&lt;21)+(C$9&gt;=0)*(C$9&lt;21))</f>
        <v>2</v>
      </c>
    </row>
    <row r="93" spans="1:3" hidden="1" x14ac:dyDescent="0.2">
      <c r="A93" s="163" t="s">
        <v>115</v>
      </c>
      <c r="B93" s="5"/>
      <c r="C93" s="100">
        <f>(C$13&lt;&gt;"png")*((C$4&gt;=0)*(C$4&lt;25)+(C$5&gt;=0)*(C$5&lt;25)+(C$6&gt;=0)*(C$6&lt;25)+(C$7&gt;=0)*(C$7&lt;25)+(C$8&gt;=0)*(C$8&lt;25)+(C$9&gt;=0)*(C$9&lt;25))</f>
        <v>2</v>
      </c>
    </row>
    <row r="94" spans="1:3" hidden="1" x14ac:dyDescent="0.2">
      <c r="A94" s="163" t="s">
        <v>50</v>
      </c>
      <c r="B94" s="5"/>
      <c r="C94" s="100">
        <f>(C$13&lt;&gt;"png")*((C$4&gt;=0)*(C$4&lt;3)+(C$5&gt;=0)*(C$5&lt;3)+(C$6&gt;=0)*(C$6&lt;3)+(C$7&gt;=0)*(C$7&lt;3)+(C$8&gt;=0)*(C$8&lt;3)+(C$9&gt;=0)*(C$9&lt;3))</f>
        <v>0</v>
      </c>
    </row>
    <row r="95" spans="1:3" hidden="1" x14ac:dyDescent="0.2">
      <c r="A95" s="163" t="s">
        <v>116</v>
      </c>
      <c r="B95" s="5"/>
      <c r="C95" s="100">
        <f>(C$13&lt;&gt;"png")*((C$4&gt;=14)*(C$4&lt;20)+(C$5&gt;=14)*(C$5&lt;20)+(C$6&gt;=14)*(C$6&lt;20)+(C$7&gt;=14)*(C$7&lt;20)+(C$8&gt;=14)*(C$8&lt;20)+(C$9&gt;=14)*(C$9&lt;20))</f>
        <v>0</v>
      </c>
    </row>
    <row r="96" spans="1:3" hidden="1" x14ac:dyDescent="0.2">
      <c r="A96" s="399" t="s">
        <v>165</v>
      </c>
      <c r="B96" s="5"/>
      <c r="C96" s="100">
        <f>(C$13&lt;&gt;"png")*((C$4&gt;=14)+(C$5&gt;=14)+(C$6&gt;=14)+(C$7&gt;=14)+(C$8&gt;=14)+(C$9&gt;=14))</f>
        <v>0</v>
      </c>
    </row>
    <row r="97" spans="1:16299" hidden="1" x14ac:dyDescent="0.2">
      <c r="A97" s="163" t="s">
        <v>142</v>
      </c>
      <c r="B97" s="5"/>
      <c r="C97" s="100">
        <f>(C$13&lt;&gt;"png")*((C$4&gt;=0)*(C$4&gt;10)*(C$4&lt;15)+(C$5&gt;=0)*(C$5&gt;10)*(C$5&lt;15)+(C$6&gt;=0)*(C$6&gt;10)*(C$6&lt;15)+(C$7&gt;=0)*(C$7&gt;10)*(C$7&lt;15)+(C$8&gt;=0)*(C$8&gt;10)*(C$8&lt;15)+(C$9&gt;=0)*(C$9&gt;10)*(C$9&lt;15))</f>
        <v>0</v>
      </c>
    </row>
    <row r="98" spans="1:16299" ht="13.5" hidden="1" thickBot="1" x14ac:dyDescent="0.25">
      <c r="A98" s="166" t="s">
        <v>143</v>
      </c>
      <c r="B98" s="167"/>
      <c r="C98" s="101">
        <f>(C$13&lt;&gt;"png")*((C$4&gt;=0)*(C$4&gt;14)*(C$4&lt;18)+(C$5&gt;=0)*(C$5&gt;14)*(C$5&lt;18)+(C$6&gt;=0)*(C$6&gt;14)*(C$6&lt;18)+(C$7&gt;=0)*(C$7&gt;14)*(C$7&lt;18)+(C$8&gt;=0)*(C$8&gt;14)*(C$8&lt;18)+(C$9&gt;=0)*(C$9&gt;14)*(C$9&lt;18))</f>
        <v>0</v>
      </c>
    </row>
    <row r="99" spans="1:16299" ht="13.5" hidden="1" thickBot="1" x14ac:dyDescent="0.25">
      <c r="A99" s="357" t="s">
        <v>463</v>
      </c>
      <c r="B99" s="356"/>
      <c r="C99" s="460">
        <f>(C$13="png")*((C$4&gt;=0)*(C$4&lt;25)+(C$5&gt;=0)*(C$5&lt;25)+(C$6&gt;=0)*(C$6&lt;25)+(C$7&gt;=0)*(C$7&lt;25)+(C$8&gt;=0)*(C$8&lt;25)+(C$9&gt;=0)*(C$9&lt;25))</f>
        <v>0</v>
      </c>
    </row>
    <row r="100" spans="1:16299" ht="13.5" hidden="1" thickBot="1" x14ac:dyDescent="0.25">
      <c r="A100" s="357" t="s">
        <v>464</v>
      </c>
      <c r="B100" s="356"/>
      <c r="C100" s="460">
        <f>(C$13="png")*((C$4&gt;=14)+(C$5&gt;=14)+(C$6&gt;=14)+(C$7&gt;=14)+(C$8&gt;=14)+(C$9&gt;=14))</f>
        <v>0</v>
      </c>
    </row>
    <row r="101" spans="1:16299" x14ac:dyDescent="0.2">
      <c r="A101" s="433"/>
      <c r="B101" s="433"/>
      <c r="C101" s="459"/>
    </row>
    <row r="102" spans="1:16299" x14ac:dyDescent="0.2">
      <c r="A102" s="426" t="s">
        <v>472</v>
      </c>
      <c r="B102" s="465"/>
      <c r="C102" s="410"/>
    </row>
    <row r="103" spans="1:16299" s="367" customFormat="1" hidden="1" x14ac:dyDescent="0.2">
      <c r="A103" s="282" t="s">
        <v>369</v>
      </c>
      <c r="B103" s="277"/>
      <c r="C103" s="389"/>
    </row>
    <row r="104" spans="1:16299" s="367" customFormat="1" hidden="1" x14ac:dyDescent="0.2">
      <c r="A104" s="399" t="s">
        <v>370</v>
      </c>
      <c r="B104" s="376"/>
      <c r="C104" s="430">
        <f>C44/smic</f>
        <v>0</v>
      </c>
      <c r="D104" s="376"/>
      <c r="E104" s="376"/>
      <c r="F104" s="376"/>
      <c r="G104" s="376"/>
      <c r="H104" s="376"/>
      <c r="I104" s="376"/>
      <c r="J104" s="376"/>
      <c r="K104" s="376"/>
      <c r="L104" s="376"/>
      <c r="M104" s="376"/>
      <c r="N104" s="376"/>
      <c r="O104" s="376"/>
      <c r="P104" s="376"/>
      <c r="Q104" s="376"/>
      <c r="R104" s="376"/>
      <c r="S104" s="376"/>
      <c r="T104" s="376"/>
      <c r="U104" s="376"/>
      <c r="V104" s="376"/>
      <c r="W104" s="376"/>
      <c r="X104" s="376"/>
      <c r="Y104" s="376"/>
      <c r="Z104" s="376"/>
      <c r="AA104" s="376"/>
      <c r="AB104" s="376"/>
      <c r="AC104" s="376"/>
      <c r="AD104" s="376"/>
      <c r="AE104" s="376"/>
      <c r="AF104" s="376"/>
      <c r="AG104" s="376"/>
      <c r="AH104" s="376"/>
      <c r="AI104" s="376"/>
      <c r="AJ104" s="376"/>
      <c r="AK104" s="376"/>
      <c r="AL104" s="376"/>
      <c r="AM104" s="376"/>
      <c r="AN104" s="376"/>
      <c r="AO104" s="376"/>
      <c r="AP104" s="376"/>
      <c r="AQ104" s="376"/>
      <c r="AR104" s="376"/>
      <c r="AS104" s="376"/>
      <c r="AT104" s="376"/>
      <c r="AU104" s="376"/>
      <c r="AV104" s="376"/>
      <c r="AW104" s="376"/>
      <c r="AX104" s="376"/>
      <c r="AY104" s="376"/>
      <c r="AZ104" s="376"/>
      <c r="BA104" s="376"/>
      <c r="BB104" s="376"/>
      <c r="BC104" s="376"/>
      <c r="BD104" s="376"/>
      <c r="BE104" s="376"/>
      <c r="BF104" s="376"/>
      <c r="BG104" s="376"/>
      <c r="BH104" s="376"/>
      <c r="BI104" s="376"/>
      <c r="BJ104" s="376"/>
      <c r="BK104" s="376"/>
      <c r="BL104" s="376"/>
      <c r="BM104" s="376"/>
      <c r="BN104" s="376"/>
      <c r="BO104" s="376"/>
      <c r="BP104" s="376"/>
      <c r="BQ104" s="376"/>
      <c r="BR104" s="376"/>
      <c r="BS104" s="376"/>
      <c r="BT104" s="376"/>
      <c r="BU104" s="376"/>
      <c r="BV104" s="376"/>
      <c r="BW104" s="376"/>
      <c r="BX104" s="376"/>
      <c r="BY104" s="376"/>
      <c r="BZ104" s="376"/>
      <c r="CA104" s="376"/>
      <c r="CB104" s="376"/>
      <c r="CC104" s="376"/>
      <c r="CD104" s="376"/>
      <c r="CE104" s="376"/>
      <c r="CF104" s="376"/>
      <c r="CG104" s="376"/>
      <c r="CH104" s="376"/>
      <c r="CI104" s="376"/>
      <c r="CJ104" s="376"/>
      <c r="CK104" s="376"/>
      <c r="CL104" s="376"/>
      <c r="CM104" s="376"/>
      <c r="CN104" s="376"/>
      <c r="CO104" s="376"/>
      <c r="CP104" s="376"/>
      <c r="CQ104" s="376"/>
      <c r="CR104" s="376"/>
      <c r="CS104" s="376"/>
      <c r="CT104" s="376"/>
      <c r="CU104" s="376"/>
      <c r="CV104" s="376"/>
      <c r="CW104" s="376"/>
      <c r="CX104" s="376"/>
      <c r="CY104" s="376"/>
      <c r="CZ104" s="376"/>
      <c r="DA104" s="376"/>
      <c r="DB104" s="376"/>
      <c r="DC104" s="376"/>
      <c r="DD104" s="376"/>
      <c r="DE104" s="376"/>
      <c r="DF104" s="376"/>
      <c r="DG104" s="376"/>
      <c r="DH104" s="376"/>
      <c r="DI104" s="376"/>
      <c r="DJ104" s="376"/>
      <c r="DK104" s="376"/>
      <c r="DL104" s="376"/>
      <c r="DM104" s="376"/>
      <c r="DN104" s="376"/>
      <c r="DO104" s="376"/>
      <c r="DP104" s="376"/>
      <c r="DQ104" s="376"/>
      <c r="DR104" s="376"/>
      <c r="DS104" s="376"/>
      <c r="DT104" s="376"/>
      <c r="DU104" s="376"/>
      <c r="DV104" s="376"/>
      <c r="DW104" s="376"/>
      <c r="DX104" s="376"/>
      <c r="DY104" s="376"/>
      <c r="DZ104" s="376"/>
      <c r="EA104" s="376"/>
      <c r="EB104" s="376"/>
      <c r="EC104" s="376"/>
      <c r="ED104" s="376"/>
      <c r="EE104" s="376"/>
      <c r="EF104" s="376"/>
      <c r="EG104" s="376"/>
      <c r="EH104" s="376"/>
      <c r="EI104" s="376"/>
      <c r="EJ104" s="376"/>
      <c r="EK104" s="376"/>
      <c r="EL104" s="376"/>
      <c r="EM104" s="376"/>
      <c r="EN104" s="376"/>
      <c r="EO104" s="376"/>
      <c r="EP104" s="376"/>
      <c r="EQ104" s="376"/>
      <c r="ER104" s="376"/>
      <c r="ES104" s="376"/>
      <c r="ET104" s="376"/>
      <c r="EU104" s="376"/>
      <c r="EV104" s="376"/>
      <c r="EW104" s="376"/>
      <c r="EX104" s="376"/>
      <c r="EY104" s="376"/>
      <c r="EZ104" s="376"/>
      <c r="FA104" s="376"/>
      <c r="FB104" s="376"/>
      <c r="FC104" s="376"/>
      <c r="FD104" s="376"/>
      <c r="FE104" s="376"/>
      <c r="FF104" s="376"/>
      <c r="FG104" s="376"/>
      <c r="FH104" s="376"/>
      <c r="FI104" s="376"/>
      <c r="FJ104" s="376"/>
      <c r="FK104" s="376"/>
      <c r="FL104" s="376"/>
      <c r="FM104" s="376"/>
      <c r="FN104" s="376"/>
      <c r="FO104" s="376"/>
      <c r="FP104" s="376"/>
      <c r="FQ104" s="376"/>
      <c r="FR104" s="376"/>
      <c r="FS104" s="376"/>
      <c r="FT104" s="376"/>
      <c r="FU104" s="376"/>
      <c r="FV104" s="376"/>
      <c r="FW104" s="376"/>
      <c r="FX104" s="376"/>
      <c r="FY104" s="376"/>
      <c r="FZ104" s="376"/>
      <c r="GA104" s="376"/>
      <c r="GB104" s="376"/>
      <c r="GC104" s="376"/>
      <c r="GD104" s="376"/>
      <c r="GE104" s="376"/>
      <c r="GF104" s="376"/>
      <c r="GG104" s="376"/>
      <c r="GH104" s="376"/>
      <c r="GI104" s="376"/>
      <c r="GJ104" s="376"/>
      <c r="GK104" s="376"/>
      <c r="GL104" s="376"/>
      <c r="GM104" s="376"/>
      <c r="GN104" s="376"/>
      <c r="GO104" s="376"/>
      <c r="GP104" s="376"/>
      <c r="GQ104" s="376"/>
      <c r="GR104" s="376"/>
      <c r="GS104" s="376"/>
      <c r="GT104" s="376"/>
      <c r="GU104" s="376"/>
      <c r="GV104" s="376"/>
      <c r="GW104" s="376"/>
      <c r="GX104" s="376"/>
      <c r="GY104" s="376"/>
      <c r="GZ104" s="376"/>
      <c r="HA104" s="376"/>
      <c r="HB104" s="376"/>
      <c r="HC104" s="376"/>
      <c r="HD104" s="376"/>
      <c r="HE104" s="376"/>
      <c r="HF104" s="376"/>
      <c r="HG104" s="376"/>
      <c r="HH104" s="376"/>
      <c r="HI104" s="376"/>
      <c r="HJ104" s="376"/>
      <c r="HK104" s="376"/>
      <c r="HL104" s="376"/>
      <c r="HM104" s="376"/>
      <c r="HN104" s="376"/>
      <c r="HO104" s="376"/>
      <c r="HP104" s="376"/>
      <c r="HQ104" s="376"/>
      <c r="HR104" s="376"/>
      <c r="HS104" s="376"/>
      <c r="HT104" s="376"/>
      <c r="HU104" s="376"/>
      <c r="HV104" s="376"/>
      <c r="HW104" s="376"/>
      <c r="HX104" s="376"/>
      <c r="HY104" s="376"/>
      <c r="HZ104" s="376"/>
      <c r="IA104" s="376"/>
      <c r="IB104" s="376"/>
      <c r="IC104" s="376"/>
      <c r="ID104" s="376"/>
      <c r="IE104" s="376"/>
      <c r="IF104" s="376"/>
      <c r="IG104" s="376"/>
      <c r="IH104" s="376"/>
      <c r="II104" s="376"/>
      <c r="IJ104" s="376"/>
      <c r="IK104" s="376"/>
      <c r="IL104" s="376"/>
      <c r="IM104" s="376"/>
      <c r="IN104" s="376"/>
      <c r="IO104" s="376"/>
      <c r="IP104" s="376"/>
      <c r="IQ104" s="376"/>
      <c r="IR104" s="376"/>
      <c r="IS104" s="376"/>
      <c r="IT104" s="376"/>
      <c r="IU104" s="376"/>
      <c r="IV104" s="376"/>
      <c r="IW104" s="376"/>
      <c r="IX104" s="376"/>
      <c r="IY104" s="376"/>
      <c r="IZ104" s="376"/>
      <c r="JA104" s="376"/>
      <c r="JB104" s="376"/>
      <c r="JC104" s="376"/>
      <c r="JD104" s="376"/>
      <c r="JE104" s="376"/>
      <c r="JF104" s="376"/>
      <c r="JG104" s="376"/>
      <c r="JH104" s="376"/>
      <c r="JI104" s="376"/>
      <c r="JJ104" s="376"/>
      <c r="JK104" s="376"/>
      <c r="JL104" s="376"/>
      <c r="JM104" s="376"/>
      <c r="JN104" s="376"/>
      <c r="JO104" s="376"/>
      <c r="JP104" s="376"/>
      <c r="JQ104" s="376"/>
      <c r="JR104" s="376"/>
      <c r="JS104" s="376"/>
      <c r="JT104" s="376"/>
      <c r="JU104" s="376"/>
      <c r="JV104" s="376"/>
      <c r="JW104" s="376"/>
      <c r="JX104" s="376"/>
      <c r="JY104" s="376"/>
      <c r="JZ104" s="376"/>
      <c r="KA104" s="376"/>
      <c r="KB104" s="376"/>
      <c r="KC104" s="376"/>
      <c r="KD104" s="376"/>
      <c r="KE104" s="376"/>
      <c r="KF104" s="376"/>
      <c r="KG104" s="376"/>
      <c r="KH104" s="376"/>
      <c r="KI104" s="376"/>
      <c r="KJ104" s="376"/>
      <c r="KK104" s="376"/>
      <c r="KL104" s="376"/>
      <c r="KM104" s="376"/>
      <c r="KN104" s="376"/>
      <c r="KO104" s="376"/>
      <c r="KP104" s="376"/>
      <c r="KQ104" s="376"/>
      <c r="KR104" s="376"/>
      <c r="KS104" s="376"/>
      <c r="KT104" s="376"/>
      <c r="KU104" s="376"/>
      <c r="KV104" s="376"/>
      <c r="KW104" s="376"/>
      <c r="KX104" s="376"/>
      <c r="KY104" s="376"/>
      <c r="KZ104" s="376"/>
      <c r="LA104" s="376"/>
      <c r="LB104" s="376"/>
      <c r="LC104" s="376"/>
      <c r="LD104" s="376"/>
      <c r="LE104" s="376"/>
      <c r="LF104" s="376"/>
      <c r="LG104" s="376"/>
      <c r="LH104" s="376"/>
      <c r="LI104" s="376"/>
      <c r="LJ104" s="376"/>
      <c r="LK104" s="376"/>
      <c r="LL104" s="376"/>
      <c r="LM104" s="376"/>
      <c r="LN104" s="376"/>
      <c r="LO104" s="376"/>
      <c r="LP104" s="376"/>
      <c r="LQ104" s="376"/>
      <c r="LR104" s="376"/>
      <c r="LS104" s="376"/>
      <c r="LT104" s="376"/>
      <c r="LU104" s="376"/>
      <c r="LV104" s="376"/>
      <c r="LW104" s="376"/>
      <c r="LX104" s="376"/>
      <c r="LY104" s="376"/>
      <c r="LZ104" s="376"/>
      <c r="MA104" s="376"/>
      <c r="MB104" s="376"/>
      <c r="MC104" s="376"/>
      <c r="MD104" s="376"/>
      <c r="ME104" s="376"/>
      <c r="MF104" s="376"/>
      <c r="MG104" s="376"/>
      <c r="MH104" s="376"/>
      <c r="MI104" s="376"/>
      <c r="MJ104" s="376"/>
      <c r="MK104" s="376"/>
      <c r="ML104" s="376"/>
      <c r="MM104" s="376"/>
      <c r="MN104" s="376"/>
      <c r="MO104" s="376"/>
      <c r="MP104" s="376"/>
      <c r="MQ104" s="376"/>
      <c r="MR104" s="376"/>
      <c r="MS104" s="376"/>
      <c r="MT104" s="376"/>
      <c r="MU104" s="376"/>
      <c r="MV104" s="376"/>
      <c r="MW104" s="376"/>
      <c r="MX104" s="376"/>
      <c r="MY104" s="376"/>
      <c r="MZ104" s="376"/>
      <c r="NA104" s="376"/>
      <c r="NB104" s="376"/>
      <c r="NC104" s="376"/>
      <c r="ND104" s="376"/>
      <c r="NE104" s="376"/>
      <c r="NF104" s="376"/>
      <c r="NG104" s="376"/>
      <c r="NH104" s="376"/>
      <c r="NI104" s="376"/>
      <c r="NJ104" s="376"/>
      <c r="NK104" s="376"/>
      <c r="NL104" s="376"/>
      <c r="NM104" s="376"/>
      <c r="NN104" s="376"/>
      <c r="NO104" s="376"/>
      <c r="NP104" s="376"/>
      <c r="NQ104" s="376"/>
      <c r="NR104" s="376"/>
      <c r="NS104" s="376"/>
      <c r="NT104" s="376"/>
      <c r="NU104" s="376"/>
      <c r="NV104" s="376"/>
      <c r="NW104" s="376"/>
      <c r="NX104" s="376"/>
      <c r="NY104" s="376"/>
      <c r="NZ104" s="376"/>
      <c r="OA104" s="376"/>
      <c r="OB104" s="376"/>
      <c r="OC104" s="376"/>
      <c r="OD104" s="376"/>
      <c r="OE104" s="376"/>
      <c r="OF104" s="376"/>
      <c r="OG104" s="376"/>
      <c r="OH104" s="376"/>
      <c r="OI104" s="376"/>
      <c r="OJ104" s="376"/>
      <c r="OK104" s="376"/>
      <c r="OL104" s="376"/>
      <c r="OM104" s="376"/>
      <c r="ON104" s="376"/>
      <c r="OO104" s="376"/>
      <c r="OP104" s="376"/>
      <c r="OQ104" s="376"/>
      <c r="OR104" s="376"/>
      <c r="OS104" s="376"/>
      <c r="OT104" s="376"/>
      <c r="OU104" s="376"/>
      <c r="OV104" s="376"/>
      <c r="OW104" s="376"/>
      <c r="OX104" s="376"/>
      <c r="OY104" s="376"/>
      <c r="OZ104" s="376"/>
      <c r="PA104" s="376"/>
      <c r="PB104" s="376"/>
      <c r="PC104" s="376"/>
      <c r="PD104" s="376"/>
      <c r="PE104" s="376"/>
      <c r="PF104" s="376"/>
      <c r="PG104" s="376"/>
      <c r="PH104" s="376"/>
      <c r="PI104" s="376"/>
      <c r="PJ104" s="376"/>
      <c r="PK104" s="376"/>
      <c r="PL104" s="376"/>
      <c r="PM104" s="376"/>
      <c r="PN104" s="376"/>
      <c r="PO104" s="376"/>
      <c r="PP104" s="376"/>
      <c r="PQ104" s="376"/>
      <c r="PR104" s="376"/>
      <c r="PS104" s="376"/>
      <c r="PT104" s="376"/>
      <c r="PU104" s="376"/>
      <c r="PV104" s="376"/>
      <c r="PW104" s="376"/>
      <c r="PX104" s="376"/>
      <c r="PY104" s="376"/>
      <c r="PZ104" s="376"/>
      <c r="QA104" s="376"/>
      <c r="QB104" s="376"/>
      <c r="QC104" s="376"/>
      <c r="QD104" s="376"/>
      <c r="QE104" s="376"/>
      <c r="QF104" s="376"/>
      <c r="QG104" s="376"/>
      <c r="QH104" s="376"/>
      <c r="QI104" s="376"/>
      <c r="QJ104" s="376"/>
      <c r="QK104" s="376"/>
      <c r="QL104" s="376"/>
      <c r="QM104" s="376"/>
      <c r="QN104" s="376"/>
      <c r="QO104" s="376"/>
      <c r="QP104" s="376"/>
      <c r="QQ104" s="376"/>
      <c r="QR104" s="376"/>
      <c r="QS104" s="376"/>
      <c r="QT104" s="376"/>
      <c r="QU104" s="376"/>
      <c r="QV104" s="376"/>
      <c r="QW104" s="376"/>
      <c r="QX104" s="376"/>
      <c r="QY104" s="376"/>
      <c r="QZ104" s="376"/>
      <c r="RA104" s="376"/>
      <c r="RB104" s="376"/>
      <c r="RC104" s="376"/>
      <c r="RD104" s="376"/>
      <c r="RE104" s="376"/>
      <c r="RF104" s="376"/>
      <c r="RG104" s="376"/>
      <c r="RH104" s="376"/>
      <c r="RI104" s="376"/>
      <c r="RJ104" s="376"/>
      <c r="RK104" s="376"/>
      <c r="RL104" s="376"/>
      <c r="RM104" s="376"/>
      <c r="RN104" s="376"/>
      <c r="RO104" s="376"/>
      <c r="RP104" s="376"/>
      <c r="RQ104" s="376"/>
      <c r="RR104" s="376"/>
      <c r="RS104" s="376"/>
      <c r="RT104" s="376"/>
      <c r="RU104" s="376"/>
      <c r="RV104" s="376"/>
      <c r="RW104" s="376"/>
      <c r="RX104" s="376"/>
      <c r="RY104" s="376"/>
      <c r="RZ104" s="376"/>
      <c r="SA104" s="376"/>
      <c r="SB104" s="376"/>
      <c r="SC104" s="376"/>
      <c r="SD104" s="376"/>
      <c r="SE104" s="376"/>
      <c r="SF104" s="376"/>
      <c r="SG104" s="376"/>
      <c r="SH104" s="376"/>
      <c r="SI104" s="376"/>
      <c r="SJ104" s="376"/>
      <c r="SK104" s="376"/>
      <c r="SL104" s="376"/>
      <c r="SM104" s="376"/>
      <c r="SN104" s="376"/>
      <c r="SO104" s="376"/>
      <c r="SP104" s="376"/>
      <c r="SQ104" s="376"/>
      <c r="SR104" s="376"/>
      <c r="SS104" s="376"/>
      <c r="ST104" s="376"/>
      <c r="SU104" s="376"/>
      <c r="SV104" s="376"/>
      <c r="SW104" s="376"/>
      <c r="SX104" s="376"/>
      <c r="SY104" s="376"/>
      <c r="SZ104" s="376"/>
      <c r="TA104" s="376"/>
      <c r="TB104" s="376"/>
      <c r="TC104" s="376"/>
      <c r="TD104" s="376"/>
      <c r="TE104" s="376"/>
      <c r="TF104" s="376"/>
      <c r="TG104" s="376"/>
      <c r="TH104" s="376"/>
      <c r="TI104" s="376"/>
      <c r="TJ104" s="376"/>
      <c r="TK104" s="376"/>
      <c r="TL104" s="376"/>
      <c r="TM104" s="376"/>
      <c r="TN104" s="376"/>
      <c r="TO104" s="376"/>
      <c r="TP104" s="376"/>
      <c r="TQ104" s="376"/>
      <c r="TR104" s="376"/>
      <c r="TS104" s="376"/>
      <c r="TT104" s="376"/>
      <c r="TU104" s="376"/>
      <c r="TV104" s="376"/>
      <c r="TW104" s="376"/>
      <c r="TX104" s="376"/>
      <c r="TY104" s="376"/>
      <c r="TZ104" s="376"/>
      <c r="UA104" s="376"/>
      <c r="UB104" s="376"/>
      <c r="UC104" s="376"/>
      <c r="UD104" s="376"/>
      <c r="UE104" s="376"/>
      <c r="UF104" s="376"/>
      <c r="UG104" s="376"/>
      <c r="UH104" s="376"/>
      <c r="UI104" s="376"/>
      <c r="UJ104" s="376"/>
      <c r="UK104" s="376"/>
      <c r="UL104" s="376"/>
      <c r="UM104" s="376"/>
      <c r="UN104" s="376"/>
      <c r="UO104" s="376"/>
      <c r="UP104" s="376"/>
      <c r="UQ104" s="376"/>
      <c r="UR104" s="376"/>
      <c r="US104" s="376"/>
      <c r="UT104" s="376"/>
      <c r="UU104" s="376"/>
      <c r="UV104" s="376"/>
      <c r="UW104" s="376"/>
      <c r="UX104" s="376"/>
      <c r="UY104" s="376"/>
      <c r="UZ104" s="376"/>
      <c r="VA104" s="376"/>
      <c r="VB104" s="376"/>
      <c r="VC104" s="376"/>
      <c r="VD104" s="376"/>
      <c r="VE104" s="376"/>
      <c r="VF104" s="376"/>
      <c r="VG104" s="376"/>
      <c r="VH104" s="376"/>
      <c r="VI104" s="376"/>
      <c r="VJ104" s="376"/>
      <c r="VK104" s="376"/>
      <c r="VL104" s="376"/>
      <c r="VM104" s="376"/>
      <c r="VN104" s="376"/>
      <c r="VO104" s="376"/>
      <c r="VP104" s="376"/>
      <c r="VQ104" s="376"/>
      <c r="VR104" s="376"/>
      <c r="VS104" s="376"/>
      <c r="VT104" s="376"/>
      <c r="VU104" s="376"/>
      <c r="VV104" s="376"/>
      <c r="VW104" s="376"/>
      <c r="VX104" s="376"/>
      <c r="VY104" s="376"/>
      <c r="VZ104" s="376"/>
      <c r="WA104" s="376"/>
      <c r="WB104" s="376"/>
      <c r="WC104" s="376"/>
      <c r="WD104" s="376"/>
      <c r="WE104" s="376"/>
      <c r="WF104" s="376"/>
      <c r="WG104" s="376"/>
      <c r="WH104" s="376"/>
      <c r="WI104" s="376"/>
      <c r="WJ104" s="376"/>
      <c r="WK104" s="376"/>
      <c r="WL104" s="376"/>
      <c r="WM104" s="376"/>
      <c r="WN104" s="376"/>
      <c r="WO104" s="376"/>
      <c r="WP104" s="376"/>
      <c r="WQ104" s="376"/>
      <c r="WR104" s="376"/>
      <c r="WS104" s="376"/>
      <c r="WT104" s="376"/>
      <c r="WU104" s="376"/>
      <c r="WV104" s="376"/>
      <c r="WW104" s="376"/>
      <c r="WX104" s="376"/>
      <c r="WY104" s="376"/>
      <c r="WZ104" s="376"/>
      <c r="XA104" s="376"/>
      <c r="XB104" s="376"/>
      <c r="XC104" s="376"/>
      <c r="XD104" s="376"/>
      <c r="XE104" s="376"/>
      <c r="XF104" s="376"/>
      <c r="XG104" s="376"/>
      <c r="XH104" s="376"/>
      <c r="XI104" s="376"/>
      <c r="XJ104" s="376"/>
      <c r="XK104" s="376"/>
      <c r="XL104" s="376"/>
      <c r="XM104" s="376"/>
      <c r="XN104" s="376"/>
      <c r="XO104" s="376"/>
      <c r="XP104" s="376"/>
      <c r="XQ104" s="376"/>
      <c r="XR104" s="376"/>
      <c r="XS104" s="376"/>
      <c r="XT104" s="376"/>
      <c r="XU104" s="376"/>
      <c r="XV104" s="376"/>
      <c r="XW104" s="376"/>
      <c r="XX104" s="376"/>
      <c r="XY104" s="376"/>
      <c r="XZ104" s="376"/>
      <c r="YA104" s="376"/>
      <c r="YB104" s="376"/>
      <c r="YC104" s="376"/>
      <c r="YD104" s="376"/>
      <c r="YE104" s="376"/>
      <c r="YF104" s="376"/>
      <c r="YG104" s="376"/>
      <c r="YH104" s="376"/>
      <c r="YI104" s="376"/>
      <c r="YJ104" s="376"/>
      <c r="YK104" s="376"/>
      <c r="YL104" s="376"/>
      <c r="YM104" s="376"/>
      <c r="YN104" s="376"/>
      <c r="YO104" s="376"/>
      <c r="YP104" s="376"/>
      <c r="YQ104" s="376"/>
      <c r="YR104" s="376"/>
      <c r="YS104" s="376"/>
      <c r="YT104" s="376"/>
      <c r="YU104" s="376"/>
      <c r="YV104" s="376"/>
      <c r="YW104" s="376"/>
      <c r="YX104" s="376"/>
      <c r="YY104" s="376"/>
      <c r="YZ104" s="376"/>
      <c r="ZA104" s="376"/>
      <c r="ZB104" s="376"/>
      <c r="ZC104" s="376"/>
      <c r="ZD104" s="376"/>
      <c r="ZE104" s="376"/>
      <c r="ZF104" s="376"/>
      <c r="ZG104" s="376"/>
      <c r="ZH104" s="376"/>
      <c r="ZI104" s="376"/>
      <c r="ZJ104" s="376"/>
      <c r="ZK104" s="376"/>
      <c r="ZL104" s="376"/>
      <c r="ZM104" s="376"/>
      <c r="ZN104" s="376"/>
      <c r="ZO104" s="376"/>
      <c r="ZP104" s="376"/>
      <c r="ZQ104" s="376"/>
      <c r="ZR104" s="376"/>
      <c r="ZS104" s="376"/>
      <c r="ZT104" s="376"/>
      <c r="ZU104" s="376"/>
      <c r="ZV104" s="376"/>
      <c r="ZW104" s="376"/>
      <c r="ZX104" s="376"/>
      <c r="ZY104" s="376"/>
      <c r="ZZ104" s="376"/>
      <c r="AAA104" s="376"/>
      <c r="AAB104" s="376"/>
      <c r="AAC104" s="376"/>
      <c r="AAD104" s="376"/>
      <c r="AAE104" s="376"/>
      <c r="AAF104" s="376"/>
      <c r="AAG104" s="376"/>
      <c r="AAH104" s="376"/>
      <c r="AAI104" s="376"/>
      <c r="AAJ104" s="376"/>
      <c r="AAK104" s="376"/>
      <c r="AAL104" s="376"/>
      <c r="AAM104" s="376"/>
      <c r="AAN104" s="376"/>
      <c r="AAO104" s="376"/>
      <c r="AAP104" s="376"/>
      <c r="AAQ104" s="376"/>
      <c r="AAR104" s="376"/>
      <c r="AAS104" s="376"/>
      <c r="AAT104" s="376"/>
      <c r="AAU104" s="376"/>
      <c r="AAV104" s="376"/>
      <c r="AAW104" s="376"/>
      <c r="AAX104" s="376"/>
      <c r="AAY104" s="376"/>
      <c r="AAZ104" s="376"/>
      <c r="ABA104" s="376"/>
      <c r="ABB104" s="376"/>
      <c r="ABC104" s="376"/>
      <c r="ABD104" s="376"/>
      <c r="ABE104" s="376"/>
      <c r="ABF104" s="376"/>
      <c r="ABG104" s="376"/>
      <c r="ABH104" s="376"/>
      <c r="ABI104" s="376"/>
      <c r="ABJ104" s="376"/>
      <c r="ABK104" s="376"/>
      <c r="ABL104" s="376"/>
      <c r="ABM104" s="376"/>
      <c r="ABN104" s="376"/>
      <c r="ABO104" s="376"/>
      <c r="ABP104" s="376"/>
      <c r="ABQ104" s="376"/>
      <c r="ABR104" s="376"/>
      <c r="ABS104" s="376"/>
      <c r="ABT104" s="376"/>
      <c r="ABU104" s="376"/>
      <c r="ABV104" s="376"/>
      <c r="ABW104" s="376"/>
      <c r="ABX104" s="376"/>
      <c r="ABY104" s="376"/>
      <c r="ABZ104" s="376"/>
      <c r="ACA104" s="376"/>
      <c r="ACB104" s="376"/>
      <c r="ACC104" s="376"/>
      <c r="ACD104" s="376"/>
      <c r="ACE104" s="376"/>
      <c r="ACF104" s="376"/>
      <c r="ACG104" s="376"/>
      <c r="ACH104" s="376"/>
      <c r="ACI104" s="376"/>
      <c r="ACJ104" s="376"/>
      <c r="ACK104" s="376"/>
      <c r="ACL104" s="376"/>
      <c r="ACM104" s="376"/>
      <c r="ACN104" s="376"/>
      <c r="ACO104" s="376"/>
      <c r="ACP104" s="376"/>
      <c r="ACQ104" s="376"/>
      <c r="ACR104" s="376"/>
      <c r="ACS104" s="376"/>
      <c r="ACT104" s="376"/>
      <c r="ACU104" s="376"/>
      <c r="ACV104" s="376"/>
      <c r="ACW104" s="376"/>
      <c r="ACX104" s="376"/>
      <c r="ACY104" s="376"/>
      <c r="ACZ104" s="376"/>
      <c r="ADA104" s="376"/>
      <c r="ADB104" s="376"/>
      <c r="ADC104" s="376"/>
      <c r="ADD104" s="376"/>
      <c r="ADE104" s="376"/>
      <c r="ADF104" s="376"/>
      <c r="ADG104" s="376"/>
      <c r="ADH104" s="376"/>
      <c r="ADI104" s="376"/>
      <c r="ADJ104" s="376"/>
      <c r="ADK104" s="376"/>
      <c r="ADL104" s="376"/>
      <c r="ADM104" s="376"/>
      <c r="ADN104" s="376"/>
      <c r="ADO104" s="376"/>
      <c r="ADP104" s="376"/>
      <c r="ADQ104" s="376"/>
      <c r="ADR104" s="376"/>
      <c r="ADS104" s="376"/>
      <c r="ADT104" s="376"/>
      <c r="ADU104" s="376"/>
      <c r="ADV104" s="376"/>
      <c r="ADW104" s="376"/>
      <c r="ADX104" s="376"/>
      <c r="ADY104" s="376"/>
      <c r="ADZ104" s="376"/>
      <c r="AEA104" s="376"/>
      <c r="AEB104" s="376"/>
      <c r="AEC104" s="376"/>
      <c r="AED104" s="376"/>
      <c r="AEE104" s="376"/>
      <c r="AEF104" s="376"/>
      <c r="AEG104" s="376"/>
      <c r="AEH104" s="376"/>
      <c r="AEI104" s="376"/>
      <c r="AEJ104" s="376"/>
      <c r="AEK104" s="376"/>
      <c r="AEL104" s="376"/>
      <c r="AEM104" s="376"/>
      <c r="AEN104" s="376"/>
      <c r="AEO104" s="376"/>
      <c r="AEP104" s="376"/>
      <c r="AEQ104" s="376"/>
      <c r="AER104" s="376"/>
      <c r="AES104" s="376"/>
      <c r="AET104" s="376"/>
      <c r="AEU104" s="376"/>
      <c r="AEV104" s="376"/>
      <c r="AEW104" s="376"/>
      <c r="AEX104" s="376"/>
      <c r="AEY104" s="376"/>
      <c r="AEZ104" s="376"/>
      <c r="AFA104" s="376"/>
      <c r="AFB104" s="376"/>
      <c r="AFC104" s="376"/>
      <c r="AFD104" s="376"/>
      <c r="AFE104" s="376"/>
      <c r="AFF104" s="376"/>
      <c r="AFG104" s="376"/>
      <c r="AFH104" s="376"/>
      <c r="AFI104" s="376"/>
      <c r="AFJ104" s="376"/>
      <c r="AFK104" s="376"/>
      <c r="AFL104" s="376"/>
      <c r="AFM104" s="376"/>
      <c r="AFN104" s="376"/>
      <c r="AFO104" s="376"/>
      <c r="AFP104" s="376"/>
      <c r="AFQ104" s="376"/>
      <c r="AFR104" s="376"/>
      <c r="AFS104" s="376"/>
      <c r="AFT104" s="376"/>
      <c r="AFU104" s="376"/>
      <c r="AFV104" s="376"/>
      <c r="AFW104" s="376"/>
      <c r="AFX104" s="376"/>
      <c r="AFY104" s="376"/>
      <c r="AFZ104" s="376"/>
      <c r="AGA104" s="376"/>
      <c r="AGB104" s="376"/>
      <c r="AGC104" s="376"/>
      <c r="AGD104" s="376"/>
      <c r="AGE104" s="376"/>
      <c r="AGF104" s="376"/>
      <c r="AGG104" s="376"/>
      <c r="AGH104" s="376"/>
      <c r="AGI104" s="376"/>
      <c r="AGJ104" s="376"/>
      <c r="AGK104" s="376"/>
      <c r="AGL104" s="376"/>
      <c r="AGM104" s="376"/>
      <c r="AGN104" s="376"/>
      <c r="AGO104" s="376"/>
      <c r="AGP104" s="376"/>
      <c r="AGQ104" s="376"/>
      <c r="AGR104" s="376"/>
      <c r="AGS104" s="376"/>
      <c r="AGT104" s="376"/>
      <c r="AGU104" s="376"/>
      <c r="AGV104" s="376"/>
      <c r="AGW104" s="376"/>
      <c r="AGX104" s="376"/>
      <c r="AGY104" s="376"/>
      <c r="AGZ104" s="376"/>
      <c r="AHA104" s="376"/>
      <c r="AHB104" s="376"/>
      <c r="AHC104" s="376"/>
      <c r="AHD104" s="376"/>
      <c r="AHE104" s="376"/>
      <c r="AHF104" s="376"/>
      <c r="AHG104" s="376"/>
      <c r="AHH104" s="376"/>
      <c r="AHI104" s="376"/>
      <c r="AHJ104" s="376"/>
      <c r="AHK104" s="376"/>
      <c r="AHL104" s="376"/>
      <c r="AHM104" s="376"/>
      <c r="AHN104" s="376"/>
      <c r="AHO104" s="376"/>
      <c r="AHP104" s="376"/>
      <c r="AHQ104" s="376"/>
      <c r="AHR104" s="376"/>
      <c r="AHS104" s="376"/>
      <c r="AHT104" s="376"/>
      <c r="AHU104" s="376"/>
      <c r="AHV104" s="376"/>
      <c r="AHW104" s="376"/>
      <c r="AHX104" s="376"/>
      <c r="AHY104" s="376"/>
      <c r="AHZ104" s="376"/>
      <c r="AIA104" s="376"/>
      <c r="AIB104" s="376"/>
      <c r="AIC104" s="376"/>
      <c r="AID104" s="376"/>
      <c r="AIE104" s="376"/>
      <c r="AIF104" s="376"/>
      <c r="AIG104" s="376"/>
      <c r="AIH104" s="376"/>
      <c r="AII104" s="376"/>
      <c r="AIJ104" s="376"/>
      <c r="AIK104" s="376"/>
      <c r="AIL104" s="376"/>
      <c r="AIM104" s="376"/>
      <c r="AIN104" s="376"/>
      <c r="AIO104" s="376"/>
      <c r="AIP104" s="376"/>
      <c r="AIQ104" s="376"/>
      <c r="AIR104" s="376"/>
      <c r="AIS104" s="376"/>
      <c r="AIT104" s="376"/>
      <c r="AIU104" s="376"/>
      <c r="AIV104" s="376"/>
      <c r="AIW104" s="376"/>
      <c r="AIX104" s="376"/>
      <c r="AIY104" s="376"/>
      <c r="AIZ104" s="376"/>
      <c r="AJA104" s="376"/>
      <c r="AJB104" s="376"/>
      <c r="AJC104" s="376"/>
      <c r="AJD104" s="376"/>
      <c r="AJE104" s="376"/>
      <c r="AJF104" s="376"/>
      <c r="AJG104" s="376"/>
      <c r="AJH104" s="376"/>
      <c r="AJI104" s="376"/>
      <c r="AJJ104" s="376"/>
      <c r="AJK104" s="376"/>
      <c r="AJL104" s="376"/>
      <c r="AJM104" s="376"/>
      <c r="AJN104" s="376"/>
      <c r="AJO104" s="376"/>
      <c r="AJP104" s="376"/>
      <c r="AJQ104" s="376"/>
      <c r="AJR104" s="376"/>
      <c r="AJS104" s="376"/>
      <c r="AJT104" s="376"/>
      <c r="AJU104" s="376"/>
      <c r="AJV104" s="376"/>
      <c r="AJW104" s="376"/>
      <c r="AJX104" s="376"/>
      <c r="AJY104" s="376"/>
      <c r="AJZ104" s="376"/>
      <c r="AKA104" s="376"/>
      <c r="AKB104" s="376"/>
      <c r="AKC104" s="376"/>
      <c r="AKD104" s="376"/>
      <c r="AKE104" s="376"/>
      <c r="AKF104" s="376"/>
      <c r="AKG104" s="376"/>
      <c r="AKH104" s="376"/>
      <c r="AKI104" s="376"/>
      <c r="AKJ104" s="376"/>
      <c r="AKK104" s="376"/>
      <c r="AKL104" s="376"/>
      <c r="AKM104" s="376"/>
      <c r="AKN104" s="376"/>
      <c r="AKO104" s="376"/>
      <c r="AKP104" s="376"/>
      <c r="AKQ104" s="376"/>
      <c r="AKR104" s="376"/>
      <c r="AKS104" s="376"/>
      <c r="AKT104" s="376"/>
      <c r="AKU104" s="376"/>
      <c r="AKV104" s="376"/>
      <c r="AKW104" s="376"/>
      <c r="AKX104" s="376"/>
      <c r="AKY104" s="376"/>
      <c r="AKZ104" s="376"/>
      <c r="ALA104" s="376"/>
      <c r="ALB104" s="376"/>
      <c r="ALC104" s="376"/>
      <c r="ALD104" s="376"/>
      <c r="ALE104" s="376"/>
      <c r="ALF104" s="376"/>
      <c r="ALG104" s="376"/>
      <c r="ALH104" s="376"/>
      <c r="ALI104" s="376"/>
      <c r="ALJ104" s="376"/>
      <c r="ALK104" s="376"/>
      <c r="ALL104" s="376"/>
      <c r="ALM104" s="376"/>
      <c r="ALN104" s="376"/>
      <c r="ALO104" s="376"/>
      <c r="ALP104" s="376"/>
      <c r="ALQ104" s="376"/>
      <c r="ALR104" s="376"/>
      <c r="ALS104" s="376"/>
      <c r="ALT104" s="376"/>
      <c r="ALU104" s="376"/>
      <c r="ALV104" s="376"/>
      <c r="ALW104" s="376"/>
      <c r="ALX104" s="376"/>
      <c r="ALY104" s="376"/>
      <c r="ALZ104" s="376"/>
      <c r="AMA104" s="376"/>
      <c r="AMB104" s="376"/>
      <c r="AMC104" s="376"/>
      <c r="AMD104" s="376"/>
      <c r="AME104" s="376"/>
      <c r="AMF104" s="376"/>
      <c r="AMG104" s="376"/>
      <c r="AMH104" s="376"/>
      <c r="AMI104" s="376"/>
      <c r="AMJ104" s="376"/>
      <c r="AMK104" s="376"/>
      <c r="AML104" s="376"/>
      <c r="AMM104" s="376"/>
      <c r="AMN104" s="376"/>
      <c r="AMO104" s="376"/>
      <c r="AMP104" s="376"/>
      <c r="AMQ104" s="376"/>
      <c r="AMR104" s="376"/>
      <c r="AMS104" s="376"/>
      <c r="AMT104" s="376"/>
      <c r="AMU104" s="376"/>
      <c r="AMV104" s="376"/>
      <c r="AMW104" s="376"/>
      <c r="AMX104" s="376"/>
      <c r="AMY104" s="376"/>
      <c r="AMZ104" s="376"/>
      <c r="ANA104" s="376"/>
      <c r="ANB104" s="376"/>
      <c r="ANC104" s="376"/>
      <c r="AND104" s="376"/>
      <c r="ANE104" s="376"/>
      <c r="ANF104" s="376"/>
      <c r="ANG104" s="376"/>
      <c r="ANH104" s="376"/>
      <c r="ANI104" s="376"/>
      <c r="ANJ104" s="376"/>
      <c r="ANK104" s="376"/>
      <c r="ANL104" s="376"/>
      <c r="ANM104" s="376"/>
      <c r="ANN104" s="376"/>
      <c r="ANO104" s="376"/>
      <c r="ANP104" s="376"/>
      <c r="ANQ104" s="376"/>
      <c r="ANR104" s="376"/>
      <c r="ANS104" s="376"/>
      <c r="ANT104" s="376"/>
      <c r="ANU104" s="376"/>
      <c r="ANV104" s="376"/>
      <c r="ANW104" s="376"/>
      <c r="ANX104" s="376"/>
      <c r="ANY104" s="376"/>
      <c r="ANZ104" s="376"/>
      <c r="AOA104" s="376"/>
      <c r="AOB104" s="376"/>
      <c r="AOC104" s="376"/>
      <c r="AOD104" s="376"/>
      <c r="AOE104" s="376"/>
      <c r="AOF104" s="376"/>
      <c r="AOG104" s="376"/>
      <c r="AOH104" s="376"/>
      <c r="AOI104" s="376"/>
      <c r="AOJ104" s="376"/>
      <c r="AOK104" s="376"/>
      <c r="AOL104" s="376"/>
      <c r="AOM104" s="376"/>
      <c r="AON104" s="376"/>
      <c r="AOO104" s="376"/>
      <c r="AOP104" s="376"/>
      <c r="AOQ104" s="376"/>
      <c r="AOR104" s="376"/>
      <c r="AOS104" s="376"/>
      <c r="AOT104" s="376"/>
      <c r="AOU104" s="376"/>
      <c r="AOV104" s="376"/>
      <c r="AOW104" s="376"/>
      <c r="AOX104" s="376"/>
      <c r="AOY104" s="376"/>
      <c r="AOZ104" s="376"/>
      <c r="APA104" s="376"/>
      <c r="APB104" s="376"/>
      <c r="APC104" s="376"/>
      <c r="APD104" s="376"/>
      <c r="APE104" s="376"/>
      <c r="APF104" s="376"/>
      <c r="APG104" s="376"/>
      <c r="APH104" s="376"/>
      <c r="API104" s="376"/>
      <c r="APJ104" s="376"/>
      <c r="APK104" s="376"/>
      <c r="APL104" s="376"/>
      <c r="APM104" s="376"/>
      <c r="APN104" s="376"/>
      <c r="APO104" s="376"/>
      <c r="APP104" s="376"/>
      <c r="APQ104" s="376"/>
      <c r="APR104" s="376"/>
      <c r="APS104" s="376"/>
      <c r="APT104" s="376"/>
      <c r="APU104" s="376"/>
      <c r="APV104" s="376"/>
      <c r="APW104" s="376"/>
      <c r="APX104" s="376"/>
      <c r="APY104" s="376"/>
      <c r="APZ104" s="376"/>
      <c r="AQA104" s="376"/>
      <c r="AQB104" s="376"/>
      <c r="AQC104" s="376"/>
      <c r="AQD104" s="376"/>
      <c r="AQE104" s="376"/>
      <c r="AQF104" s="376"/>
      <c r="AQG104" s="376"/>
      <c r="AQH104" s="376"/>
      <c r="AQI104" s="376"/>
      <c r="AQJ104" s="376"/>
      <c r="AQK104" s="376"/>
      <c r="AQL104" s="376"/>
      <c r="AQM104" s="376"/>
      <c r="AQN104" s="376"/>
      <c r="AQO104" s="376"/>
      <c r="AQP104" s="376"/>
      <c r="AQQ104" s="376"/>
      <c r="AQR104" s="376"/>
      <c r="AQS104" s="376"/>
      <c r="AQT104" s="376"/>
      <c r="AQU104" s="376"/>
      <c r="AQV104" s="376"/>
      <c r="AQW104" s="376"/>
      <c r="AQX104" s="376"/>
      <c r="AQY104" s="376"/>
      <c r="AQZ104" s="376"/>
      <c r="ARA104" s="376"/>
      <c r="ARB104" s="376"/>
      <c r="ARC104" s="376"/>
      <c r="ARD104" s="376"/>
      <c r="ARE104" s="376"/>
      <c r="ARF104" s="376"/>
      <c r="ARG104" s="376"/>
      <c r="ARH104" s="376"/>
      <c r="ARI104" s="376"/>
      <c r="ARJ104" s="376"/>
      <c r="ARK104" s="376"/>
      <c r="ARL104" s="376"/>
      <c r="ARM104" s="376"/>
      <c r="ARN104" s="376"/>
      <c r="ARO104" s="376"/>
      <c r="ARP104" s="376"/>
      <c r="ARQ104" s="376"/>
      <c r="ARR104" s="376"/>
      <c r="ARS104" s="376"/>
      <c r="ART104" s="376"/>
      <c r="ARU104" s="376"/>
      <c r="ARV104" s="376"/>
      <c r="ARW104" s="376"/>
      <c r="ARX104" s="376"/>
      <c r="ARY104" s="376"/>
      <c r="ARZ104" s="376"/>
      <c r="ASA104" s="376"/>
      <c r="ASB104" s="376"/>
      <c r="ASC104" s="376"/>
      <c r="ASD104" s="376"/>
      <c r="ASE104" s="376"/>
      <c r="ASF104" s="376"/>
      <c r="ASG104" s="376"/>
      <c r="ASH104" s="376"/>
      <c r="ASI104" s="376"/>
      <c r="ASJ104" s="376"/>
      <c r="ASK104" s="376"/>
      <c r="ASL104" s="376"/>
      <c r="ASM104" s="376"/>
      <c r="ASN104" s="376"/>
      <c r="ASO104" s="376"/>
      <c r="ASP104" s="376"/>
      <c r="ASQ104" s="376"/>
      <c r="ASR104" s="376"/>
      <c r="ASS104" s="376"/>
      <c r="AST104" s="376"/>
      <c r="ASU104" s="376"/>
      <c r="ASV104" s="376"/>
      <c r="ASW104" s="376"/>
      <c r="ASX104" s="376"/>
      <c r="ASY104" s="376"/>
      <c r="ASZ104" s="376"/>
      <c r="ATA104" s="376"/>
      <c r="ATB104" s="376"/>
      <c r="ATC104" s="376"/>
      <c r="ATD104" s="376"/>
      <c r="ATE104" s="376"/>
      <c r="ATF104" s="376"/>
      <c r="ATG104" s="376"/>
      <c r="ATH104" s="376"/>
      <c r="ATI104" s="376"/>
      <c r="ATJ104" s="376"/>
      <c r="ATK104" s="376"/>
      <c r="ATL104" s="376"/>
      <c r="ATM104" s="376"/>
      <c r="ATN104" s="376"/>
      <c r="ATO104" s="376"/>
      <c r="ATP104" s="376"/>
      <c r="ATQ104" s="376"/>
      <c r="ATR104" s="376"/>
      <c r="ATS104" s="376"/>
      <c r="ATT104" s="376"/>
      <c r="ATU104" s="376"/>
      <c r="ATV104" s="376"/>
      <c r="ATW104" s="376"/>
      <c r="ATX104" s="376"/>
      <c r="ATY104" s="376"/>
      <c r="ATZ104" s="376"/>
      <c r="AUA104" s="376"/>
      <c r="AUB104" s="376"/>
      <c r="AUC104" s="376"/>
      <c r="AUD104" s="376"/>
      <c r="AUE104" s="376"/>
      <c r="AUF104" s="376"/>
      <c r="AUG104" s="376"/>
      <c r="AUH104" s="376"/>
      <c r="AUI104" s="376"/>
      <c r="AUJ104" s="376"/>
      <c r="AUK104" s="376"/>
      <c r="AUL104" s="376"/>
      <c r="AUM104" s="376"/>
      <c r="AUN104" s="376"/>
      <c r="AUO104" s="376"/>
      <c r="AUP104" s="376"/>
      <c r="AUQ104" s="376"/>
      <c r="AUR104" s="376"/>
      <c r="AUS104" s="376"/>
      <c r="AUT104" s="376"/>
      <c r="AUU104" s="376"/>
      <c r="AUV104" s="376"/>
      <c r="AUW104" s="376"/>
      <c r="AUX104" s="376"/>
      <c r="AUY104" s="376"/>
      <c r="AUZ104" s="376"/>
      <c r="AVA104" s="376"/>
      <c r="AVB104" s="376"/>
      <c r="AVC104" s="376"/>
      <c r="AVD104" s="376"/>
      <c r="AVE104" s="376"/>
      <c r="AVF104" s="376"/>
      <c r="AVG104" s="376"/>
      <c r="AVH104" s="376"/>
      <c r="AVI104" s="376"/>
      <c r="AVJ104" s="376"/>
      <c r="AVK104" s="376"/>
      <c r="AVL104" s="376"/>
      <c r="AVM104" s="376"/>
      <c r="AVN104" s="376"/>
      <c r="AVO104" s="376"/>
      <c r="AVP104" s="376"/>
      <c r="AVQ104" s="376"/>
      <c r="AVR104" s="376"/>
      <c r="AVS104" s="376"/>
      <c r="AVT104" s="376"/>
      <c r="AVU104" s="376"/>
      <c r="AVV104" s="376"/>
      <c r="AVW104" s="376"/>
      <c r="AVX104" s="376"/>
      <c r="AVY104" s="376"/>
      <c r="AVZ104" s="376"/>
      <c r="AWA104" s="376"/>
      <c r="AWB104" s="376"/>
      <c r="AWC104" s="376"/>
      <c r="AWD104" s="376"/>
      <c r="AWE104" s="376"/>
      <c r="AWF104" s="376"/>
      <c r="AWG104" s="376"/>
      <c r="AWH104" s="376"/>
      <c r="AWI104" s="376"/>
      <c r="AWJ104" s="376"/>
      <c r="AWK104" s="376"/>
      <c r="AWL104" s="376"/>
      <c r="AWM104" s="376"/>
      <c r="AWN104" s="376"/>
      <c r="AWO104" s="376"/>
      <c r="AWP104" s="376"/>
      <c r="AWQ104" s="376"/>
      <c r="AWR104" s="376"/>
      <c r="AWS104" s="376"/>
      <c r="AWT104" s="376"/>
      <c r="AWU104" s="376"/>
      <c r="AWV104" s="376"/>
      <c r="AWW104" s="376"/>
      <c r="AWX104" s="376"/>
      <c r="AWY104" s="376"/>
      <c r="AWZ104" s="376"/>
      <c r="AXA104" s="376"/>
      <c r="AXB104" s="376"/>
      <c r="AXC104" s="376"/>
      <c r="AXD104" s="376"/>
      <c r="AXE104" s="376"/>
      <c r="AXF104" s="376"/>
      <c r="AXG104" s="376"/>
      <c r="AXH104" s="376"/>
      <c r="AXI104" s="376"/>
      <c r="AXJ104" s="376"/>
      <c r="AXK104" s="376"/>
      <c r="AXL104" s="376"/>
      <c r="AXM104" s="376"/>
      <c r="AXN104" s="376"/>
      <c r="AXO104" s="376"/>
      <c r="AXP104" s="376"/>
      <c r="AXQ104" s="376"/>
      <c r="AXR104" s="376"/>
      <c r="AXS104" s="376"/>
      <c r="AXT104" s="376"/>
      <c r="AXU104" s="376"/>
      <c r="AXV104" s="376"/>
      <c r="AXW104" s="376"/>
      <c r="AXX104" s="376"/>
      <c r="AXY104" s="376"/>
      <c r="AXZ104" s="376"/>
      <c r="AYA104" s="376"/>
      <c r="AYB104" s="376"/>
      <c r="AYC104" s="376"/>
      <c r="AYD104" s="376"/>
      <c r="AYE104" s="376"/>
      <c r="AYF104" s="376"/>
      <c r="AYG104" s="376"/>
      <c r="AYH104" s="376"/>
      <c r="AYI104" s="376"/>
      <c r="AYJ104" s="376"/>
      <c r="AYK104" s="376"/>
      <c r="AYL104" s="376"/>
      <c r="AYM104" s="376"/>
      <c r="AYN104" s="376"/>
      <c r="AYO104" s="376"/>
      <c r="AYP104" s="376"/>
      <c r="AYQ104" s="376"/>
      <c r="AYR104" s="376"/>
      <c r="AYS104" s="376"/>
      <c r="AYT104" s="376"/>
      <c r="AYU104" s="376"/>
      <c r="AYV104" s="376"/>
      <c r="AYW104" s="376"/>
      <c r="AYX104" s="376"/>
      <c r="AYY104" s="376"/>
      <c r="AYZ104" s="376"/>
      <c r="AZA104" s="376"/>
      <c r="AZB104" s="376"/>
      <c r="AZC104" s="376"/>
      <c r="AZD104" s="376"/>
      <c r="AZE104" s="376"/>
      <c r="AZF104" s="376"/>
      <c r="AZG104" s="376"/>
      <c r="AZH104" s="376"/>
      <c r="AZI104" s="376"/>
      <c r="AZJ104" s="376"/>
      <c r="AZK104" s="376"/>
      <c r="AZL104" s="376"/>
      <c r="AZM104" s="376"/>
      <c r="AZN104" s="376"/>
      <c r="AZO104" s="376"/>
      <c r="AZP104" s="376"/>
      <c r="AZQ104" s="376"/>
      <c r="AZR104" s="376"/>
      <c r="AZS104" s="376"/>
      <c r="AZT104" s="376"/>
      <c r="AZU104" s="376"/>
      <c r="AZV104" s="376"/>
      <c r="AZW104" s="376"/>
      <c r="AZX104" s="376"/>
      <c r="AZY104" s="376"/>
      <c r="AZZ104" s="376"/>
      <c r="BAA104" s="376"/>
      <c r="BAB104" s="376"/>
      <c r="BAC104" s="376"/>
      <c r="BAD104" s="376"/>
      <c r="BAE104" s="376"/>
      <c r="BAF104" s="376"/>
      <c r="BAG104" s="376"/>
      <c r="BAH104" s="376"/>
      <c r="BAI104" s="376"/>
      <c r="BAJ104" s="376"/>
      <c r="BAK104" s="376"/>
      <c r="BAL104" s="376"/>
      <c r="BAM104" s="376"/>
      <c r="BAN104" s="376"/>
      <c r="BAO104" s="376"/>
      <c r="BAP104" s="376"/>
      <c r="BAQ104" s="376"/>
      <c r="BAR104" s="376"/>
      <c r="BAS104" s="376"/>
      <c r="BAT104" s="376"/>
      <c r="BAU104" s="376"/>
      <c r="BAV104" s="376"/>
      <c r="BAW104" s="376"/>
      <c r="BAX104" s="376"/>
      <c r="BAY104" s="376"/>
      <c r="BAZ104" s="376"/>
      <c r="BBA104" s="376"/>
      <c r="BBB104" s="376"/>
      <c r="BBC104" s="376"/>
      <c r="BBD104" s="376"/>
      <c r="BBE104" s="376"/>
      <c r="BBF104" s="376"/>
      <c r="BBG104" s="376"/>
      <c r="BBH104" s="376"/>
      <c r="BBI104" s="376"/>
      <c r="BBJ104" s="376"/>
      <c r="BBK104" s="376"/>
      <c r="BBL104" s="376"/>
      <c r="BBM104" s="376"/>
      <c r="BBN104" s="376"/>
      <c r="BBO104" s="376"/>
      <c r="BBP104" s="376"/>
      <c r="BBQ104" s="376"/>
      <c r="BBR104" s="376"/>
      <c r="BBS104" s="376"/>
      <c r="BBT104" s="376"/>
      <c r="BBU104" s="376"/>
      <c r="BBV104" s="376"/>
      <c r="BBW104" s="376"/>
      <c r="BBX104" s="376"/>
      <c r="BBY104" s="376"/>
      <c r="BBZ104" s="376"/>
      <c r="BCA104" s="376"/>
      <c r="BCB104" s="376"/>
      <c r="BCC104" s="376"/>
      <c r="BCD104" s="376"/>
      <c r="BCE104" s="376"/>
      <c r="BCF104" s="376"/>
      <c r="BCG104" s="376"/>
      <c r="BCH104" s="376"/>
      <c r="BCI104" s="376"/>
      <c r="BCJ104" s="376"/>
      <c r="BCK104" s="376"/>
      <c r="BCL104" s="376"/>
      <c r="BCM104" s="376"/>
      <c r="BCN104" s="376"/>
      <c r="BCO104" s="376"/>
      <c r="BCP104" s="376"/>
      <c r="BCQ104" s="376"/>
      <c r="BCR104" s="376"/>
      <c r="BCS104" s="376"/>
      <c r="BCT104" s="376"/>
      <c r="BCU104" s="376"/>
      <c r="BCV104" s="376"/>
      <c r="BCW104" s="376"/>
      <c r="BCX104" s="376"/>
      <c r="BCY104" s="376"/>
      <c r="BCZ104" s="376"/>
      <c r="BDA104" s="376"/>
      <c r="BDB104" s="376"/>
      <c r="BDC104" s="376"/>
      <c r="BDD104" s="376"/>
      <c r="BDE104" s="376"/>
      <c r="BDF104" s="376"/>
      <c r="BDG104" s="376"/>
      <c r="BDH104" s="376"/>
      <c r="BDI104" s="376"/>
      <c r="BDJ104" s="376"/>
      <c r="BDK104" s="376"/>
      <c r="BDL104" s="376"/>
      <c r="BDM104" s="376"/>
      <c r="BDN104" s="376"/>
      <c r="BDO104" s="376"/>
      <c r="BDP104" s="376"/>
      <c r="BDQ104" s="376"/>
      <c r="BDR104" s="376"/>
      <c r="BDS104" s="376"/>
      <c r="BDT104" s="376"/>
      <c r="BDU104" s="376"/>
      <c r="BDV104" s="376"/>
      <c r="BDW104" s="376"/>
      <c r="BDX104" s="376"/>
      <c r="BDY104" s="376"/>
      <c r="BDZ104" s="376"/>
      <c r="BEA104" s="376"/>
      <c r="BEB104" s="376"/>
      <c r="BEC104" s="376"/>
      <c r="BED104" s="376"/>
      <c r="BEE104" s="376"/>
      <c r="BEF104" s="376"/>
      <c r="BEG104" s="376"/>
      <c r="BEH104" s="376"/>
      <c r="BEI104" s="376"/>
      <c r="BEJ104" s="376"/>
      <c r="BEK104" s="376"/>
      <c r="BEL104" s="376"/>
      <c r="BEM104" s="376"/>
      <c r="BEN104" s="376"/>
      <c r="BEO104" s="376"/>
      <c r="BEP104" s="376"/>
      <c r="BEQ104" s="376"/>
      <c r="BER104" s="376"/>
      <c r="BES104" s="376"/>
      <c r="BET104" s="376"/>
      <c r="BEU104" s="376"/>
      <c r="BEV104" s="376"/>
      <c r="BEW104" s="376"/>
      <c r="BEX104" s="376"/>
      <c r="BEY104" s="376"/>
      <c r="BEZ104" s="376"/>
      <c r="BFA104" s="376"/>
      <c r="BFB104" s="376"/>
      <c r="BFC104" s="376"/>
      <c r="BFD104" s="376"/>
      <c r="BFE104" s="376"/>
      <c r="BFF104" s="376"/>
      <c r="BFG104" s="376"/>
      <c r="BFH104" s="376"/>
      <c r="BFI104" s="376"/>
      <c r="BFJ104" s="376"/>
      <c r="BFK104" s="376"/>
      <c r="BFL104" s="376"/>
      <c r="BFM104" s="376"/>
      <c r="BFN104" s="376"/>
      <c r="BFO104" s="376"/>
      <c r="BFP104" s="376"/>
      <c r="BFQ104" s="376"/>
      <c r="BFR104" s="376"/>
      <c r="BFS104" s="376"/>
      <c r="BFT104" s="376"/>
      <c r="BFU104" s="376"/>
      <c r="BFV104" s="376"/>
      <c r="BFW104" s="376"/>
      <c r="BFX104" s="376"/>
      <c r="BFY104" s="376"/>
      <c r="BFZ104" s="376"/>
      <c r="BGA104" s="376"/>
      <c r="BGB104" s="376"/>
      <c r="BGC104" s="376"/>
      <c r="BGD104" s="376"/>
      <c r="BGE104" s="376"/>
      <c r="BGF104" s="376"/>
      <c r="BGG104" s="376"/>
      <c r="BGH104" s="376"/>
      <c r="BGI104" s="376"/>
      <c r="BGJ104" s="376"/>
      <c r="BGK104" s="376"/>
      <c r="BGL104" s="376"/>
      <c r="BGM104" s="376"/>
      <c r="BGN104" s="376"/>
      <c r="BGO104" s="376"/>
      <c r="BGP104" s="376"/>
      <c r="BGQ104" s="376"/>
      <c r="BGR104" s="376"/>
      <c r="BGS104" s="376"/>
      <c r="BGT104" s="376"/>
      <c r="BGU104" s="376"/>
      <c r="BGV104" s="376"/>
      <c r="BGW104" s="376"/>
      <c r="BGX104" s="376"/>
      <c r="BGY104" s="376"/>
      <c r="BGZ104" s="376"/>
      <c r="BHA104" s="376"/>
      <c r="BHB104" s="376"/>
      <c r="BHC104" s="376"/>
      <c r="BHD104" s="376"/>
      <c r="BHE104" s="376"/>
      <c r="BHF104" s="376"/>
      <c r="BHG104" s="376"/>
      <c r="BHH104" s="376"/>
      <c r="BHI104" s="376"/>
      <c r="BHJ104" s="376"/>
      <c r="BHK104" s="376"/>
      <c r="BHL104" s="376"/>
      <c r="BHM104" s="376"/>
      <c r="BHN104" s="376"/>
      <c r="BHO104" s="376"/>
      <c r="BHP104" s="376"/>
      <c r="BHQ104" s="376"/>
      <c r="BHR104" s="376"/>
      <c r="BHS104" s="376"/>
      <c r="BHT104" s="376"/>
      <c r="BHU104" s="376"/>
      <c r="BHV104" s="376"/>
      <c r="BHW104" s="376"/>
      <c r="BHX104" s="376"/>
      <c r="BHY104" s="376"/>
      <c r="BHZ104" s="376"/>
      <c r="BIA104" s="376"/>
      <c r="BIB104" s="376"/>
      <c r="BIC104" s="376"/>
      <c r="BID104" s="376"/>
      <c r="BIE104" s="376"/>
      <c r="BIF104" s="376"/>
      <c r="BIG104" s="376"/>
      <c r="BIH104" s="376"/>
      <c r="BII104" s="376"/>
      <c r="BIJ104" s="376"/>
      <c r="BIK104" s="376"/>
      <c r="BIL104" s="376"/>
      <c r="BIM104" s="376"/>
      <c r="BIN104" s="376"/>
      <c r="BIO104" s="376"/>
      <c r="BIP104" s="376"/>
      <c r="BIQ104" s="376"/>
      <c r="BIR104" s="376"/>
      <c r="BIS104" s="376"/>
      <c r="BIT104" s="376"/>
      <c r="BIU104" s="376"/>
      <c r="BIV104" s="376"/>
      <c r="BIW104" s="376"/>
      <c r="BIX104" s="376"/>
      <c r="BIY104" s="376"/>
      <c r="BIZ104" s="376"/>
      <c r="BJA104" s="376"/>
      <c r="BJB104" s="376"/>
      <c r="BJC104" s="376"/>
      <c r="BJD104" s="376"/>
      <c r="BJE104" s="376"/>
      <c r="BJF104" s="376"/>
      <c r="BJG104" s="376"/>
      <c r="BJH104" s="376"/>
      <c r="BJI104" s="376"/>
      <c r="BJJ104" s="376"/>
      <c r="BJK104" s="376"/>
      <c r="BJL104" s="376"/>
      <c r="BJM104" s="376"/>
      <c r="BJN104" s="376"/>
      <c r="BJO104" s="376"/>
      <c r="BJP104" s="376"/>
      <c r="BJQ104" s="376"/>
      <c r="BJR104" s="376"/>
      <c r="BJS104" s="376"/>
      <c r="BJT104" s="376"/>
      <c r="BJU104" s="376"/>
      <c r="BJV104" s="376"/>
      <c r="BJW104" s="376"/>
      <c r="BJX104" s="376"/>
      <c r="BJY104" s="376"/>
      <c r="BJZ104" s="376"/>
      <c r="BKA104" s="376"/>
      <c r="BKB104" s="376"/>
      <c r="BKC104" s="376"/>
      <c r="BKD104" s="376"/>
      <c r="BKE104" s="376"/>
      <c r="BKF104" s="376"/>
      <c r="BKG104" s="376"/>
      <c r="BKH104" s="376"/>
      <c r="BKI104" s="376"/>
      <c r="BKJ104" s="376"/>
      <c r="BKK104" s="376"/>
      <c r="BKL104" s="376"/>
      <c r="BKM104" s="376"/>
      <c r="BKN104" s="376"/>
      <c r="BKO104" s="376"/>
      <c r="BKP104" s="376"/>
      <c r="BKQ104" s="376"/>
      <c r="BKR104" s="376"/>
      <c r="BKS104" s="376"/>
      <c r="BKT104" s="376"/>
      <c r="BKU104" s="376"/>
      <c r="BKV104" s="376"/>
      <c r="BKW104" s="376"/>
      <c r="BKX104" s="376"/>
      <c r="BKY104" s="376"/>
      <c r="BKZ104" s="376"/>
      <c r="BLA104" s="376"/>
      <c r="BLB104" s="376"/>
      <c r="BLC104" s="376"/>
      <c r="BLD104" s="376"/>
      <c r="BLE104" s="376"/>
      <c r="BLF104" s="376"/>
      <c r="BLG104" s="376"/>
      <c r="BLH104" s="376"/>
      <c r="BLI104" s="376"/>
      <c r="BLJ104" s="376"/>
      <c r="BLK104" s="376"/>
      <c r="BLL104" s="376"/>
      <c r="BLM104" s="376"/>
      <c r="BLN104" s="376"/>
      <c r="BLO104" s="376"/>
      <c r="BLP104" s="376"/>
      <c r="BLQ104" s="376"/>
      <c r="BLR104" s="376"/>
      <c r="BLS104" s="376"/>
      <c r="BLT104" s="376"/>
      <c r="BLU104" s="376"/>
      <c r="BLV104" s="376"/>
      <c r="BLW104" s="376"/>
      <c r="BLX104" s="376"/>
      <c r="BLY104" s="376"/>
      <c r="BLZ104" s="376"/>
      <c r="BMA104" s="376"/>
      <c r="BMB104" s="376"/>
      <c r="BMC104" s="376"/>
      <c r="BMD104" s="376"/>
      <c r="BME104" s="376"/>
      <c r="BMF104" s="376"/>
      <c r="BMG104" s="376"/>
      <c r="BMH104" s="376"/>
      <c r="BMI104" s="376"/>
      <c r="BMJ104" s="376"/>
      <c r="BMK104" s="376"/>
      <c r="BML104" s="376"/>
      <c r="BMM104" s="376"/>
      <c r="BMN104" s="376"/>
      <c r="BMO104" s="376"/>
      <c r="BMP104" s="376"/>
      <c r="BMQ104" s="376"/>
      <c r="BMR104" s="376"/>
      <c r="BMS104" s="376"/>
      <c r="BMT104" s="376"/>
      <c r="BMU104" s="376"/>
      <c r="BMV104" s="376"/>
      <c r="BMW104" s="376"/>
      <c r="BMX104" s="376"/>
      <c r="BMY104" s="376"/>
      <c r="BMZ104" s="376"/>
      <c r="BNA104" s="376"/>
      <c r="BNB104" s="376"/>
      <c r="BNC104" s="376"/>
      <c r="BND104" s="376"/>
      <c r="BNE104" s="376"/>
      <c r="BNF104" s="376"/>
      <c r="BNG104" s="376"/>
      <c r="BNH104" s="376"/>
      <c r="BNI104" s="376"/>
      <c r="BNJ104" s="376"/>
      <c r="BNK104" s="376"/>
      <c r="BNL104" s="376"/>
      <c r="BNM104" s="376"/>
      <c r="BNN104" s="376"/>
      <c r="BNO104" s="376"/>
      <c r="BNP104" s="376"/>
      <c r="BNQ104" s="376"/>
      <c r="BNR104" s="376"/>
      <c r="BNS104" s="376"/>
      <c r="BNT104" s="376"/>
      <c r="BNU104" s="376"/>
      <c r="BNV104" s="376"/>
      <c r="BNW104" s="376"/>
      <c r="BNX104" s="376"/>
      <c r="BNY104" s="376"/>
      <c r="BNZ104" s="376"/>
      <c r="BOA104" s="376"/>
      <c r="BOB104" s="376"/>
      <c r="BOC104" s="376"/>
      <c r="BOD104" s="376"/>
      <c r="BOE104" s="376"/>
      <c r="BOF104" s="376"/>
      <c r="BOG104" s="376"/>
      <c r="BOH104" s="376"/>
      <c r="BOI104" s="376"/>
      <c r="BOJ104" s="376"/>
      <c r="BOK104" s="376"/>
      <c r="BOL104" s="376"/>
      <c r="BOM104" s="376"/>
      <c r="BON104" s="376"/>
      <c r="BOO104" s="376"/>
      <c r="BOP104" s="376"/>
      <c r="BOQ104" s="376"/>
      <c r="BOR104" s="376"/>
      <c r="BOS104" s="376"/>
      <c r="BOT104" s="376"/>
      <c r="BOU104" s="376"/>
      <c r="BOV104" s="376"/>
      <c r="BOW104" s="376"/>
      <c r="BOX104" s="376"/>
      <c r="BOY104" s="376"/>
      <c r="BOZ104" s="376"/>
      <c r="BPA104" s="376"/>
      <c r="BPB104" s="376"/>
      <c r="BPC104" s="376"/>
      <c r="BPD104" s="376"/>
      <c r="BPE104" s="376"/>
      <c r="BPF104" s="376"/>
      <c r="BPG104" s="376"/>
      <c r="BPH104" s="376"/>
      <c r="BPI104" s="376"/>
      <c r="BPJ104" s="376"/>
      <c r="BPK104" s="376"/>
      <c r="BPL104" s="376"/>
      <c r="BPM104" s="376"/>
      <c r="BPN104" s="376"/>
      <c r="BPO104" s="376"/>
      <c r="BPP104" s="376"/>
      <c r="BPQ104" s="376"/>
      <c r="BPR104" s="376"/>
      <c r="BPS104" s="376"/>
      <c r="BPT104" s="376"/>
      <c r="BPU104" s="376"/>
      <c r="BPV104" s="376"/>
      <c r="BPW104" s="376"/>
      <c r="BPX104" s="376"/>
      <c r="BPY104" s="376"/>
      <c r="BPZ104" s="376"/>
      <c r="BQA104" s="376"/>
      <c r="BQB104" s="376"/>
      <c r="BQC104" s="376"/>
      <c r="BQD104" s="376"/>
      <c r="BQE104" s="376"/>
      <c r="BQF104" s="376"/>
      <c r="BQG104" s="376"/>
      <c r="BQH104" s="376"/>
      <c r="BQI104" s="376"/>
      <c r="BQJ104" s="376"/>
      <c r="BQK104" s="376"/>
      <c r="BQL104" s="376"/>
      <c r="BQM104" s="376"/>
      <c r="BQN104" s="376"/>
      <c r="BQO104" s="376"/>
      <c r="BQP104" s="376"/>
      <c r="BQQ104" s="376"/>
      <c r="BQR104" s="376"/>
      <c r="BQS104" s="376"/>
      <c r="BQT104" s="376"/>
      <c r="BQU104" s="376"/>
      <c r="BQV104" s="376"/>
      <c r="BQW104" s="376"/>
      <c r="BQX104" s="376"/>
      <c r="BQY104" s="376"/>
      <c r="BQZ104" s="376"/>
      <c r="BRA104" s="376"/>
      <c r="BRB104" s="376"/>
      <c r="BRC104" s="376"/>
      <c r="BRD104" s="376"/>
      <c r="BRE104" s="376"/>
      <c r="BRF104" s="376"/>
      <c r="BRG104" s="376"/>
      <c r="BRH104" s="376"/>
      <c r="BRI104" s="376"/>
      <c r="BRJ104" s="376"/>
      <c r="BRK104" s="376"/>
      <c r="BRL104" s="376"/>
      <c r="BRM104" s="376"/>
      <c r="BRN104" s="376"/>
      <c r="BRO104" s="376"/>
      <c r="BRP104" s="376"/>
      <c r="BRQ104" s="376"/>
      <c r="BRR104" s="376"/>
      <c r="BRS104" s="376"/>
      <c r="BRT104" s="376"/>
      <c r="BRU104" s="376"/>
      <c r="BRV104" s="376"/>
      <c r="BRW104" s="376"/>
      <c r="BRX104" s="376"/>
      <c r="BRY104" s="376"/>
      <c r="BRZ104" s="376"/>
      <c r="BSA104" s="376"/>
      <c r="BSB104" s="376"/>
      <c r="BSC104" s="376"/>
      <c r="BSD104" s="376"/>
      <c r="BSE104" s="376"/>
      <c r="BSF104" s="376"/>
      <c r="BSG104" s="376"/>
      <c r="BSH104" s="376"/>
      <c r="BSI104" s="376"/>
      <c r="BSJ104" s="376"/>
      <c r="BSK104" s="376"/>
      <c r="BSL104" s="376"/>
      <c r="BSM104" s="376"/>
      <c r="BSN104" s="376"/>
      <c r="BSO104" s="376"/>
      <c r="BSP104" s="376"/>
      <c r="BSQ104" s="376"/>
      <c r="BSR104" s="376"/>
      <c r="BSS104" s="376"/>
      <c r="BST104" s="376"/>
      <c r="BSU104" s="376"/>
      <c r="BSV104" s="376"/>
      <c r="BSW104" s="376"/>
      <c r="BSX104" s="376"/>
      <c r="BSY104" s="376"/>
      <c r="BSZ104" s="376"/>
      <c r="BTA104" s="376"/>
      <c r="BTB104" s="376"/>
      <c r="BTC104" s="376"/>
      <c r="BTD104" s="376"/>
      <c r="BTE104" s="376"/>
      <c r="BTF104" s="376"/>
      <c r="BTG104" s="376"/>
      <c r="BTH104" s="376"/>
      <c r="BTI104" s="376"/>
      <c r="BTJ104" s="376"/>
      <c r="BTK104" s="376"/>
      <c r="BTL104" s="376"/>
      <c r="BTM104" s="376"/>
      <c r="BTN104" s="376"/>
      <c r="BTO104" s="376"/>
      <c r="BTP104" s="376"/>
      <c r="BTQ104" s="376"/>
      <c r="BTR104" s="376"/>
      <c r="BTS104" s="376"/>
      <c r="BTT104" s="376"/>
      <c r="BTU104" s="376"/>
      <c r="BTV104" s="376"/>
      <c r="BTW104" s="376"/>
      <c r="BTX104" s="376"/>
      <c r="BTY104" s="376"/>
      <c r="BTZ104" s="376"/>
      <c r="BUA104" s="376"/>
      <c r="BUB104" s="376"/>
      <c r="BUC104" s="376"/>
      <c r="BUD104" s="376"/>
      <c r="BUE104" s="376"/>
      <c r="BUF104" s="376"/>
      <c r="BUG104" s="376"/>
      <c r="BUH104" s="376"/>
      <c r="BUI104" s="376"/>
      <c r="BUJ104" s="376"/>
      <c r="BUK104" s="376"/>
      <c r="BUL104" s="376"/>
      <c r="BUM104" s="376"/>
      <c r="BUN104" s="376"/>
      <c r="BUO104" s="376"/>
      <c r="BUP104" s="376"/>
      <c r="BUQ104" s="376"/>
      <c r="BUR104" s="376"/>
      <c r="BUS104" s="376"/>
      <c r="BUT104" s="376"/>
      <c r="BUU104" s="376"/>
      <c r="BUV104" s="376"/>
      <c r="BUW104" s="376"/>
      <c r="BUX104" s="376"/>
      <c r="BUY104" s="376"/>
      <c r="BUZ104" s="376"/>
      <c r="BVA104" s="376"/>
      <c r="BVB104" s="376"/>
      <c r="BVC104" s="376"/>
      <c r="BVD104" s="376"/>
      <c r="BVE104" s="376"/>
      <c r="BVF104" s="376"/>
      <c r="BVG104" s="376"/>
      <c r="BVH104" s="376"/>
      <c r="BVI104" s="376"/>
      <c r="BVJ104" s="376"/>
      <c r="BVK104" s="376"/>
      <c r="BVL104" s="376"/>
      <c r="BVM104" s="376"/>
      <c r="BVN104" s="376"/>
      <c r="BVO104" s="376"/>
      <c r="BVP104" s="376"/>
      <c r="BVQ104" s="376"/>
      <c r="BVR104" s="376"/>
      <c r="BVS104" s="376"/>
      <c r="BVT104" s="376"/>
      <c r="BVU104" s="376"/>
      <c r="BVV104" s="376"/>
      <c r="BVW104" s="376"/>
      <c r="BVX104" s="376"/>
      <c r="BVY104" s="376"/>
      <c r="BVZ104" s="376"/>
      <c r="BWA104" s="376"/>
      <c r="BWB104" s="376"/>
      <c r="BWC104" s="376"/>
      <c r="BWD104" s="376"/>
      <c r="BWE104" s="376"/>
      <c r="BWF104" s="376"/>
      <c r="BWG104" s="376"/>
      <c r="BWH104" s="376"/>
      <c r="BWI104" s="376"/>
      <c r="BWJ104" s="376"/>
      <c r="BWK104" s="376"/>
      <c r="BWL104" s="376"/>
      <c r="BWM104" s="376"/>
      <c r="BWN104" s="376"/>
      <c r="BWO104" s="376"/>
      <c r="BWP104" s="376"/>
      <c r="BWQ104" s="376"/>
      <c r="BWR104" s="376"/>
      <c r="BWS104" s="376"/>
      <c r="BWT104" s="376"/>
      <c r="BWU104" s="376"/>
      <c r="BWV104" s="376"/>
      <c r="BWW104" s="376"/>
      <c r="BWX104" s="376"/>
      <c r="BWY104" s="376"/>
      <c r="BWZ104" s="376"/>
      <c r="BXA104" s="376"/>
      <c r="BXB104" s="376"/>
      <c r="BXC104" s="376"/>
      <c r="BXD104" s="376"/>
      <c r="BXE104" s="376"/>
      <c r="BXF104" s="376"/>
      <c r="BXG104" s="376"/>
      <c r="BXH104" s="376"/>
      <c r="BXI104" s="376"/>
      <c r="BXJ104" s="376"/>
      <c r="BXK104" s="376"/>
      <c r="BXL104" s="376"/>
      <c r="BXM104" s="376"/>
      <c r="BXN104" s="376"/>
      <c r="BXO104" s="376"/>
      <c r="BXP104" s="376"/>
      <c r="BXQ104" s="376"/>
      <c r="BXR104" s="376"/>
      <c r="BXS104" s="376"/>
      <c r="BXT104" s="376"/>
      <c r="BXU104" s="376"/>
      <c r="BXV104" s="376"/>
      <c r="BXW104" s="376"/>
      <c r="BXX104" s="376"/>
      <c r="BXY104" s="376"/>
      <c r="BXZ104" s="376"/>
      <c r="BYA104" s="376"/>
      <c r="BYB104" s="376"/>
      <c r="BYC104" s="376"/>
      <c r="BYD104" s="376"/>
      <c r="BYE104" s="376"/>
      <c r="BYF104" s="376"/>
      <c r="BYG104" s="376"/>
      <c r="BYH104" s="376"/>
      <c r="BYI104" s="376"/>
      <c r="BYJ104" s="376"/>
      <c r="BYK104" s="376"/>
      <c r="BYL104" s="376"/>
      <c r="BYM104" s="376"/>
      <c r="BYN104" s="376"/>
      <c r="BYO104" s="376"/>
      <c r="BYP104" s="376"/>
      <c r="BYQ104" s="376"/>
      <c r="BYR104" s="376"/>
      <c r="BYS104" s="376"/>
      <c r="BYT104" s="376"/>
      <c r="BYU104" s="376"/>
      <c r="BYV104" s="376"/>
      <c r="BYW104" s="376"/>
      <c r="BYX104" s="376"/>
      <c r="BYY104" s="376"/>
      <c r="BYZ104" s="376"/>
      <c r="BZA104" s="376"/>
      <c r="BZB104" s="376"/>
      <c r="BZC104" s="376"/>
      <c r="BZD104" s="376"/>
      <c r="BZE104" s="376"/>
      <c r="BZF104" s="376"/>
      <c r="BZG104" s="376"/>
      <c r="BZH104" s="376"/>
      <c r="BZI104" s="376"/>
      <c r="BZJ104" s="376"/>
      <c r="BZK104" s="376"/>
      <c r="BZL104" s="376"/>
      <c r="BZM104" s="376"/>
      <c r="BZN104" s="376"/>
      <c r="BZO104" s="376"/>
      <c r="BZP104" s="376"/>
      <c r="BZQ104" s="376"/>
      <c r="BZR104" s="376"/>
      <c r="BZS104" s="376"/>
      <c r="BZT104" s="376"/>
      <c r="BZU104" s="376"/>
      <c r="BZV104" s="376"/>
      <c r="BZW104" s="376"/>
      <c r="BZX104" s="376"/>
      <c r="BZY104" s="376"/>
      <c r="BZZ104" s="376"/>
      <c r="CAA104" s="376"/>
      <c r="CAB104" s="376"/>
      <c r="CAC104" s="376"/>
      <c r="CAD104" s="376"/>
      <c r="CAE104" s="376"/>
      <c r="CAF104" s="376"/>
      <c r="CAG104" s="376"/>
      <c r="CAH104" s="376"/>
      <c r="CAI104" s="376"/>
      <c r="CAJ104" s="376"/>
      <c r="CAK104" s="376"/>
      <c r="CAL104" s="376"/>
      <c r="CAM104" s="376"/>
      <c r="CAN104" s="376"/>
      <c r="CAO104" s="376"/>
      <c r="CAP104" s="376"/>
      <c r="CAQ104" s="376"/>
      <c r="CAR104" s="376"/>
      <c r="CAS104" s="376"/>
      <c r="CAT104" s="376"/>
      <c r="CAU104" s="376"/>
      <c r="CAV104" s="376"/>
      <c r="CAW104" s="376"/>
      <c r="CAX104" s="376"/>
      <c r="CAY104" s="376"/>
      <c r="CAZ104" s="376"/>
      <c r="CBA104" s="376"/>
      <c r="CBB104" s="376"/>
      <c r="CBC104" s="376"/>
      <c r="CBD104" s="376"/>
      <c r="CBE104" s="376"/>
      <c r="CBF104" s="376"/>
      <c r="CBG104" s="376"/>
      <c r="CBH104" s="376"/>
      <c r="CBI104" s="376"/>
      <c r="CBJ104" s="376"/>
      <c r="CBK104" s="376"/>
      <c r="CBL104" s="376"/>
      <c r="CBM104" s="376"/>
      <c r="CBN104" s="376"/>
      <c r="CBO104" s="376"/>
      <c r="CBP104" s="376"/>
      <c r="CBQ104" s="376"/>
      <c r="CBR104" s="376"/>
      <c r="CBS104" s="376"/>
      <c r="CBT104" s="376"/>
      <c r="CBU104" s="376"/>
      <c r="CBV104" s="376"/>
      <c r="CBW104" s="376"/>
      <c r="CBX104" s="376"/>
      <c r="CBY104" s="376"/>
      <c r="CBZ104" s="376"/>
      <c r="CCA104" s="376"/>
      <c r="CCB104" s="376"/>
      <c r="CCC104" s="376"/>
      <c r="CCD104" s="376"/>
      <c r="CCE104" s="376"/>
      <c r="CCF104" s="376"/>
      <c r="CCG104" s="376"/>
      <c r="CCH104" s="376"/>
      <c r="CCI104" s="376"/>
      <c r="CCJ104" s="376"/>
      <c r="CCK104" s="376"/>
      <c r="CCL104" s="376"/>
      <c r="CCM104" s="376"/>
      <c r="CCN104" s="376"/>
      <c r="CCO104" s="376"/>
      <c r="CCP104" s="376"/>
      <c r="CCQ104" s="376"/>
      <c r="CCR104" s="376"/>
      <c r="CCS104" s="376"/>
      <c r="CCT104" s="376"/>
      <c r="CCU104" s="376"/>
      <c r="CCV104" s="376"/>
      <c r="CCW104" s="376"/>
      <c r="CCX104" s="376"/>
      <c r="CCY104" s="376"/>
      <c r="CCZ104" s="376"/>
      <c r="CDA104" s="376"/>
      <c r="CDB104" s="376"/>
      <c r="CDC104" s="376"/>
      <c r="CDD104" s="376"/>
      <c r="CDE104" s="376"/>
      <c r="CDF104" s="376"/>
      <c r="CDG104" s="376"/>
      <c r="CDH104" s="376"/>
      <c r="CDI104" s="376"/>
      <c r="CDJ104" s="376"/>
      <c r="CDK104" s="376"/>
      <c r="CDL104" s="376"/>
      <c r="CDM104" s="376"/>
      <c r="CDN104" s="376"/>
      <c r="CDO104" s="376"/>
      <c r="CDP104" s="376"/>
      <c r="CDQ104" s="376"/>
      <c r="CDR104" s="376"/>
      <c r="CDS104" s="376"/>
      <c r="CDT104" s="376"/>
      <c r="CDU104" s="376"/>
      <c r="CDV104" s="376"/>
      <c r="CDW104" s="376"/>
      <c r="CDX104" s="376"/>
      <c r="CDY104" s="376"/>
      <c r="CDZ104" s="376"/>
      <c r="CEA104" s="376"/>
      <c r="CEB104" s="376"/>
      <c r="CEC104" s="376"/>
      <c r="CED104" s="376"/>
      <c r="CEE104" s="376"/>
      <c r="CEF104" s="376"/>
      <c r="CEG104" s="376"/>
      <c r="CEH104" s="376"/>
      <c r="CEI104" s="376"/>
      <c r="CEJ104" s="376"/>
      <c r="CEK104" s="376"/>
      <c r="CEL104" s="376"/>
      <c r="CEM104" s="376"/>
      <c r="CEN104" s="376"/>
      <c r="CEO104" s="376"/>
      <c r="CEP104" s="376"/>
      <c r="CEQ104" s="376"/>
      <c r="CER104" s="376"/>
      <c r="CES104" s="376"/>
      <c r="CET104" s="376"/>
      <c r="CEU104" s="376"/>
      <c r="CEV104" s="376"/>
      <c r="CEW104" s="376"/>
      <c r="CEX104" s="376"/>
      <c r="CEY104" s="376"/>
      <c r="CEZ104" s="376"/>
      <c r="CFA104" s="376"/>
      <c r="CFB104" s="376"/>
      <c r="CFC104" s="376"/>
      <c r="CFD104" s="376"/>
      <c r="CFE104" s="376"/>
      <c r="CFF104" s="376"/>
      <c r="CFG104" s="376"/>
      <c r="CFH104" s="376"/>
      <c r="CFI104" s="376"/>
      <c r="CFJ104" s="376"/>
      <c r="CFK104" s="376"/>
      <c r="CFL104" s="376"/>
      <c r="CFM104" s="376"/>
      <c r="CFN104" s="376"/>
      <c r="CFO104" s="376"/>
      <c r="CFP104" s="376"/>
      <c r="CFQ104" s="376"/>
      <c r="CFR104" s="376"/>
      <c r="CFS104" s="376"/>
      <c r="CFT104" s="376"/>
      <c r="CFU104" s="376"/>
      <c r="CFV104" s="376"/>
      <c r="CFW104" s="376"/>
      <c r="CFX104" s="376"/>
      <c r="CFY104" s="376"/>
      <c r="CFZ104" s="376"/>
      <c r="CGA104" s="376"/>
      <c r="CGB104" s="376"/>
      <c r="CGC104" s="376"/>
      <c r="CGD104" s="376"/>
      <c r="CGE104" s="376"/>
      <c r="CGF104" s="376"/>
      <c r="CGG104" s="376"/>
      <c r="CGH104" s="376"/>
      <c r="CGI104" s="376"/>
      <c r="CGJ104" s="376"/>
      <c r="CGK104" s="376"/>
      <c r="CGL104" s="376"/>
      <c r="CGM104" s="376"/>
      <c r="CGN104" s="376"/>
      <c r="CGO104" s="376"/>
      <c r="CGP104" s="376"/>
      <c r="CGQ104" s="376"/>
      <c r="CGR104" s="376"/>
      <c r="CGS104" s="376"/>
      <c r="CGT104" s="376"/>
      <c r="CGU104" s="376"/>
      <c r="CGV104" s="376"/>
      <c r="CGW104" s="376"/>
      <c r="CGX104" s="376"/>
      <c r="CGY104" s="376"/>
      <c r="CGZ104" s="376"/>
      <c r="CHA104" s="376"/>
      <c r="CHB104" s="376"/>
      <c r="CHC104" s="376"/>
      <c r="CHD104" s="376"/>
      <c r="CHE104" s="376"/>
      <c r="CHF104" s="376"/>
      <c r="CHG104" s="376"/>
      <c r="CHH104" s="376"/>
      <c r="CHI104" s="376"/>
      <c r="CHJ104" s="376"/>
      <c r="CHK104" s="376"/>
      <c r="CHL104" s="376"/>
      <c r="CHM104" s="376"/>
      <c r="CHN104" s="376"/>
      <c r="CHO104" s="376"/>
      <c r="CHP104" s="376"/>
      <c r="CHQ104" s="376"/>
      <c r="CHR104" s="376"/>
      <c r="CHS104" s="376"/>
      <c r="CHT104" s="376"/>
      <c r="CHU104" s="376"/>
      <c r="CHV104" s="376"/>
      <c r="CHW104" s="376"/>
      <c r="CHX104" s="376"/>
      <c r="CHY104" s="376"/>
      <c r="CHZ104" s="376"/>
      <c r="CIA104" s="376"/>
      <c r="CIB104" s="376"/>
      <c r="CIC104" s="376"/>
      <c r="CID104" s="376"/>
      <c r="CIE104" s="376"/>
      <c r="CIF104" s="376"/>
      <c r="CIG104" s="376"/>
      <c r="CIH104" s="376"/>
      <c r="CII104" s="376"/>
      <c r="CIJ104" s="376"/>
      <c r="CIK104" s="376"/>
      <c r="CIL104" s="376"/>
      <c r="CIM104" s="376"/>
      <c r="CIN104" s="376"/>
      <c r="CIO104" s="376"/>
      <c r="CIP104" s="376"/>
      <c r="CIQ104" s="376"/>
      <c r="CIR104" s="376"/>
      <c r="CIS104" s="376"/>
      <c r="CIT104" s="376"/>
      <c r="CIU104" s="376"/>
      <c r="CIV104" s="376"/>
      <c r="CIW104" s="376"/>
      <c r="CIX104" s="376"/>
      <c r="CIY104" s="376"/>
      <c r="CIZ104" s="376"/>
      <c r="CJA104" s="376"/>
      <c r="CJB104" s="376"/>
      <c r="CJC104" s="376"/>
      <c r="CJD104" s="376"/>
      <c r="CJE104" s="376"/>
      <c r="CJF104" s="376"/>
      <c r="CJG104" s="376"/>
      <c r="CJH104" s="376"/>
      <c r="CJI104" s="376"/>
      <c r="CJJ104" s="376"/>
      <c r="CJK104" s="376"/>
      <c r="CJL104" s="376"/>
      <c r="CJM104" s="376"/>
      <c r="CJN104" s="376"/>
      <c r="CJO104" s="376"/>
      <c r="CJP104" s="376"/>
      <c r="CJQ104" s="376"/>
      <c r="CJR104" s="376"/>
      <c r="CJS104" s="376"/>
      <c r="CJT104" s="376"/>
      <c r="CJU104" s="376"/>
      <c r="CJV104" s="376"/>
      <c r="CJW104" s="376"/>
      <c r="CJX104" s="376"/>
      <c r="CJY104" s="376"/>
      <c r="CJZ104" s="376"/>
      <c r="CKA104" s="376"/>
      <c r="CKB104" s="376"/>
      <c r="CKC104" s="376"/>
      <c r="CKD104" s="376"/>
      <c r="CKE104" s="376"/>
      <c r="CKF104" s="376"/>
      <c r="CKG104" s="376"/>
      <c r="CKH104" s="376"/>
      <c r="CKI104" s="376"/>
      <c r="CKJ104" s="376"/>
      <c r="CKK104" s="376"/>
      <c r="CKL104" s="376"/>
      <c r="CKM104" s="376"/>
      <c r="CKN104" s="376"/>
      <c r="CKO104" s="376"/>
      <c r="CKP104" s="376"/>
      <c r="CKQ104" s="376"/>
      <c r="CKR104" s="376"/>
      <c r="CKS104" s="376"/>
      <c r="CKT104" s="376"/>
      <c r="CKU104" s="376"/>
      <c r="CKV104" s="376"/>
      <c r="CKW104" s="376"/>
      <c r="CKX104" s="376"/>
      <c r="CKY104" s="376"/>
      <c r="CKZ104" s="376"/>
      <c r="CLA104" s="376"/>
      <c r="CLB104" s="376"/>
      <c r="CLC104" s="376"/>
      <c r="CLD104" s="376"/>
      <c r="CLE104" s="376"/>
      <c r="CLF104" s="376"/>
      <c r="CLG104" s="376"/>
      <c r="CLH104" s="376"/>
      <c r="CLI104" s="376"/>
      <c r="CLJ104" s="376"/>
      <c r="CLK104" s="376"/>
      <c r="CLL104" s="376"/>
      <c r="CLM104" s="376"/>
      <c r="CLN104" s="376"/>
      <c r="CLO104" s="376"/>
      <c r="CLP104" s="376"/>
      <c r="CLQ104" s="376"/>
      <c r="CLR104" s="376"/>
      <c r="CLS104" s="376"/>
      <c r="CLT104" s="376"/>
      <c r="CLU104" s="376"/>
      <c r="CLV104" s="376"/>
      <c r="CLW104" s="376"/>
      <c r="CLX104" s="376"/>
      <c r="CLY104" s="376"/>
      <c r="CLZ104" s="376"/>
      <c r="CMA104" s="376"/>
      <c r="CMB104" s="376"/>
      <c r="CMC104" s="376"/>
      <c r="CMD104" s="376"/>
      <c r="CME104" s="376"/>
      <c r="CMF104" s="376"/>
      <c r="CMG104" s="376"/>
      <c r="CMH104" s="376"/>
      <c r="CMI104" s="376"/>
      <c r="CMJ104" s="376"/>
      <c r="CMK104" s="376"/>
      <c r="CML104" s="376"/>
      <c r="CMM104" s="376"/>
      <c r="CMN104" s="376"/>
      <c r="CMO104" s="376"/>
      <c r="CMP104" s="376"/>
      <c r="CMQ104" s="376"/>
      <c r="CMR104" s="376"/>
      <c r="CMS104" s="376"/>
      <c r="CMT104" s="376"/>
      <c r="CMU104" s="376"/>
      <c r="CMV104" s="376"/>
      <c r="CMW104" s="376"/>
      <c r="CMX104" s="376"/>
      <c r="CMY104" s="376"/>
      <c r="CMZ104" s="376"/>
      <c r="CNA104" s="376"/>
      <c r="CNB104" s="376"/>
      <c r="CNC104" s="376"/>
      <c r="CND104" s="376"/>
      <c r="CNE104" s="376"/>
      <c r="CNF104" s="376"/>
      <c r="CNG104" s="376"/>
      <c r="CNH104" s="376"/>
      <c r="CNI104" s="376"/>
      <c r="CNJ104" s="376"/>
      <c r="CNK104" s="376"/>
      <c r="CNL104" s="376"/>
      <c r="CNM104" s="376"/>
      <c r="CNN104" s="376"/>
      <c r="CNO104" s="376"/>
      <c r="CNP104" s="376"/>
      <c r="CNQ104" s="376"/>
      <c r="CNR104" s="376"/>
      <c r="CNS104" s="376"/>
      <c r="CNT104" s="376"/>
      <c r="CNU104" s="376"/>
      <c r="CNV104" s="376"/>
      <c r="CNW104" s="376"/>
      <c r="CNX104" s="376"/>
      <c r="CNY104" s="376"/>
      <c r="CNZ104" s="376"/>
      <c r="COA104" s="376"/>
      <c r="COB104" s="376"/>
      <c r="COC104" s="376"/>
      <c r="COD104" s="376"/>
      <c r="COE104" s="376"/>
      <c r="COF104" s="376"/>
      <c r="COG104" s="376"/>
      <c r="COH104" s="376"/>
      <c r="COI104" s="376"/>
      <c r="COJ104" s="376"/>
      <c r="COK104" s="376"/>
      <c r="COL104" s="376"/>
      <c r="COM104" s="376"/>
      <c r="CON104" s="376"/>
      <c r="COO104" s="376"/>
      <c r="COP104" s="376"/>
      <c r="COQ104" s="376"/>
      <c r="COR104" s="376"/>
      <c r="COS104" s="376"/>
      <c r="COT104" s="376"/>
      <c r="COU104" s="376"/>
      <c r="COV104" s="376"/>
      <c r="COW104" s="376"/>
      <c r="COX104" s="376"/>
      <c r="COY104" s="376"/>
      <c r="COZ104" s="376"/>
      <c r="CPA104" s="376"/>
      <c r="CPB104" s="376"/>
      <c r="CPC104" s="376"/>
      <c r="CPD104" s="376"/>
      <c r="CPE104" s="376"/>
      <c r="CPF104" s="376"/>
      <c r="CPG104" s="376"/>
      <c r="CPH104" s="376"/>
      <c r="CPI104" s="376"/>
      <c r="CPJ104" s="376"/>
      <c r="CPK104" s="376"/>
      <c r="CPL104" s="376"/>
      <c r="CPM104" s="376"/>
      <c r="CPN104" s="376"/>
      <c r="CPO104" s="376"/>
      <c r="CPP104" s="376"/>
      <c r="CPQ104" s="376"/>
      <c r="CPR104" s="376"/>
      <c r="CPS104" s="376"/>
      <c r="CPT104" s="376"/>
      <c r="CPU104" s="376"/>
      <c r="CPV104" s="376"/>
      <c r="CPW104" s="376"/>
      <c r="CPX104" s="376"/>
      <c r="CPY104" s="376"/>
      <c r="CPZ104" s="376"/>
      <c r="CQA104" s="376"/>
      <c r="CQB104" s="376"/>
      <c r="CQC104" s="376"/>
      <c r="CQD104" s="376"/>
      <c r="CQE104" s="376"/>
      <c r="CQF104" s="376"/>
      <c r="CQG104" s="376"/>
      <c r="CQH104" s="376"/>
      <c r="CQI104" s="376"/>
      <c r="CQJ104" s="376"/>
      <c r="CQK104" s="376"/>
      <c r="CQL104" s="376"/>
      <c r="CQM104" s="376"/>
      <c r="CQN104" s="376"/>
      <c r="CQO104" s="376"/>
      <c r="CQP104" s="376"/>
      <c r="CQQ104" s="376"/>
      <c r="CQR104" s="376"/>
      <c r="CQS104" s="376"/>
      <c r="CQT104" s="376"/>
      <c r="CQU104" s="376"/>
      <c r="CQV104" s="376"/>
      <c r="CQW104" s="376"/>
      <c r="CQX104" s="376"/>
      <c r="CQY104" s="376"/>
      <c r="CQZ104" s="376"/>
      <c r="CRA104" s="376"/>
      <c r="CRB104" s="376"/>
      <c r="CRC104" s="376"/>
      <c r="CRD104" s="376"/>
      <c r="CRE104" s="376"/>
      <c r="CRF104" s="376"/>
      <c r="CRG104" s="376"/>
      <c r="CRH104" s="376"/>
      <c r="CRI104" s="376"/>
      <c r="CRJ104" s="376"/>
      <c r="CRK104" s="376"/>
      <c r="CRL104" s="376"/>
      <c r="CRM104" s="376"/>
      <c r="CRN104" s="376"/>
      <c r="CRO104" s="376"/>
      <c r="CRP104" s="376"/>
      <c r="CRQ104" s="376"/>
      <c r="CRR104" s="376"/>
      <c r="CRS104" s="376"/>
      <c r="CRT104" s="376"/>
      <c r="CRU104" s="376"/>
      <c r="CRV104" s="376"/>
      <c r="CRW104" s="376"/>
      <c r="CRX104" s="376"/>
      <c r="CRY104" s="376"/>
      <c r="CRZ104" s="376"/>
      <c r="CSA104" s="376"/>
      <c r="CSB104" s="376"/>
      <c r="CSC104" s="376"/>
      <c r="CSD104" s="376"/>
      <c r="CSE104" s="376"/>
      <c r="CSF104" s="376"/>
      <c r="CSG104" s="376"/>
      <c r="CSH104" s="376"/>
      <c r="CSI104" s="376"/>
      <c r="CSJ104" s="376"/>
      <c r="CSK104" s="376"/>
      <c r="CSL104" s="376"/>
      <c r="CSM104" s="376"/>
      <c r="CSN104" s="376"/>
      <c r="CSO104" s="376"/>
      <c r="CSP104" s="376"/>
      <c r="CSQ104" s="376"/>
      <c r="CSR104" s="376"/>
      <c r="CSS104" s="376"/>
      <c r="CST104" s="376"/>
      <c r="CSU104" s="376"/>
      <c r="CSV104" s="376"/>
      <c r="CSW104" s="376"/>
      <c r="CSX104" s="376"/>
      <c r="CSY104" s="376"/>
      <c r="CSZ104" s="376"/>
      <c r="CTA104" s="376"/>
      <c r="CTB104" s="376"/>
      <c r="CTC104" s="376"/>
      <c r="CTD104" s="376"/>
      <c r="CTE104" s="376"/>
      <c r="CTF104" s="376"/>
      <c r="CTG104" s="376"/>
      <c r="CTH104" s="376"/>
      <c r="CTI104" s="376"/>
      <c r="CTJ104" s="376"/>
      <c r="CTK104" s="376"/>
      <c r="CTL104" s="376"/>
      <c r="CTM104" s="376"/>
      <c r="CTN104" s="376"/>
      <c r="CTO104" s="376"/>
      <c r="CTP104" s="376"/>
      <c r="CTQ104" s="376"/>
      <c r="CTR104" s="376"/>
      <c r="CTS104" s="376"/>
      <c r="CTT104" s="376"/>
      <c r="CTU104" s="376"/>
      <c r="CTV104" s="376"/>
      <c r="CTW104" s="376"/>
      <c r="CTX104" s="376"/>
      <c r="CTY104" s="376"/>
      <c r="CTZ104" s="376"/>
      <c r="CUA104" s="376"/>
      <c r="CUB104" s="376"/>
      <c r="CUC104" s="376"/>
      <c r="CUD104" s="376"/>
      <c r="CUE104" s="376"/>
      <c r="CUF104" s="376"/>
      <c r="CUG104" s="376"/>
      <c r="CUH104" s="376"/>
      <c r="CUI104" s="376"/>
      <c r="CUJ104" s="376"/>
      <c r="CUK104" s="376"/>
      <c r="CUL104" s="376"/>
      <c r="CUM104" s="376"/>
      <c r="CUN104" s="376"/>
      <c r="CUO104" s="376"/>
      <c r="CUP104" s="376"/>
      <c r="CUQ104" s="376"/>
      <c r="CUR104" s="376"/>
      <c r="CUS104" s="376"/>
      <c r="CUT104" s="376"/>
      <c r="CUU104" s="376"/>
      <c r="CUV104" s="376"/>
      <c r="CUW104" s="376"/>
      <c r="CUX104" s="376"/>
      <c r="CUY104" s="376"/>
      <c r="CUZ104" s="376"/>
      <c r="CVA104" s="376"/>
      <c r="CVB104" s="376"/>
      <c r="CVC104" s="376"/>
      <c r="CVD104" s="376"/>
      <c r="CVE104" s="376"/>
      <c r="CVF104" s="376"/>
      <c r="CVG104" s="376"/>
      <c r="CVH104" s="376"/>
      <c r="CVI104" s="376"/>
      <c r="CVJ104" s="376"/>
      <c r="CVK104" s="376"/>
      <c r="CVL104" s="376"/>
      <c r="CVM104" s="376"/>
      <c r="CVN104" s="376"/>
      <c r="CVO104" s="376"/>
      <c r="CVP104" s="376"/>
      <c r="CVQ104" s="376"/>
      <c r="CVR104" s="376"/>
      <c r="CVS104" s="376"/>
      <c r="CVT104" s="376"/>
      <c r="CVU104" s="376"/>
      <c r="CVV104" s="376"/>
      <c r="CVW104" s="376"/>
      <c r="CVX104" s="376"/>
      <c r="CVY104" s="376"/>
      <c r="CVZ104" s="376"/>
      <c r="CWA104" s="376"/>
      <c r="CWB104" s="376"/>
      <c r="CWC104" s="376"/>
      <c r="CWD104" s="376"/>
      <c r="CWE104" s="376"/>
      <c r="CWF104" s="376"/>
      <c r="CWG104" s="376"/>
      <c r="CWH104" s="376"/>
      <c r="CWI104" s="376"/>
      <c r="CWJ104" s="376"/>
      <c r="CWK104" s="376"/>
      <c r="CWL104" s="376"/>
      <c r="CWM104" s="376"/>
      <c r="CWN104" s="376"/>
      <c r="CWO104" s="376"/>
      <c r="CWP104" s="376"/>
      <c r="CWQ104" s="376"/>
      <c r="CWR104" s="376"/>
      <c r="CWS104" s="376"/>
      <c r="CWT104" s="376"/>
      <c r="CWU104" s="376"/>
      <c r="CWV104" s="376"/>
      <c r="CWW104" s="376"/>
      <c r="CWX104" s="376"/>
      <c r="CWY104" s="376"/>
      <c r="CWZ104" s="376"/>
      <c r="CXA104" s="376"/>
      <c r="CXB104" s="376"/>
      <c r="CXC104" s="376"/>
      <c r="CXD104" s="376"/>
      <c r="CXE104" s="376"/>
      <c r="CXF104" s="376"/>
      <c r="CXG104" s="376"/>
      <c r="CXH104" s="376"/>
      <c r="CXI104" s="376"/>
      <c r="CXJ104" s="376"/>
      <c r="CXK104" s="376"/>
      <c r="CXL104" s="376"/>
      <c r="CXM104" s="376"/>
      <c r="CXN104" s="376"/>
      <c r="CXO104" s="376"/>
      <c r="CXP104" s="376"/>
      <c r="CXQ104" s="376"/>
      <c r="CXR104" s="376"/>
      <c r="CXS104" s="376"/>
      <c r="CXT104" s="376"/>
      <c r="CXU104" s="376"/>
      <c r="CXV104" s="376"/>
      <c r="CXW104" s="376"/>
      <c r="CXX104" s="376"/>
      <c r="CXY104" s="376"/>
      <c r="CXZ104" s="376"/>
      <c r="CYA104" s="376"/>
      <c r="CYB104" s="376"/>
      <c r="CYC104" s="376"/>
      <c r="CYD104" s="376"/>
      <c r="CYE104" s="376"/>
      <c r="CYF104" s="376"/>
      <c r="CYG104" s="376"/>
      <c r="CYH104" s="376"/>
      <c r="CYI104" s="376"/>
      <c r="CYJ104" s="376"/>
      <c r="CYK104" s="376"/>
      <c r="CYL104" s="376"/>
      <c r="CYM104" s="376"/>
      <c r="CYN104" s="376"/>
      <c r="CYO104" s="376"/>
      <c r="CYP104" s="376"/>
      <c r="CYQ104" s="376"/>
      <c r="CYR104" s="376"/>
      <c r="CYS104" s="376"/>
      <c r="CYT104" s="376"/>
      <c r="CYU104" s="376"/>
      <c r="CYV104" s="376"/>
      <c r="CYW104" s="376"/>
      <c r="CYX104" s="376"/>
      <c r="CYY104" s="376"/>
      <c r="CYZ104" s="376"/>
      <c r="CZA104" s="376"/>
      <c r="CZB104" s="376"/>
      <c r="CZC104" s="376"/>
      <c r="CZD104" s="376"/>
      <c r="CZE104" s="376"/>
      <c r="CZF104" s="376"/>
      <c r="CZG104" s="376"/>
      <c r="CZH104" s="376"/>
      <c r="CZI104" s="376"/>
      <c r="CZJ104" s="376"/>
      <c r="CZK104" s="376"/>
      <c r="CZL104" s="376"/>
      <c r="CZM104" s="376"/>
      <c r="CZN104" s="376"/>
      <c r="CZO104" s="376"/>
      <c r="CZP104" s="376"/>
      <c r="CZQ104" s="376"/>
      <c r="CZR104" s="376"/>
      <c r="CZS104" s="376"/>
      <c r="CZT104" s="376"/>
      <c r="CZU104" s="376"/>
      <c r="CZV104" s="376"/>
      <c r="CZW104" s="376"/>
      <c r="CZX104" s="376"/>
      <c r="CZY104" s="376"/>
      <c r="CZZ104" s="376"/>
      <c r="DAA104" s="376"/>
      <c r="DAB104" s="376"/>
      <c r="DAC104" s="376"/>
      <c r="DAD104" s="376"/>
      <c r="DAE104" s="376"/>
      <c r="DAF104" s="376"/>
      <c r="DAG104" s="376"/>
      <c r="DAH104" s="376"/>
      <c r="DAI104" s="376"/>
      <c r="DAJ104" s="376"/>
      <c r="DAK104" s="376"/>
      <c r="DAL104" s="376"/>
      <c r="DAM104" s="376"/>
      <c r="DAN104" s="376"/>
      <c r="DAO104" s="376"/>
      <c r="DAP104" s="376"/>
      <c r="DAQ104" s="376"/>
      <c r="DAR104" s="376"/>
      <c r="DAS104" s="376"/>
      <c r="DAT104" s="376"/>
      <c r="DAU104" s="376"/>
      <c r="DAV104" s="376"/>
      <c r="DAW104" s="376"/>
      <c r="DAX104" s="376"/>
      <c r="DAY104" s="376"/>
      <c r="DAZ104" s="376"/>
      <c r="DBA104" s="376"/>
      <c r="DBB104" s="376"/>
      <c r="DBC104" s="376"/>
      <c r="DBD104" s="376"/>
      <c r="DBE104" s="376"/>
      <c r="DBF104" s="376"/>
      <c r="DBG104" s="376"/>
      <c r="DBH104" s="376"/>
      <c r="DBI104" s="376"/>
      <c r="DBJ104" s="376"/>
      <c r="DBK104" s="376"/>
      <c r="DBL104" s="376"/>
      <c r="DBM104" s="376"/>
      <c r="DBN104" s="376"/>
      <c r="DBO104" s="376"/>
      <c r="DBP104" s="376"/>
      <c r="DBQ104" s="376"/>
      <c r="DBR104" s="376"/>
      <c r="DBS104" s="376"/>
      <c r="DBT104" s="376"/>
      <c r="DBU104" s="376"/>
      <c r="DBV104" s="376"/>
      <c r="DBW104" s="376"/>
      <c r="DBX104" s="376"/>
      <c r="DBY104" s="376"/>
      <c r="DBZ104" s="376"/>
      <c r="DCA104" s="376"/>
      <c r="DCB104" s="376"/>
      <c r="DCC104" s="376"/>
      <c r="DCD104" s="376"/>
      <c r="DCE104" s="376"/>
      <c r="DCF104" s="376"/>
      <c r="DCG104" s="376"/>
      <c r="DCH104" s="376"/>
      <c r="DCI104" s="376"/>
      <c r="DCJ104" s="376"/>
      <c r="DCK104" s="376"/>
      <c r="DCL104" s="376"/>
      <c r="DCM104" s="376"/>
      <c r="DCN104" s="376"/>
      <c r="DCO104" s="376"/>
      <c r="DCP104" s="376"/>
      <c r="DCQ104" s="376"/>
      <c r="DCR104" s="376"/>
      <c r="DCS104" s="376"/>
      <c r="DCT104" s="376"/>
      <c r="DCU104" s="376"/>
      <c r="DCV104" s="376"/>
      <c r="DCW104" s="376"/>
      <c r="DCX104" s="376"/>
      <c r="DCY104" s="376"/>
      <c r="DCZ104" s="376"/>
      <c r="DDA104" s="376"/>
      <c r="DDB104" s="376"/>
      <c r="DDC104" s="376"/>
      <c r="DDD104" s="376"/>
      <c r="DDE104" s="376"/>
      <c r="DDF104" s="376"/>
      <c r="DDG104" s="376"/>
      <c r="DDH104" s="376"/>
      <c r="DDI104" s="376"/>
      <c r="DDJ104" s="376"/>
      <c r="DDK104" s="376"/>
      <c r="DDL104" s="376"/>
      <c r="DDM104" s="376"/>
      <c r="DDN104" s="376"/>
      <c r="DDO104" s="376"/>
      <c r="DDP104" s="376"/>
      <c r="DDQ104" s="376"/>
      <c r="DDR104" s="376"/>
      <c r="DDS104" s="376"/>
      <c r="DDT104" s="376"/>
      <c r="DDU104" s="376"/>
      <c r="DDV104" s="376"/>
      <c r="DDW104" s="376"/>
      <c r="DDX104" s="376"/>
      <c r="DDY104" s="376"/>
      <c r="DDZ104" s="376"/>
      <c r="DEA104" s="376"/>
      <c r="DEB104" s="376"/>
      <c r="DEC104" s="376"/>
      <c r="DED104" s="376"/>
      <c r="DEE104" s="376"/>
      <c r="DEF104" s="376"/>
      <c r="DEG104" s="376"/>
      <c r="DEH104" s="376"/>
      <c r="DEI104" s="376"/>
      <c r="DEJ104" s="376"/>
      <c r="DEK104" s="376"/>
      <c r="DEL104" s="376"/>
      <c r="DEM104" s="376"/>
      <c r="DEN104" s="376"/>
      <c r="DEO104" s="376"/>
      <c r="DEP104" s="376"/>
      <c r="DEQ104" s="376"/>
      <c r="DER104" s="376"/>
      <c r="DES104" s="376"/>
      <c r="DET104" s="376"/>
      <c r="DEU104" s="376"/>
      <c r="DEV104" s="376"/>
      <c r="DEW104" s="376"/>
      <c r="DEX104" s="376"/>
      <c r="DEY104" s="376"/>
      <c r="DEZ104" s="376"/>
      <c r="DFA104" s="376"/>
      <c r="DFB104" s="376"/>
      <c r="DFC104" s="376"/>
      <c r="DFD104" s="376"/>
      <c r="DFE104" s="376"/>
      <c r="DFF104" s="376"/>
      <c r="DFG104" s="376"/>
      <c r="DFH104" s="376"/>
      <c r="DFI104" s="376"/>
      <c r="DFJ104" s="376"/>
      <c r="DFK104" s="376"/>
      <c r="DFL104" s="376"/>
      <c r="DFM104" s="376"/>
      <c r="DFN104" s="376"/>
      <c r="DFO104" s="376"/>
      <c r="DFP104" s="376"/>
      <c r="DFQ104" s="376"/>
      <c r="DFR104" s="376"/>
      <c r="DFS104" s="376"/>
      <c r="DFT104" s="376"/>
      <c r="DFU104" s="376"/>
      <c r="DFV104" s="376"/>
      <c r="DFW104" s="376"/>
      <c r="DFX104" s="376"/>
      <c r="DFY104" s="376"/>
      <c r="DFZ104" s="376"/>
      <c r="DGA104" s="376"/>
      <c r="DGB104" s="376"/>
      <c r="DGC104" s="376"/>
      <c r="DGD104" s="376"/>
      <c r="DGE104" s="376"/>
      <c r="DGF104" s="376"/>
      <c r="DGG104" s="376"/>
      <c r="DGH104" s="376"/>
      <c r="DGI104" s="376"/>
      <c r="DGJ104" s="376"/>
      <c r="DGK104" s="376"/>
      <c r="DGL104" s="376"/>
      <c r="DGM104" s="376"/>
      <c r="DGN104" s="376"/>
      <c r="DGO104" s="376"/>
      <c r="DGP104" s="376"/>
      <c r="DGQ104" s="376"/>
      <c r="DGR104" s="376"/>
      <c r="DGS104" s="376"/>
      <c r="DGT104" s="376"/>
      <c r="DGU104" s="376"/>
      <c r="DGV104" s="376"/>
      <c r="DGW104" s="376"/>
      <c r="DGX104" s="376"/>
      <c r="DGY104" s="376"/>
      <c r="DGZ104" s="376"/>
      <c r="DHA104" s="376"/>
      <c r="DHB104" s="376"/>
      <c r="DHC104" s="376"/>
      <c r="DHD104" s="376"/>
      <c r="DHE104" s="376"/>
      <c r="DHF104" s="376"/>
      <c r="DHG104" s="376"/>
      <c r="DHH104" s="376"/>
      <c r="DHI104" s="376"/>
      <c r="DHJ104" s="376"/>
      <c r="DHK104" s="376"/>
      <c r="DHL104" s="376"/>
      <c r="DHM104" s="376"/>
      <c r="DHN104" s="376"/>
      <c r="DHO104" s="376"/>
      <c r="DHP104" s="376"/>
      <c r="DHQ104" s="376"/>
      <c r="DHR104" s="376"/>
      <c r="DHS104" s="376"/>
      <c r="DHT104" s="376"/>
      <c r="DHU104" s="376"/>
      <c r="DHV104" s="376"/>
      <c r="DHW104" s="376"/>
      <c r="DHX104" s="376"/>
      <c r="DHY104" s="376"/>
      <c r="DHZ104" s="376"/>
      <c r="DIA104" s="376"/>
      <c r="DIB104" s="376"/>
      <c r="DIC104" s="376"/>
      <c r="DID104" s="376"/>
      <c r="DIE104" s="376"/>
      <c r="DIF104" s="376"/>
      <c r="DIG104" s="376"/>
      <c r="DIH104" s="376"/>
      <c r="DII104" s="376"/>
      <c r="DIJ104" s="376"/>
      <c r="DIK104" s="376"/>
      <c r="DIL104" s="376"/>
      <c r="DIM104" s="376"/>
      <c r="DIN104" s="376"/>
      <c r="DIO104" s="376"/>
      <c r="DIP104" s="376"/>
      <c r="DIQ104" s="376"/>
      <c r="DIR104" s="376"/>
      <c r="DIS104" s="376"/>
      <c r="DIT104" s="376"/>
      <c r="DIU104" s="376"/>
      <c r="DIV104" s="376"/>
      <c r="DIW104" s="376"/>
      <c r="DIX104" s="376"/>
      <c r="DIY104" s="376"/>
      <c r="DIZ104" s="376"/>
      <c r="DJA104" s="376"/>
      <c r="DJB104" s="376"/>
      <c r="DJC104" s="376"/>
      <c r="DJD104" s="376"/>
      <c r="DJE104" s="376"/>
      <c r="DJF104" s="376"/>
      <c r="DJG104" s="376"/>
      <c r="DJH104" s="376"/>
      <c r="DJI104" s="376"/>
      <c r="DJJ104" s="376"/>
      <c r="DJK104" s="376"/>
      <c r="DJL104" s="376"/>
      <c r="DJM104" s="376"/>
      <c r="DJN104" s="376"/>
      <c r="DJO104" s="376"/>
      <c r="DJP104" s="376"/>
      <c r="DJQ104" s="376"/>
      <c r="DJR104" s="376"/>
      <c r="DJS104" s="376"/>
      <c r="DJT104" s="376"/>
      <c r="DJU104" s="376"/>
      <c r="DJV104" s="376"/>
      <c r="DJW104" s="376"/>
      <c r="DJX104" s="376"/>
      <c r="DJY104" s="376"/>
      <c r="DJZ104" s="376"/>
      <c r="DKA104" s="376"/>
      <c r="DKB104" s="376"/>
      <c r="DKC104" s="376"/>
      <c r="DKD104" s="376"/>
      <c r="DKE104" s="376"/>
      <c r="DKF104" s="376"/>
      <c r="DKG104" s="376"/>
      <c r="DKH104" s="376"/>
      <c r="DKI104" s="376"/>
      <c r="DKJ104" s="376"/>
      <c r="DKK104" s="376"/>
      <c r="DKL104" s="376"/>
      <c r="DKM104" s="376"/>
      <c r="DKN104" s="376"/>
      <c r="DKO104" s="376"/>
      <c r="DKP104" s="376"/>
      <c r="DKQ104" s="376"/>
      <c r="DKR104" s="376"/>
      <c r="DKS104" s="376"/>
      <c r="DKT104" s="376"/>
      <c r="DKU104" s="376"/>
      <c r="DKV104" s="376"/>
      <c r="DKW104" s="376"/>
      <c r="DKX104" s="376"/>
      <c r="DKY104" s="376"/>
      <c r="DKZ104" s="376"/>
      <c r="DLA104" s="376"/>
      <c r="DLB104" s="376"/>
      <c r="DLC104" s="376"/>
      <c r="DLD104" s="376"/>
      <c r="DLE104" s="376"/>
      <c r="DLF104" s="376"/>
      <c r="DLG104" s="376"/>
      <c r="DLH104" s="376"/>
      <c r="DLI104" s="376"/>
      <c r="DLJ104" s="376"/>
      <c r="DLK104" s="376"/>
      <c r="DLL104" s="376"/>
      <c r="DLM104" s="376"/>
      <c r="DLN104" s="376"/>
      <c r="DLO104" s="376"/>
      <c r="DLP104" s="376"/>
      <c r="DLQ104" s="376"/>
      <c r="DLR104" s="376"/>
      <c r="DLS104" s="376"/>
      <c r="DLT104" s="376"/>
      <c r="DLU104" s="376"/>
      <c r="DLV104" s="376"/>
      <c r="DLW104" s="376"/>
      <c r="DLX104" s="376"/>
      <c r="DLY104" s="376"/>
      <c r="DLZ104" s="376"/>
      <c r="DMA104" s="376"/>
      <c r="DMB104" s="376"/>
      <c r="DMC104" s="376"/>
      <c r="DMD104" s="376"/>
      <c r="DME104" s="376"/>
      <c r="DMF104" s="376"/>
      <c r="DMG104" s="376"/>
      <c r="DMH104" s="376"/>
      <c r="DMI104" s="376"/>
      <c r="DMJ104" s="376"/>
      <c r="DMK104" s="376"/>
      <c r="DML104" s="376"/>
      <c r="DMM104" s="376"/>
      <c r="DMN104" s="376"/>
      <c r="DMO104" s="376"/>
      <c r="DMP104" s="376"/>
      <c r="DMQ104" s="376"/>
      <c r="DMR104" s="376"/>
      <c r="DMS104" s="376"/>
      <c r="DMT104" s="376"/>
      <c r="DMU104" s="376"/>
      <c r="DMV104" s="376"/>
      <c r="DMW104" s="376"/>
      <c r="DMX104" s="376"/>
      <c r="DMY104" s="376"/>
      <c r="DMZ104" s="376"/>
      <c r="DNA104" s="376"/>
      <c r="DNB104" s="376"/>
      <c r="DNC104" s="376"/>
      <c r="DND104" s="376"/>
      <c r="DNE104" s="376"/>
      <c r="DNF104" s="376"/>
      <c r="DNG104" s="376"/>
      <c r="DNH104" s="376"/>
      <c r="DNI104" s="376"/>
      <c r="DNJ104" s="376"/>
      <c r="DNK104" s="376"/>
      <c r="DNL104" s="376"/>
      <c r="DNM104" s="376"/>
      <c r="DNN104" s="376"/>
      <c r="DNO104" s="376"/>
      <c r="DNP104" s="376"/>
      <c r="DNQ104" s="376"/>
      <c r="DNR104" s="376"/>
      <c r="DNS104" s="376"/>
      <c r="DNT104" s="376"/>
      <c r="DNU104" s="376"/>
      <c r="DNV104" s="376"/>
      <c r="DNW104" s="376"/>
      <c r="DNX104" s="376"/>
      <c r="DNY104" s="376"/>
      <c r="DNZ104" s="376"/>
      <c r="DOA104" s="376"/>
      <c r="DOB104" s="376"/>
      <c r="DOC104" s="376"/>
      <c r="DOD104" s="376"/>
      <c r="DOE104" s="376"/>
      <c r="DOF104" s="376"/>
      <c r="DOG104" s="376"/>
      <c r="DOH104" s="376"/>
      <c r="DOI104" s="376"/>
      <c r="DOJ104" s="376"/>
      <c r="DOK104" s="376"/>
      <c r="DOL104" s="376"/>
      <c r="DOM104" s="376"/>
      <c r="DON104" s="376"/>
      <c r="DOO104" s="376"/>
      <c r="DOP104" s="376"/>
      <c r="DOQ104" s="376"/>
      <c r="DOR104" s="376"/>
      <c r="DOS104" s="376"/>
      <c r="DOT104" s="376"/>
      <c r="DOU104" s="376"/>
      <c r="DOV104" s="376"/>
      <c r="DOW104" s="376"/>
      <c r="DOX104" s="376"/>
      <c r="DOY104" s="376"/>
      <c r="DOZ104" s="376"/>
      <c r="DPA104" s="376"/>
      <c r="DPB104" s="376"/>
      <c r="DPC104" s="376"/>
      <c r="DPD104" s="376"/>
      <c r="DPE104" s="376"/>
      <c r="DPF104" s="376"/>
      <c r="DPG104" s="376"/>
      <c r="DPH104" s="376"/>
      <c r="DPI104" s="376"/>
      <c r="DPJ104" s="376"/>
      <c r="DPK104" s="376"/>
      <c r="DPL104" s="376"/>
      <c r="DPM104" s="376"/>
      <c r="DPN104" s="376"/>
      <c r="DPO104" s="376"/>
      <c r="DPP104" s="376"/>
      <c r="DPQ104" s="376"/>
      <c r="DPR104" s="376"/>
      <c r="DPS104" s="376"/>
      <c r="DPT104" s="376"/>
      <c r="DPU104" s="376"/>
      <c r="DPV104" s="376"/>
      <c r="DPW104" s="376"/>
      <c r="DPX104" s="376"/>
      <c r="DPY104" s="376"/>
      <c r="DPZ104" s="376"/>
      <c r="DQA104" s="376"/>
      <c r="DQB104" s="376"/>
      <c r="DQC104" s="376"/>
      <c r="DQD104" s="376"/>
      <c r="DQE104" s="376"/>
      <c r="DQF104" s="376"/>
      <c r="DQG104" s="376"/>
      <c r="DQH104" s="376"/>
      <c r="DQI104" s="376"/>
      <c r="DQJ104" s="376"/>
      <c r="DQK104" s="376"/>
      <c r="DQL104" s="376"/>
      <c r="DQM104" s="376"/>
      <c r="DQN104" s="376"/>
      <c r="DQO104" s="376"/>
      <c r="DQP104" s="376"/>
      <c r="DQQ104" s="376"/>
      <c r="DQR104" s="376"/>
      <c r="DQS104" s="376"/>
      <c r="DQT104" s="376"/>
      <c r="DQU104" s="376"/>
      <c r="DQV104" s="376"/>
      <c r="DQW104" s="376"/>
      <c r="DQX104" s="376"/>
      <c r="DQY104" s="376"/>
      <c r="DQZ104" s="376"/>
      <c r="DRA104" s="376"/>
      <c r="DRB104" s="376"/>
      <c r="DRC104" s="376"/>
      <c r="DRD104" s="376"/>
      <c r="DRE104" s="376"/>
      <c r="DRF104" s="376"/>
      <c r="DRG104" s="376"/>
      <c r="DRH104" s="376"/>
      <c r="DRI104" s="376"/>
      <c r="DRJ104" s="376"/>
      <c r="DRK104" s="376"/>
      <c r="DRL104" s="376"/>
      <c r="DRM104" s="376"/>
      <c r="DRN104" s="376"/>
      <c r="DRO104" s="376"/>
      <c r="DRP104" s="376"/>
      <c r="DRQ104" s="376"/>
      <c r="DRR104" s="376"/>
      <c r="DRS104" s="376"/>
      <c r="DRT104" s="376"/>
      <c r="DRU104" s="376"/>
      <c r="DRV104" s="376"/>
      <c r="DRW104" s="376"/>
      <c r="DRX104" s="376"/>
      <c r="DRY104" s="376"/>
      <c r="DRZ104" s="376"/>
      <c r="DSA104" s="376"/>
      <c r="DSB104" s="376"/>
      <c r="DSC104" s="376"/>
      <c r="DSD104" s="376"/>
      <c r="DSE104" s="376"/>
      <c r="DSF104" s="376"/>
      <c r="DSG104" s="376"/>
      <c r="DSH104" s="376"/>
      <c r="DSI104" s="376"/>
      <c r="DSJ104" s="376"/>
      <c r="DSK104" s="376"/>
      <c r="DSL104" s="376"/>
      <c r="DSM104" s="376"/>
      <c r="DSN104" s="376"/>
      <c r="DSO104" s="376"/>
      <c r="DSP104" s="376"/>
      <c r="DSQ104" s="376"/>
      <c r="DSR104" s="376"/>
      <c r="DSS104" s="376"/>
      <c r="DST104" s="376"/>
      <c r="DSU104" s="376"/>
      <c r="DSV104" s="376"/>
      <c r="DSW104" s="376"/>
      <c r="DSX104" s="376"/>
      <c r="DSY104" s="376"/>
      <c r="DSZ104" s="376"/>
      <c r="DTA104" s="376"/>
      <c r="DTB104" s="376"/>
      <c r="DTC104" s="376"/>
      <c r="DTD104" s="376"/>
      <c r="DTE104" s="376"/>
      <c r="DTF104" s="376"/>
      <c r="DTG104" s="376"/>
      <c r="DTH104" s="376"/>
      <c r="DTI104" s="376"/>
      <c r="DTJ104" s="376"/>
      <c r="DTK104" s="376"/>
      <c r="DTL104" s="376"/>
      <c r="DTM104" s="376"/>
      <c r="DTN104" s="376"/>
      <c r="DTO104" s="376"/>
      <c r="DTP104" s="376"/>
      <c r="DTQ104" s="376"/>
      <c r="DTR104" s="376"/>
      <c r="DTS104" s="376"/>
      <c r="DTT104" s="376"/>
      <c r="DTU104" s="376"/>
      <c r="DTV104" s="376"/>
      <c r="DTW104" s="376"/>
      <c r="DTX104" s="376"/>
      <c r="DTY104" s="376"/>
      <c r="DTZ104" s="376"/>
      <c r="DUA104" s="376"/>
      <c r="DUB104" s="376"/>
      <c r="DUC104" s="376"/>
      <c r="DUD104" s="376"/>
      <c r="DUE104" s="376"/>
      <c r="DUF104" s="376"/>
      <c r="DUG104" s="376"/>
      <c r="DUH104" s="376"/>
      <c r="DUI104" s="376"/>
      <c r="DUJ104" s="376"/>
      <c r="DUK104" s="376"/>
      <c r="DUL104" s="376"/>
      <c r="DUM104" s="376"/>
      <c r="DUN104" s="376"/>
      <c r="DUO104" s="376"/>
      <c r="DUP104" s="376"/>
      <c r="DUQ104" s="376"/>
      <c r="DUR104" s="376"/>
      <c r="DUS104" s="376"/>
      <c r="DUT104" s="376"/>
      <c r="DUU104" s="376"/>
      <c r="DUV104" s="376"/>
      <c r="DUW104" s="376"/>
      <c r="DUX104" s="376"/>
      <c r="DUY104" s="376"/>
      <c r="DUZ104" s="376"/>
      <c r="DVA104" s="376"/>
      <c r="DVB104" s="376"/>
      <c r="DVC104" s="376"/>
      <c r="DVD104" s="376"/>
      <c r="DVE104" s="376"/>
      <c r="DVF104" s="376"/>
      <c r="DVG104" s="376"/>
      <c r="DVH104" s="376"/>
      <c r="DVI104" s="376"/>
      <c r="DVJ104" s="376"/>
      <c r="DVK104" s="376"/>
      <c r="DVL104" s="376"/>
      <c r="DVM104" s="376"/>
      <c r="DVN104" s="376"/>
      <c r="DVO104" s="376"/>
      <c r="DVP104" s="376"/>
      <c r="DVQ104" s="376"/>
      <c r="DVR104" s="376"/>
      <c r="DVS104" s="376"/>
      <c r="DVT104" s="376"/>
      <c r="DVU104" s="376"/>
      <c r="DVV104" s="376"/>
      <c r="DVW104" s="376"/>
      <c r="DVX104" s="376"/>
      <c r="DVY104" s="376"/>
      <c r="DVZ104" s="376"/>
      <c r="DWA104" s="376"/>
      <c r="DWB104" s="376"/>
      <c r="DWC104" s="376"/>
      <c r="DWD104" s="376"/>
      <c r="DWE104" s="376"/>
      <c r="DWF104" s="376"/>
      <c r="DWG104" s="376"/>
      <c r="DWH104" s="376"/>
      <c r="DWI104" s="376"/>
      <c r="DWJ104" s="376"/>
      <c r="DWK104" s="376"/>
      <c r="DWL104" s="376"/>
      <c r="DWM104" s="376"/>
      <c r="DWN104" s="376"/>
      <c r="DWO104" s="376"/>
      <c r="DWP104" s="376"/>
      <c r="DWQ104" s="376"/>
      <c r="DWR104" s="376"/>
      <c r="DWS104" s="376"/>
      <c r="DWT104" s="376"/>
      <c r="DWU104" s="376"/>
      <c r="DWV104" s="376"/>
      <c r="DWW104" s="376"/>
      <c r="DWX104" s="376"/>
      <c r="DWY104" s="376"/>
      <c r="DWZ104" s="376"/>
      <c r="DXA104" s="376"/>
      <c r="DXB104" s="376"/>
      <c r="DXC104" s="376"/>
      <c r="DXD104" s="376"/>
      <c r="DXE104" s="376"/>
      <c r="DXF104" s="376"/>
      <c r="DXG104" s="376"/>
      <c r="DXH104" s="376"/>
      <c r="DXI104" s="376"/>
      <c r="DXJ104" s="376"/>
      <c r="DXK104" s="376"/>
      <c r="DXL104" s="376"/>
      <c r="DXM104" s="376"/>
      <c r="DXN104" s="376"/>
      <c r="DXO104" s="376"/>
      <c r="DXP104" s="376"/>
      <c r="DXQ104" s="376"/>
      <c r="DXR104" s="376"/>
      <c r="DXS104" s="376"/>
      <c r="DXT104" s="376"/>
      <c r="DXU104" s="376"/>
      <c r="DXV104" s="376"/>
      <c r="DXW104" s="376"/>
      <c r="DXX104" s="376"/>
      <c r="DXY104" s="376"/>
      <c r="DXZ104" s="376"/>
      <c r="DYA104" s="376"/>
      <c r="DYB104" s="376"/>
      <c r="DYC104" s="376"/>
      <c r="DYD104" s="376"/>
      <c r="DYE104" s="376"/>
      <c r="DYF104" s="376"/>
      <c r="DYG104" s="376"/>
      <c r="DYH104" s="376"/>
      <c r="DYI104" s="376"/>
      <c r="DYJ104" s="376"/>
      <c r="DYK104" s="376"/>
      <c r="DYL104" s="376"/>
      <c r="DYM104" s="376"/>
      <c r="DYN104" s="376"/>
      <c r="DYO104" s="376"/>
      <c r="DYP104" s="376"/>
      <c r="DYQ104" s="376"/>
      <c r="DYR104" s="376"/>
      <c r="DYS104" s="376"/>
      <c r="DYT104" s="376"/>
      <c r="DYU104" s="376"/>
      <c r="DYV104" s="376"/>
      <c r="DYW104" s="376"/>
      <c r="DYX104" s="376"/>
      <c r="DYY104" s="376"/>
      <c r="DYZ104" s="376"/>
      <c r="DZA104" s="376"/>
      <c r="DZB104" s="376"/>
      <c r="DZC104" s="376"/>
      <c r="DZD104" s="376"/>
      <c r="DZE104" s="376"/>
      <c r="DZF104" s="376"/>
      <c r="DZG104" s="376"/>
      <c r="DZH104" s="376"/>
      <c r="DZI104" s="376"/>
      <c r="DZJ104" s="376"/>
      <c r="DZK104" s="376"/>
      <c r="DZL104" s="376"/>
      <c r="DZM104" s="376"/>
      <c r="DZN104" s="376"/>
      <c r="DZO104" s="376"/>
      <c r="DZP104" s="376"/>
      <c r="DZQ104" s="376"/>
      <c r="DZR104" s="376"/>
      <c r="DZS104" s="376"/>
      <c r="DZT104" s="376"/>
      <c r="DZU104" s="376"/>
      <c r="DZV104" s="376"/>
      <c r="DZW104" s="376"/>
      <c r="DZX104" s="376"/>
      <c r="DZY104" s="376"/>
      <c r="DZZ104" s="376"/>
      <c r="EAA104" s="376"/>
      <c r="EAB104" s="376"/>
      <c r="EAC104" s="376"/>
      <c r="EAD104" s="376"/>
      <c r="EAE104" s="376"/>
      <c r="EAF104" s="376"/>
      <c r="EAG104" s="376"/>
      <c r="EAH104" s="376"/>
      <c r="EAI104" s="376"/>
      <c r="EAJ104" s="376"/>
      <c r="EAK104" s="376"/>
      <c r="EAL104" s="376"/>
      <c r="EAM104" s="376"/>
      <c r="EAN104" s="376"/>
      <c r="EAO104" s="376"/>
      <c r="EAP104" s="376"/>
      <c r="EAQ104" s="376"/>
      <c r="EAR104" s="376"/>
      <c r="EAS104" s="376"/>
      <c r="EAT104" s="376"/>
      <c r="EAU104" s="376"/>
      <c r="EAV104" s="376"/>
      <c r="EAW104" s="376"/>
      <c r="EAX104" s="376"/>
      <c r="EAY104" s="376"/>
      <c r="EAZ104" s="376"/>
      <c r="EBA104" s="376"/>
      <c r="EBB104" s="376"/>
      <c r="EBC104" s="376"/>
      <c r="EBD104" s="376"/>
      <c r="EBE104" s="376"/>
      <c r="EBF104" s="376"/>
      <c r="EBG104" s="376"/>
      <c r="EBH104" s="376"/>
      <c r="EBI104" s="376"/>
      <c r="EBJ104" s="376"/>
      <c r="EBK104" s="376"/>
      <c r="EBL104" s="376"/>
      <c r="EBM104" s="376"/>
      <c r="EBN104" s="376"/>
      <c r="EBO104" s="376"/>
      <c r="EBP104" s="376"/>
      <c r="EBQ104" s="376"/>
      <c r="EBR104" s="376"/>
      <c r="EBS104" s="376"/>
      <c r="EBT104" s="376"/>
      <c r="EBU104" s="376"/>
      <c r="EBV104" s="376"/>
      <c r="EBW104" s="376"/>
      <c r="EBX104" s="376"/>
      <c r="EBY104" s="376"/>
      <c r="EBZ104" s="376"/>
      <c r="ECA104" s="376"/>
      <c r="ECB104" s="376"/>
      <c r="ECC104" s="376"/>
      <c r="ECD104" s="376"/>
      <c r="ECE104" s="376"/>
      <c r="ECF104" s="376"/>
      <c r="ECG104" s="376"/>
      <c r="ECH104" s="376"/>
      <c r="ECI104" s="376"/>
      <c r="ECJ104" s="376"/>
      <c r="ECK104" s="376"/>
      <c r="ECL104" s="376"/>
      <c r="ECM104" s="376"/>
      <c r="ECN104" s="376"/>
      <c r="ECO104" s="376"/>
      <c r="ECP104" s="376"/>
      <c r="ECQ104" s="376"/>
      <c r="ECR104" s="376"/>
      <c r="ECS104" s="376"/>
      <c r="ECT104" s="376"/>
      <c r="ECU104" s="376"/>
      <c r="ECV104" s="376"/>
      <c r="ECW104" s="376"/>
      <c r="ECX104" s="376"/>
      <c r="ECY104" s="376"/>
      <c r="ECZ104" s="376"/>
      <c r="EDA104" s="376"/>
      <c r="EDB104" s="376"/>
      <c r="EDC104" s="376"/>
      <c r="EDD104" s="376"/>
      <c r="EDE104" s="376"/>
      <c r="EDF104" s="376"/>
      <c r="EDG104" s="376"/>
      <c r="EDH104" s="376"/>
      <c r="EDI104" s="376"/>
      <c r="EDJ104" s="376"/>
      <c r="EDK104" s="376"/>
      <c r="EDL104" s="376"/>
      <c r="EDM104" s="376"/>
      <c r="EDN104" s="376"/>
      <c r="EDO104" s="376"/>
      <c r="EDP104" s="376"/>
      <c r="EDQ104" s="376"/>
      <c r="EDR104" s="376"/>
      <c r="EDS104" s="376"/>
      <c r="EDT104" s="376"/>
      <c r="EDU104" s="376"/>
      <c r="EDV104" s="376"/>
      <c r="EDW104" s="376"/>
      <c r="EDX104" s="376"/>
      <c r="EDY104" s="376"/>
      <c r="EDZ104" s="376"/>
      <c r="EEA104" s="376"/>
      <c r="EEB104" s="376"/>
      <c r="EEC104" s="376"/>
      <c r="EED104" s="376"/>
      <c r="EEE104" s="376"/>
      <c r="EEF104" s="376"/>
      <c r="EEG104" s="376"/>
      <c r="EEH104" s="376"/>
      <c r="EEI104" s="376"/>
      <c r="EEJ104" s="376"/>
      <c r="EEK104" s="376"/>
      <c r="EEL104" s="376"/>
      <c r="EEM104" s="376"/>
      <c r="EEN104" s="376"/>
      <c r="EEO104" s="376"/>
      <c r="EEP104" s="376"/>
      <c r="EEQ104" s="376"/>
      <c r="EER104" s="376"/>
      <c r="EES104" s="376"/>
      <c r="EET104" s="376"/>
      <c r="EEU104" s="376"/>
      <c r="EEV104" s="376"/>
      <c r="EEW104" s="376"/>
      <c r="EEX104" s="376"/>
      <c r="EEY104" s="376"/>
      <c r="EEZ104" s="376"/>
      <c r="EFA104" s="376"/>
      <c r="EFB104" s="376"/>
      <c r="EFC104" s="376"/>
      <c r="EFD104" s="376"/>
      <c r="EFE104" s="376"/>
      <c r="EFF104" s="376"/>
      <c r="EFG104" s="376"/>
      <c r="EFH104" s="376"/>
      <c r="EFI104" s="376"/>
      <c r="EFJ104" s="376"/>
      <c r="EFK104" s="376"/>
      <c r="EFL104" s="376"/>
      <c r="EFM104" s="376"/>
      <c r="EFN104" s="376"/>
      <c r="EFO104" s="376"/>
      <c r="EFP104" s="376"/>
      <c r="EFQ104" s="376"/>
      <c r="EFR104" s="376"/>
      <c r="EFS104" s="376"/>
      <c r="EFT104" s="376"/>
      <c r="EFU104" s="376"/>
      <c r="EFV104" s="376"/>
      <c r="EFW104" s="376"/>
      <c r="EFX104" s="376"/>
      <c r="EFY104" s="376"/>
      <c r="EFZ104" s="376"/>
      <c r="EGA104" s="376"/>
      <c r="EGB104" s="376"/>
      <c r="EGC104" s="376"/>
      <c r="EGD104" s="376"/>
      <c r="EGE104" s="376"/>
      <c r="EGF104" s="376"/>
      <c r="EGG104" s="376"/>
      <c r="EGH104" s="376"/>
      <c r="EGI104" s="376"/>
      <c r="EGJ104" s="376"/>
      <c r="EGK104" s="376"/>
      <c r="EGL104" s="376"/>
      <c r="EGM104" s="376"/>
      <c r="EGN104" s="376"/>
      <c r="EGO104" s="376"/>
      <c r="EGP104" s="376"/>
      <c r="EGQ104" s="376"/>
      <c r="EGR104" s="376"/>
      <c r="EGS104" s="376"/>
      <c r="EGT104" s="376"/>
      <c r="EGU104" s="376"/>
      <c r="EGV104" s="376"/>
      <c r="EGW104" s="376"/>
      <c r="EGX104" s="376"/>
      <c r="EGY104" s="376"/>
      <c r="EGZ104" s="376"/>
      <c r="EHA104" s="376"/>
      <c r="EHB104" s="376"/>
      <c r="EHC104" s="376"/>
      <c r="EHD104" s="376"/>
      <c r="EHE104" s="376"/>
      <c r="EHF104" s="376"/>
      <c r="EHG104" s="376"/>
      <c r="EHH104" s="376"/>
      <c r="EHI104" s="376"/>
      <c r="EHJ104" s="376"/>
      <c r="EHK104" s="376"/>
      <c r="EHL104" s="376"/>
      <c r="EHM104" s="376"/>
      <c r="EHN104" s="376"/>
      <c r="EHO104" s="376"/>
      <c r="EHP104" s="376"/>
      <c r="EHQ104" s="376"/>
      <c r="EHR104" s="376"/>
      <c r="EHS104" s="376"/>
      <c r="EHT104" s="376"/>
      <c r="EHU104" s="376"/>
      <c r="EHV104" s="376"/>
      <c r="EHW104" s="376"/>
      <c r="EHX104" s="376"/>
      <c r="EHY104" s="376"/>
      <c r="EHZ104" s="376"/>
      <c r="EIA104" s="376"/>
      <c r="EIB104" s="376"/>
      <c r="EIC104" s="376"/>
      <c r="EID104" s="376"/>
      <c r="EIE104" s="376"/>
      <c r="EIF104" s="376"/>
      <c r="EIG104" s="376"/>
      <c r="EIH104" s="376"/>
      <c r="EII104" s="376"/>
      <c r="EIJ104" s="376"/>
      <c r="EIK104" s="376"/>
      <c r="EIL104" s="376"/>
      <c r="EIM104" s="376"/>
      <c r="EIN104" s="376"/>
      <c r="EIO104" s="376"/>
      <c r="EIP104" s="376"/>
      <c r="EIQ104" s="376"/>
      <c r="EIR104" s="376"/>
      <c r="EIS104" s="376"/>
      <c r="EIT104" s="376"/>
      <c r="EIU104" s="376"/>
      <c r="EIV104" s="376"/>
      <c r="EIW104" s="376"/>
      <c r="EIX104" s="376"/>
      <c r="EIY104" s="376"/>
      <c r="EIZ104" s="376"/>
      <c r="EJA104" s="376"/>
      <c r="EJB104" s="376"/>
      <c r="EJC104" s="376"/>
      <c r="EJD104" s="376"/>
      <c r="EJE104" s="376"/>
      <c r="EJF104" s="376"/>
      <c r="EJG104" s="376"/>
      <c r="EJH104" s="376"/>
      <c r="EJI104" s="376"/>
      <c r="EJJ104" s="376"/>
      <c r="EJK104" s="376"/>
      <c r="EJL104" s="376"/>
      <c r="EJM104" s="376"/>
      <c r="EJN104" s="376"/>
      <c r="EJO104" s="376"/>
      <c r="EJP104" s="376"/>
      <c r="EJQ104" s="376"/>
      <c r="EJR104" s="376"/>
      <c r="EJS104" s="376"/>
      <c r="EJT104" s="376"/>
      <c r="EJU104" s="376"/>
      <c r="EJV104" s="376"/>
      <c r="EJW104" s="376"/>
      <c r="EJX104" s="376"/>
      <c r="EJY104" s="376"/>
      <c r="EJZ104" s="376"/>
      <c r="EKA104" s="376"/>
      <c r="EKB104" s="376"/>
      <c r="EKC104" s="376"/>
      <c r="EKD104" s="376"/>
      <c r="EKE104" s="376"/>
      <c r="EKF104" s="376"/>
      <c r="EKG104" s="376"/>
      <c r="EKH104" s="376"/>
      <c r="EKI104" s="376"/>
      <c r="EKJ104" s="376"/>
      <c r="EKK104" s="376"/>
      <c r="EKL104" s="376"/>
      <c r="EKM104" s="376"/>
      <c r="EKN104" s="376"/>
      <c r="EKO104" s="376"/>
      <c r="EKP104" s="376"/>
      <c r="EKQ104" s="376"/>
      <c r="EKR104" s="376"/>
      <c r="EKS104" s="376"/>
      <c r="EKT104" s="376"/>
      <c r="EKU104" s="376"/>
      <c r="EKV104" s="376"/>
      <c r="EKW104" s="376"/>
      <c r="EKX104" s="376"/>
      <c r="EKY104" s="376"/>
      <c r="EKZ104" s="376"/>
      <c r="ELA104" s="376"/>
      <c r="ELB104" s="376"/>
      <c r="ELC104" s="376"/>
      <c r="ELD104" s="376"/>
      <c r="ELE104" s="376"/>
      <c r="ELF104" s="376"/>
      <c r="ELG104" s="376"/>
      <c r="ELH104" s="376"/>
      <c r="ELI104" s="376"/>
      <c r="ELJ104" s="376"/>
      <c r="ELK104" s="376"/>
      <c r="ELL104" s="376"/>
      <c r="ELM104" s="376"/>
      <c r="ELN104" s="376"/>
      <c r="ELO104" s="376"/>
      <c r="ELP104" s="376"/>
      <c r="ELQ104" s="376"/>
      <c r="ELR104" s="376"/>
      <c r="ELS104" s="376"/>
      <c r="ELT104" s="376"/>
      <c r="ELU104" s="376"/>
      <c r="ELV104" s="376"/>
      <c r="ELW104" s="376"/>
      <c r="ELX104" s="376"/>
      <c r="ELY104" s="376"/>
      <c r="ELZ104" s="376"/>
      <c r="EMA104" s="376"/>
      <c r="EMB104" s="376"/>
      <c r="EMC104" s="376"/>
      <c r="EMD104" s="376"/>
      <c r="EME104" s="376"/>
      <c r="EMF104" s="376"/>
      <c r="EMG104" s="376"/>
      <c r="EMH104" s="376"/>
      <c r="EMI104" s="376"/>
      <c r="EMJ104" s="376"/>
      <c r="EMK104" s="376"/>
      <c r="EML104" s="376"/>
      <c r="EMM104" s="376"/>
      <c r="EMN104" s="376"/>
      <c r="EMO104" s="376"/>
      <c r="EMP104" s="376"/>
      <c r="EMQ104" s="376"/>
      <c r="EMR104" s="376"/>
      <c r="EMS104" s="376"/>
      <c r="EMT104" s="376"/>
      <c r="EMU104" s="376"/>
      <c r="EMV104" s="376"/>
      <c r="EMW104" s="376"/>
      <c r="EMX104" s="376"/>
      <c r="EMY104" s="376"/>
      <c r="EMZ104" s="376"/>
      <c r="ENA104" s="376"/>
      <c r="ENB104" s="376"/>
      <c r="ENC104" s="376"/>
      <c r="END104" s="376"/>
      <c r="ENE104" s="376"/>
      <c r="ENF104" s="376"/>
      <c r="ENG104" s="376"/>
      <c r="ENH104" s="376"/>
      <c r="ENI104" s="376"/>
      <c r="ENJ104" s="376"/>
      <c r="ENK104" s="376"/>
      <c r="ENL104" s="376"/>
      <c r="ENM104" s="376"/>
      <c r="ENN104" s="376"/>
      <c r="ENO104" s="376"/>
      <c r="ENP104" s="376"/>
      <c r="ENQ104" s="376"/>
      <c r="ENR104" s="376"/>
      <c r="ENS104" s="376"/>
      <c r="ENT104" s="376"/>
      <c r="ENU104" s="376"/>
      <c r="ENV104" s="376"/>
      <c r="ENW104" s="376"/>
      <c r="ENX104" s="376"/>
      <c r="ENY104" s="376"/>
      <c r="ENZ104" s="376"/>
      <c r="EOA104" s="376"/>
      <c r="EOB104" s="376"/>
      <c r="EOC104" s="376"/>
      <c r="EOD104" s="376"/>
      <c r="EOE104" s="376"/>
      <c r="EOF104" s="376"/>
      <c r="EOG104" s="376"/>
      <c r="EOH104" s="376"/>
      <c r="EOI104" s="376"/>
      <c r="EOJ104" s="376"/>
      <c r="EOK104" s="376"/>
      <c r="EOL104" s="376"/>
      <c r="EOM104" s="376"/>
      <c r="EON104" s="376"/>
      <c r="EOO104" s="376"/>
      <c r="EOP104" s="376"/>
      <c r="EOQ104" s="376"/>
      <c r="EOR104" s="376"/>
      <c r="EOS104" s="376"/>
      <c r="EOT104" s="376"/>
      <c r="EOU104" s="376"/>
      <c r="EOV104" s="376"/>
      <c r="EOW104" s="376"/>
      <c r="EOX104" s="376"/>
      <c r="EOY104" s="376"/>
      <c r="EOZ104" s="376"/>
      <c r="EPA104" s="376"/>
      <c r="EPB104" s="376"/>
      <c r="EPC104" s="376"/>
      <c r="EPD104" s="376"/>
      <c r="EPE104" s="376"/>
      <c r="EPF104" s="376"/>
      <c r="EPG104" s="376"/>
      <c r="EPH104" s="376"/>
      <c r="EPI104" s="376"/>
      <c r="EPJ104" s="376"/>
      <c r="EPK104" s="376"/>
      <c r="EPL104" s="376"/>
      <c r="EPM104" s="376"/>
      <c r="EPN104" s="376"/>
      <c r="EPO104" s="376"/>
      <c r="EPP104" s="376"/>
      <c r="EPQ104" s="376"/>
      <c r="EPR104" s="376"/>
      <c r="EPS104" s="376"/>
      <c r="EPT104" s="376"/>
      <c r="EPU104" s="376"/>
      <c r="EPV104" s="376"/>
      <c r="EPW104" s="376"/>
      <c r="EPX104" s="376"/>
      <c r="EPY104" s="376"/>
      <c r="EPZ104" s="376"/>
      <c r="EQA104" s="376"/>
      <c r="EQB104" s="376"/>
      <c r="EQC104" s="376"/>
      <c r="EQD104" s="376"/>
      <c r="EQE104" s="376"/>
      <c r="EQF104" s="376"/>
      <c r="EQG104" s="376"/>
      <c r="EQH104" s="376"/>
      <c r="EQI104" s="376"/>
      <c r="EQJ104" s="376"/>
      <c r="EQK104" s="376"/>
      <c r="EQL104" s="376"/>
      <c r="EQM104" s="376"/>
      <c r="EQN104" s="376"/>
      <c r="EQO104" s="376"/>
      <c r="EQP104" s="376"/>
      <c r="EQQ104" s="376"/>
      <c r="EQR104" s="376"/>
      <c r="EQS104" s="376"/>
      <c r="EQT104" s="376"/>
      <c r="EQU104" s="376"/>
      <c r="EQV104" s="376"/>
      <c r="EQW104" s="376"/>
      <c r="EQX104" s="376"/>
      <c r="EQY104" s="376"/>
      <c r="EQZ104" s="376"/>
      <c r="ERA104" s="376"/>
      <c r="ERB104" s="376"/>
      <c r="ERC104" s="376"/>
      <c r="ERD104" s="376"/>
      <c r="ERE104" s="376"/>
      <c r="ERF104" s="376"/>
      <c r="ERG104" s="376"/>
      <c r="ERH104" s="376"/>
      <c r="ERI104" s="376"/>
      <c r="ERJ104" s="376"/>
      <c r="ERK104" s="376"/>
      <c r="ERL104" s="376"/>
      <c r="ERM104" s="376"/>
      <c r="ERN104" s="376"/>
      <c r="ERO104" s="376"/>
      <c r="ERP104" s="376"/>
      <c r="ERQ104" s="376"/>
      <c r="ERR104" s="376"/>
      <c r="ERS104" s="376"/>
      <c r="ERT104" s="376"/>
      <c r="ERU104" s="376"/>
      <c r="ERV104" s="376"/>
      <c r="ERW104" s="376"/>
      <c r="ERX104" s="376"/>
      <c r="ERY104" s="376"/>
      <c r="ERZ104" s="376"/>
      <c r="ESA104" s="376"/>
      <c r="ESB104" s="376"/>
      <c r="ESC104" s="376"/>
      <c r="ESD104" s="376"/>
      <c r="ESE104" s="376"/>
      <c r="ESF104" s="376"/>
      <c r="ESG104" s="376"/>
      <c r="ESH104" s="376"/>
      <c r="ESI104" s="376"/>
      <c r="ESJ104" s="376"/>
      <c r="ESK104" s="376"/>
      <c r="ESL104" s="376"/>
      <c r="ESM104" s="376"/>
      <c r="ESN104" s="376"/>
      <c r="ESO104" s="376"/>
      <c r="ESP104" s="376"/>
      <c r="ESQ104" s="376"/>
      <c r="ESR104" s="376"/>
      <c r="ESS104" s="376"/>
      <c r="EST104" s="376"/>
      <c r="ESU104" s="376"/>
      <c r="ESV104" s="376"/>
      <c r="ESW104" s="376"/>
      <c r="ESX104" s="376"/>
      <c r="ESY104" s="376"/>
      <c r="ESZ104" s="376"/>
      <c r="ETA104" s="376"/>
      <c r="ETB104" s="376"/>
      <c r="ETC104" s="376"/>
      <c r="ETD104" s="376"/>
      <c r="ETE104" s="376"/>
      <c r="ETF104" s="376"/>
      <c r="ETG104" s="376"/>
      <c r="ETH104" s="376"/>
      <c r="ETI104" s="376"/>
      <c r="ETJ104" s="376"/>
      <c r="ETK104" s="376"/>
      <c r="ETL104" s="376"/>
      <c r="ETM104" s="376"/>
      <c r="ETN104" s="376"/>
      <c r="ETO104" s="376"/>
      <c r="ETP104" s="376"/>
      <c r="ETQ104" s="376"/>
      <c r="ETR104" s="376"/>
      <c r="ETS104" s="376"/>
      <c r="ETT104" s="376"/>
      <c r="ETU104" s="376"/>
      <c r="ETV104" s="376"/>
      <c r="ETW104" s="376"/>
      <c r="ETX104" s="376"/>
      <c r="ETY104" s="376"/>
      <c r="ETZ104" s="376"/>
      <c r="EUA104" s="376"/>
      <c r="EUB104" s="376"/>
      <c r="EUC104" s="376"/>
      <c r="EUD104" s="376"/>
      <c r="EUE104" s="376"/>
      <c r="EUF104" s="376"/>
      <c r="EUG104" s="376"/>
      <c r="EUH104" s="376"/>
      <c r="EUI104" s="376"/>
      <c r="EUJ104" s="376"/>
      <c r="EUK104" s="376"/>
      <c r="EUL104" s="376"/>
      <c r="EUM104" s="376"/>
      <c r="EUN104" s="376"/>
      <c r="EUO104" s="376"/>
      <c r="EUP104" s="376"/>
      <c r="EUQ104" s="376"/>
      <c r="EUR104" s="376"/>
      <c r="EUS104" s="376"/>
      <c r="EUT104" s="376"/>
      <c r="EUU104" s="376"/>
      <c r="EUV104" s="376"/>
      <c r="EUW104" s="376"/>
      <c r="EUX104" s="376"/>
      <c r="EUY104" s="376"/>
      <c r="EUZ104" s="376"/>
      <c r="EVA104" s="376"/>
      <c r="EVB104" s="376"/>
      <c r="EVC104" s="376"/>
      <c r="EVD104" s="376"/>
      <c r="EVE104" s="376"/>
      <c r="EVF104" s="376"/>
      <c r="EVG104" s="376"/>
      <c r="EVH104" s="376"/>
      <c r="EVI104" s="376"/>
      <c r="EVJ104" s="376"/>
      <c r="EVK104" s="376"/>
      <c r="EVL104" s="376"/>
      <c r="EVM104" s="376"/>
      <c r="EVN104" s="376"/>
      <c r="EVO104" s="376"/>
      <c r="EVP104" s="376"/>
      <c r="EVQ104" s="376"/>
      <c r="EVR104" s="376"/>
      <c r="EVS104" s="376"/>
      <c r="EVT104" s="376"/>
      <c r="EVU104" s="376"/>
      <c r="EVV104" s="376"/>
      <c r="EVW104" s="376"/>
      <c r="EVX104" s="376"/>
      <c r="EVY104" s="376"/>
      <c r="EVZ104" s="376"/>
      <c r="EWA104" s="376"/>
      <c r="EWB104" s="376"/>
      <c r="EWC104" s="376"/>
      <c r="EWD104" s="376"/>
      <c r="EWE104" s="376"/>
      <c r="EWF104" s="376"/>
      <c r="EWG104" s="376"/>
      <c r="EWH104" s="376"/>
      <c r="EWI104" s="376"/>
      <c r="EWJ104" s="376"/>
      <c r="EWK104" s="376"/>
      <c r="EWL104" s="376"/>
      <c r="EWM104" s="376"/>
      <c r="EWN104" s="376"/>
      <c r="EWO104" s="376"/>
      <c r="EWP104" s="376"/>
      <c r="EWQ104" s="376"/>
      <c r="EWR104" s="376"/>
      <c r="EWS104" s="376"/>
      <c r="EWT104" s="376"/>
      <c r="EWU104" s="376"/>
      <c r="EWV104" s="376"/>
      <c r="EWW104" s="376"/>
      <c r="EWX104" s="376"/>
      <c r="EWY104" s="376"/>
      <c r="EWZ104" s="376"/>
      <c r="EXA104" s="376"/>
      <c r="EXB104" s="376"/>
      <c r="EXC104" s="376"/>
      <c r="EXD104" s="376"/>
      <c r="EXE104" s="376"/>
      <c r="EXF104" s="376"/>
      <c r="EXG104" s="376"/>
      <c r="EXH104" s="376"/>
      <c r="EXI104" s="376"/>
      <c r="EXJ104" s="376"/>
      <c r="EXK104" s="376"/>
      <c r="EXL104" s="376"/>
      <c r="EXM104" s="376"/>
      <c r="EXN104" s="376"/>
      <c r="EXO104" s="376"/>
      <c r="EXP104" s="376"/>
      <c r="EXQ104" s="376"/>
      <c r="EXR104" s="376"/>
      <c r="EXS104" s="376"/>
      <c r="EXT104" s="376"/>
      <c r="EXU104" s="376"/>
      <c r="EXV104" s="376"/>
      <c r="EXW104" s="376"/>
      <c r="EXX104" s="376"/>
      <c r="EXY104" s="376"/>
      <c r="EXZ104" s="376"/>
      <c r="EYA104" s="376"/>
      <c r="EYB104" s="376"/>
      <c r="EYC104" s="376"/>
      <c r="EYD104" s="376"/>
      <c r="EYE104" s="376"/>
      <c r="EYF104" s="376"/>
      <c r="EYG104" s="376"/>
      <c r="EYH104" s="376"/>
      <c r="EYI104" s="376"/>
      <c r="EYJ104" s="376"/>
      <c r="EYK104" s="376"/>
      <c r="EYL104" s="376"/>
      <c r="EYM104" s="376"/>
      <c r="EYN104" s="376"/>
      <c r="EYO104" s="376"/>
      <c r="EYP104" s="376"/>
      <c r="EYQ104" s="376"/>
      <c r="EYR104" s="376"/>
      <c r="EYS104" s="376"/>
      <c r="EYT104" s="376"/>
      <c r="EYU104" s="376"/>
      <c r="EYV104" s="376"/>
      <c r="EYW104" s="376"/>
      <c r="EYX104" s="376"/>
      <c r="EYY104" s="376"/>
      <c r="EYZ104" s="376"/>
      <c r="EZA104" s="376"/>
      <c r="EZB104" s="376"/>
      <c r="EZC104" s="376"/>
      <c r="EZD104" s="376"/>
      <c r="EZE104" s="376"/>
      <c r="EZF104" s="376"/>
      <c r="EZG104" s="376"/>
      <c r="EZH104" s="376"/>
      <c r="EZI104" s="376"/>
      <c r="EZJ104" s="376"/>
      <c r="EZK104" s="376"/>
      <c r="EZL104" s="376"/>
      <c r="EZM104" s="376"/>
      <c r="EZN104" s="376"/>
      <c r="EZO104" s="376"/>
      <c r="EZP104" s="376"/>
      <c r="EZQ104" s="376"/>
      <c r="EZR104" s="376"/>
      <c r="EZS104" s="376"/>
      <c r="EZT104" s="376"/>
      <c r="EZU104" s="376"/>
      <c r="EZV104" s="376"/>
      <c r="EZW104" s="376"/>
      <c r="EZX104" s="376"/>
      <c r="EZY104" s="376"/>
      <c r="EZZ104" s="376"/>
      <c r="FAA104" s="376"/>
      <c r="FAB104" s="376"/>
      <c r="FAC104" s="376"/>
      <c r="FAD104" s="376"/>
      <c r="FAE104" s="376"/>
      <c r="FAF104" s="376"/>
      <c r="FAG104" s="376"/>
      <c r="FAH104" s="376"/>
      <c r="FAI104" s="376"/>
      <c r="FAJ104" s="376"/>
      <c r="FAK104" s="376"/>
      <c r="FAL104" s="376"/>
      <c r="FAM104" s="376"/>
      <c r="FAN104" s="376"/>
      <c r="FAO104" s="376"/>
      <c r="FAP104" s="376"/>
      <c r="FAQ104" s="376"/>
      <c r="FAR104" s="376"/>
      <c r="FAS104" s="376"/>
      <c r="FAT104" s="376"/>
      <c r="FAU104" s="376"/>
      <c r="FAV104" s="376"/>
      <c r="FAW104" s="376"/>
      <c r="FAX104" s="376"/>
      <c r="FAY104" s="376"/>
      <c r="FAZ104" s="376"/>
      <c r="FBA104" s="376"/>
      <c r="FBB104" s="376"/>
      <c r="FBC104" s="376"/>
      <c r="FBD104" s="376"/>
      <c r="FBE104" s="376"/>
      <c r="FBF104" s="376"/>
      <c r="FBG104" s="376"/>
      <c r="FBH104" s="376"/>
      <c r="FBI104" s="376"/>
      <c r="FBJ104" s="376"/>
      <c r="FBK104" s="376"/>
      <c r="FBL104" s="376"/>
      <c r="FBM104" s="376"/>
      <c r="FBN104" s="376"/>
      <c r="FBO104" s="376"/>
      <c r="FBP104" s="376"/>
      <c r="FBQ104" s="376"/>
      <c r="FBR104" s="376"/>
      <c r="FBS104" s="376"/>
      <c r="FBT104" s="376"/>
      <c r="FBU104" s="376"/>
      <c r="FBV104" s="376"/>
      <c r="FBW104" s="376"/>
      <c r="FBX104" s="376"/>
      <c r="FBY104" s="376"/>
      <c r="FBZ104" s="376"/>
      <c r="FCA104" s="376"/>
      <c r="FCB104" s="376"/>
      <c r="FCC104" s="376"/>
      <c r="FCD104" s="376"/>
      <c r="FCE104" s="376"/>
      <c r="FCF104" s="376"/>
      <c r="FCG104" s="376"/>
      <c r="FCH104" s="376"/>
      <c r="FCI104" s="376"/>
      <c r="FCJ104" s="376"/>
      <c r="FCK104" s="376"/>
      <c r="FCL104" s="376"/>
      <c r="FCM104" s="376"/>
      <c r="FCN104" s="376"/>
      <c r="FCO104" s="376"/>
      <c r="FCP104" s="376"/>
      <c r="FCQ104" s="376"/>
      <c r="FCR104" s="376"/>
      <c r="FCS104" s="376"/>
      <c r="FCT104" s="376"/>
      <c r="FCU104" s="376"/>
      <c r="FCV104" s="376"/>
      <c r="FCW104" s="376"/>
      <c r="FCX104" s="376"/>
      <c r="FCY104" s="376"/>
      <c r="FCZ104" s="376"/>
      <c r="FDA104" s="376"/>
      <c r="FDB104" s="376"/>
      <c r="FDC104" s="376"/>
      <c r="FDD104" s="376"/>
      <c r="FDE104" s="376"/>
      <c r="FDF104" s="376"/>
      <c r="FDG104" s="376"/>
      <c r="FDH104" s="376"/>
      <c r="FDI104" s="376"/>
      <c r="FDJ104" s="376"/>
      <c r="FDK104" s="376"/>
      <c r="FDL104" s="376"/>
      <c r="FDM104" s="376"/>
      <c r="FDN104" s="376"/>
      <c r="FDO104" s="376"/>
      <c r="FDP104" s="376"/>
      <c r="FDQ104" s="376"/>
      <c r="FDR104" s="376"/>
      <c r="FDS104" s="376"/>
      <c r="FDT104" s="376"/>
      <c r="FDU104" s="376"/>
      <c r="FDV104" s="376"/>
      <c r="FDW104" s="376"/>
      <c r="FDX104" s="376"/>
      <c r="FDY104" s="376"/>
      <c r="FDZ104" s="376"/>
      <c r="FEA104" s="376"/>
      <c r="FEB104" s="376"/>
      <c r="FEC104" s="376"/>
      <c r="FED104" s="376"/>
      <c r="FEE104" s="376"/>
      <c r="FEF104" s="376"/>
      <c r="FEG104" s="376"/>
      <c r="FEH104" s="376"/>
      <c r="FEI104" s="376"/>
      <c r="FEJ104" s="376"/>
      <c r="FEK104" s="376"/>
      <c r="FEL104" s="376"/>
      <c r="FEM104" s="376"/>
      <c r="FEN104" s="376"/>
      <c r="FEO104" s="376"/>
      <c r="FEP104" s="376"/>
      <c r="FEQ104" s="376"/>
      <c r="FER104" s="376"/>
      <c r="FES104" s="376"/>
      <c r="FET104" s="376"/>
      <c r="FEU104" s="376"/>
      <c r="FEV104" s="376"/>
      <c r="FEW104" s="376"/>
      <c r="FEX104" s="376"/>
      <c r="FEY104" s="376"/>
      <c r="FEZ104" s="376"/>
      <c r="FFA104" s="376"/>
      <c r="FFB104" s="376"/>
      <c r="FFC104" s="376"/>
      <c r="FFD104" s="376"/>
      <c r="FFE104" s="376"/>
      <c r="FFF104" s="376"/>
      <c r="FFG104" s="376"/>
      <c r="FFH104" s="376"/>
      <c r="FFI104" s="376"/>
      <c r="FFJ104" s="376"/>
      <c r="FFK104" s="376"/>
      <c r="FFL104" s="376"/>
      <c r="FFM104" s="376"/>
      <c r="FFN104" s="376"/>
      <c r="FFO104" s="376"/>
      <c r="FFP104" s="376"/>
      <c r="FFQ104" s="376"/>
      <c r="FFR104" s="376"/>
      <c r="FFS104" s="376"/>
      <c r="FFT104" s="376"/>
      <c r="FFU104" s="376"/>
      <c r="FFV104" s="376"/>
      <c r="FFW104" s="376"/>
      <c r="FFX104" s="376"/>
      <c r="FFY104" s="376"/>
      <c r="FFZ104" s="376"/>
      <c r="FGA104" s="376"/>
      <c r="FGB104" s="376"/>
      <c r="FGC104" s="376"/>
      <c r="FGD104" s="376"/>
      <c r="FGE104" s="376"/>
      <c r="FGF104" s="376"/>
      <c r="FGG104" s="376"/>
      <c r="FGH104" s="376"/>
      <c r="FGI104" s="376"/>
      <c r="FGJ104" s="376"/>
      <c r="FGK104" s="376"/>
      <c r="FGL104" s="376"/>
      <c r="FGM104" s="376"/>
      <c r="FGN104" s="376"/>
      <c r="FGO104" s="376"/>
      <c r="FGP104" s="376"/>
      <c r="FGQ104" s="376"/>
      <c r="FGR104" s="376"/>
      <c r="FGS104" s="376"/>
      <c r="FGT104" s="376"/>
      <c r="FGU104" s="376"/>
      <c r="FGV104" s="376"/>
      <c r="FGW104" s="376"/>
      <c r="FGX104" s="376"/>
      <c r="FGY104" s="376"/>
      <c r="FGZ104" s="376"/>
      <c r="FHA104" s="376"/>
      <c r="FHB104" s="376"/>
      <c r="FHC104" s="376"/>
      <c r="FHD104" s="376"/>
      <c r="FHE104" s="376"/>
      <c r="FHF104" s="376"/>
      <c r="FHG104" s="376"/>
      <c r="FHH104" s="376"/>
      <c r="FHI104" s="376"/>
      <c r="FHJ104" s="376"/>
      <c r="FHK104" s="376"/>
      <c r="FHL104" s="376"/>
      <c r="FHM104" s="376"/>
      <c r="FHN104" s="376"/>
      <c r="FHO104" s="376"/>
      <c r="FHP104" s="376"/>
      <c r="FHQ104" s="376"/>
      <c r="FHR104" s="376"/>
      <c r="FHS104" s="376"/>
      <c r="FHT104" s="376"/>
      <c r="FHU104" s="376"/>
      <c r="FHV104" s="376"/>
      <c r="FHW104" s="376"/>
      <c r="FHX104" s="376"/>
      <c r="FHY104" s="376"/>
      <c r="FHZ104" s="376"/>
      <c r="FIA104" s="376"/>
      <c r="FIB104" s="376"/>
      <c r="FIC104" s="376"/>
      <c r="FID104" s="376"/>
      <c r="FIE104" s="376"/>
      <c r="FIF104" s="376"/>
      <c r="FIG104" s="376"/>
      <c r="FIH104" s="376"/>
      <c r="FII104" s="376"/>
      <c r="FIJ104" s="376"/>
      <c r="FIK104" s="376"/>
      <c r="FIL104" s="376"/>
      <c r="FIM104" s="376"/>
      <c r="FIN104" s="376"/>
      <c r="FIO104" s="376"/>
      <c r="FIP104" s="376"/>
      <c r="FIQ104" s="376"/>
      <c r="FIR104" s="376"/>
      <c r="FIS104" s="376"/>
      <c r="FIT104" s="376"/>
      <c r="FIU104" s="376"/>
      <c r="FIV104" s="376"/>
      <c r="FIW104" s="376"/>
      <c r="FIX104" s="376"/>
      <c r="FIY104" s="376"/>
      <c r="FIZ104" s="376"/>
      <c r="FJA104" s="376"/>
      <c r="FJB104" s="376"/>
      <c r="FJC104" s="376"/>
      <c r="FJD104" s="376"/>
      <c r="FJE104" s="376"/>
      <c r="FJF104" s="376"/>
      <c r="FJG104" s="376"/>
      <c r="FJH104" s="376"/>
      <c r="FJI104" s="376"/>
      <c r="FJJ104" s="376"/>
      <c r="FJK104" s="376"/>
      <c r="FJL104" s="376"/>
      <c r="FJM104" s="376"/>
      <c r="FJN104" s="376"/>
      <c r="FJO104" s="376"/>
      <c r="FJP104" s="376"/>
      <c r="FJQ104" s="376"/>
      <c r="FJR104" s="376"/>
      <c r="FJS104" s="376"/>
      <c r="FJT104" s="376"/>
      <c r="FJU104" s="376"/>
      <c r="FJV104" s="376"/>
      <c r="FJW104" s="376"/>
      <c r="FJX104" s="376"/>
      <c r="FJY104" s="376"/>
      <c r="FJZ104" s="376"/>
      <c r="FKA104" s="376"/>
      <c r="FKB104" s="376"/>
      <c r="FKC104" s="376"/>
      <c r="FKD104" s="376"/>
      <c r="FKE104" s="376"/>
      <c r="FKF104" s="376"/>
      <c r="FKG104" s="376"/>
      <c r="FKH104" s="376"/>
      <c r="FKI104" s="376"/>
      <c r="FKJ104" s="376"/>
      <c r="FKK104" s="376"/>
      <c r="FKL104" s="376"/>
      <c r="FKM104" s="376"/>
      <c r="FKN104" s="376"/>
      <c r="FKO104" s="376"/>
      <c r="FKP104" s="376"/>
      <c r="FKQ104" s="376"/>
      <c r="FKR104" s="376"/>
      <c r="FKS104" s="376"/>
      <c r="FKT104" s="376"/>
      <c r="FKU104" s="376"/>
      <c r="FKV104" s="376"/>
      <c r="FKW104" s="376"/>
      <c r="FKX104" s="376"/>
      <c r="FKY104" s="376"/>
      <c r="FKZ104" s="376"/>
      <c r="FLA104" s="376"/>
      <c r="FLB104" s="376"/>
      <c r="FLC104" s="376"/>
      <c r="FLD104" s="376"/>
      <c r="FLE104" s="376"/>
      <c r="FLF104" s="376"/>
      <c r="FLG104" s="376"/>
      <c r="FLH104" s="376"/>
      <c r="FLI104" s="376"/>
      <c r="FLJ104" s="376"/>
      <c r="FLK104" s="376"/>
      <c r="FLL104" s="376"/>
      <c r="FLM104" s="376"/>
      <c r="FLN104" s="376"/>
      <c r="FLO104" s="376"/>
      <c r="FLP104" s="376"/>
      <c r="FLQ104" s="376"/>
      <c r="FLR104" s="376"/>
      <c r="FLS104" s="376"/>
      <c r="FLT104" s="376"/>
      <c r="FLU104" s="376"/>
      <c r="FLV104" s="376"/>
      <c r="FLW104" s="376"/>
      <c r="FLX104" s="376"/>
      <c r="FLY104" s="376"/>
      <c r="FLZ104" s="376"/>
      <c r="FMA104" s="376"/>
      <c r="FMB104" s="376"/>
      <c r="FMC104" s="376"/>
      <c r="FMD104" s="376"/>
      <c r="FME104" s="376"/>
      <c r="FMF104" s="376"/>
      <c r="FMG104" s="376"/>
      <c r="FMH104" s="376"/>
      <c r="FMI104" s="376"/>
      <c r="FMJ104" s="376"/>
      <c r="FMK104" s="376"/>
      <c r="FML104" s="376"/>
      <c r="FMM104" s="376"/>
      <c r="FMN104" s="376"/>
      <c r="FMO104" s="376"/>
      <c r="FMP104" s="376"/>
      <c r="FMQ104" s="376"/>
      <c r="FMR104" s="376"/>
      <c r="FMS104" s="376"/>
      <c r="FMT104" s="376"/>
      <c r="FMU104" s="376"/>
      <c r="FMV104" s="376"/>
      <c r="FMW104" s="376"/>
      <c r="FMX104" s="376"/>
      <c r="FMY104" s="376"/>
      <c r="FMZ104" s="376"/>
      <c r="FNA104" s="376"/>
      <c r="FNB104" s="376"/>
      <c r="FNC104" s="376"/>
      <c r="FND104" s="376"/>
      <c r="FNE104" s="376"/>
      <c r="FNF104" s="376"/>
      <c r="FNG104" s="376"/>
      <c r="FNH104" s="376"/>
      <c r="FNI104" s="376"/>
      <c r="FNJ104" s="376"/>
      <c r="FNK104" s="376"/>
      <c r="FNL104" s="376"/>
      <c r="FNM104" s="376"/>
      <c r="FNN104" s="376"/>
      <c r="FNO104" s="376"/>
      <c r="FNP104" s="376"/>
      <c r="FNQ104" s="376"/>
      <c r="FNR104" s="376"/>
      <c r="FNS104" s="376"/>
      <c r="FNT104" s="376"/>
      <c r="FNU104" s="376"/>
      <c r="FNV104" s="376"/>
      <c r="FNW104" s="376"/>
      <c r="FNX104" s="376"/>
      <c r="FNY104" s="376"/>
      <c r="FNZ104" s="376"/>
      <c r="FOA104" s="376"/>
      <c r="FOB104" s="376"/>
      <c r="FOC104" s="376"/>
      <c r="FOD104" s="376"/>
      <c r="FOE104" s="376"/>
      <c r="FOF104" s="376"/>
      <c r="FOG104" s="376"/>
      <c r="FOH104" s="376"/>
      <c r="FOI104" s="376"/>
      <c r="FOJ104" s="376"/>
      <c r="FOK104" s="376"/>
      <c r="FOL104" s="376"/>
      <c r="FOM104" s="376"/>
      <c r="FON104" s="376"/>
      <c r="FOO104" s="376"/>
      <c r="FOP104" s="376"/>
      <c r="FOQ104" s="376"/>
      <c r="FOR104" s="376"/>
      <c r="FOS104" s="376"/>
      <c r="FOT104" s="376"/>
      <c r="FOU104" s="376"/>
      <c r="FOV104" s="376"/>
      <c r="FOW104" s="376"/>
      <c r="FOX104" s="376"/>
      <c r="FOY104" s="376"/>
      <c r="FOZ104" s="376"/>
      <c r="FPA104" s="376"/>
      <c r="FPB104" s="376"/>
      <c r="FPC104" s="376"/>
      <c r="FPD104" s="376"/>
      <c r="FPE104" s="376"/>
      <c r="FPF104" s="376"/>
      <c r="FPG104" s="376"/>
      <c r="FPH104" s="376"/>
      <c r="FPI104" s="376"/>
      <c r="FPJ104" s="376"/>
      <c r="FPK104" s="376"/>
      <c r="FPL104" s="376"/>
      <c r="FPM104" s="376"/>
      <c r="FPN104" s="376"/>
      <c r="FPO104" s="376"/>
      <c r="FPP104" s="376"/>
      <c r="FPQ104" s="376"/>
      <c r="FPR104" s="376"/>
      <c r="FPS104" s="376"/>
      <c r="FPT104" s="376"/>
      <c r="FPU104" s="376"/>
      <c r="FPV104" s="376"/>
      <c r="FPW104" s="376"/>
      <c r="FPX104" s="376"/>
      <c r="FPY104" s="376"/>
      <c r="FPZ104" s="376"/>
      <c r="FQA104" s="376"/>
      <c r="FQB104" s="376"/>
      <c r="FQC104" s="376"/>
      <c r="FQD104" s="376"/>
      <c r="FQE104" s="376"/>
      <c r="FQF104" s="376"/>
      <c r="FQG104" s="376"/>
      <c r="FQH104" s="376"/>
      <c r="FQI104" s="376"/>
      <c r="FQJ104" s="376"/>
      <c r="FQK104" s="376"/>
      <c r="FQL104" s="376"/>
      <c r="FQM104" s="376"/>
      <c r="FQN104" s="376"/>
      <c r="FQO104" s="376"/>
      <c r="FQP104" s="376"/>
      <c r="FQQ104" s="376"/>
      <c r="FQR104" s="376"/>
      <c r="FQS104" s="376"/>
      <c r="FQT104" s="376"/>
      <c r="FQU104" s="376"/>
      <c r="FQV104" s="376"/>
      <c r="FQW104" s="376"/>
      <c r="FQX104" s="376"/>
      <c r="FQY104" s="376"/>
      <c r="FQZ104" s="376"/>
      <c r="FRA104" s="376"/>
      <c r="FRB104" s="376"/>
      <c r="FRC104" s="376"/>
      <c r="FRD104" s="376"/>
      <c r="FRE104" s="376"/>
      <c r="FRF104" s="376"/>
      <c r="FRG104" s="376"/>
      <c r="FRH104" s="376"/>
      <c r="FRI104" s="376"/>
      <c r="FRJ104" s="376"/>
      <c r="FRK104" s="376"/>
      <c r="FRL104" s="376"/>
      <c r="FRM104" s="376"/>
      <c r="FRN104" s="376"/>
      <c r="FRO104" s="376"/>
      <c r="FRP104" s="376"/>
      <c r="FRQ104" s="376"/>
      <c r="FRR104" s="376"/>
      <c r="FRS104" s="376"/>
      <c r="FRT104" s="376"/>
      <c r="FRU104" s="376"/>
      <c r="FRV104" s="376"/>
      <c r="FRW104" s="376"/>
      <c r="FRX104" s="376"/>
      <c r="FRY104" s="376"/>
      <c r="FRZ104" s="376"/>
      <c r="FSA104" s="376"/>
      <c r="FSB104" s="376"/>
      <c r="FSC104" s="376"/>
      <c r="FSD104" s="376"/>
      <c r="FSE104" s="376"/>
      <c r="FSF104" s="376"/>
      <c r="FSG104" s="376"/>
      <c r="FSH104" s="376"/>
      <c r="FSI104" s="376"/>
      <c r="FSJ104" s="376"/>
      <c r="FSK104" s="376"/>
      <c r="FSL104" s="376"/>
      <c r="FSM104" s="376"/>
      <c r="FSN104" s="376"/>
      <c r="FSO104" s="376"/>
      <c r="FSP104" s="376"/>
      <c r="FSQ104" s="376"/>
      <c r="FSR104" s="376"/>
      <c r="FSS104" s="376"/>
      <c r="FST104" s="376"/>
      <c r="FSU104" s="376"/>
      <c r="FSV104" s="376"/>
      <c r="FSW104" s="376"/>
      <c r="FSX104" s="376"/>
      <c r="FSY104" s="376"/>
      <c r="FSZ104" s="376"/>
      <c r="FTA104" s="376"/>
      <c r="FTB104" s="376"/>
      <c r="FTC104" s="376"/>
      <c r="FTD104" s="376"/>
      <c r="FTE104" s="376"/>
      <c r="FTF104" s="376"/>
      <c r="FTG104" s="376"/>
      <c r="FTH104" s="376"/>
      <c r="FTI104" s="376"/>
      <c r="FTJ104" s="376"/>
      <c r="FTK104" s="376"/>
      <c r="FTL104" s="376"/>
      <c r="FTM104" s="376"/>
      <c r="FTN104" s="376"/>
      <c r="FTO104" s="376"/>
      <c r="FTP104" s="376"/>
      <c r="FTQ104" s="376"/>
      <c r="FTR104" s="376"/>
      <c r="FTS104" s="376"/>
      <c r="FTT104" s="376"/>
      <c r="FTU104" s="376"/>
      <c r="FTV104" s="376"/>
      <c r="FTW104" s="376"/>
      <c r="FTX104" s="376"/>
      <c r="FTY104" s="376"/>
      <c r="FTZ104" s="376"/>
      <c r="FUA104" s="376"/>
      <c r="FUB104" s="376"/>
      <c r="FUC104" s="376"/>
      <c r="FUD104" s="376"/>
      <c r="FUE104" s="376"/>
      <c r="FUF104" s="376"/>
      <c r="FUG104" s="376"/>
      <c r="FUH104" s="376"/>
      <c r="FUI104" s="376"/>
      <c r="FUJ104" s="376"/>
      <c r="FUK104" s="376"/>
      <c r="FUL104" s="376"/>
      <c r="FUM104" s="376"/>
      <c r="FUN104" s="376"/>
      <c r="FUO104" s="376"/>
      <c r="FUP104" s="376"/>
      <c r="FUQ104" s="376"/>
      <c r="FUR104" s="376"/>
      <c r="FUS104" s="376"/>
      <c r="FUT104" s="376"/>
      <c r="FUU104" s="376"/>
      <c r="FUV104" s="376"/>
      <c r="FUW104" s="376"/>
      <c r="FUX104" s="376"/>
      <c r="FUY104" s="376"/>
      <c r="FUZ104" s="376"/>
      <c r="FVA104" s="376"/>
      <c r="FVB104" s="376"/>
      <c r="FVC104" s="376"/>
      <c r="FVD104" s="376"/>
      <c r="FVE104" s="376"/>
      <c r="FVF104" s="376"/>
      <c r="FVG104" s="376"/>
      <c r="FVH104" s="376"/>
      <c r="FVI104" s="376"/>
      <c r="FVJ104" s="376"/>
      <c r="FVK104" s="376"/>
      <c r="FVL104" s="376"/>
      <c r="FVM104" s="376"/>
      <c r="FVN104" s="376"/>
      <c r="FVO104" s="376"/>
      <c r="FVP104" s="376"/>
      <c r="FVQ104" s="376"/>
      <c r="FVR104" s="376"/>
      <c r="FVS104" s="376"/>
      <c r="FVT104" s="376"/>
      <c r="FVU104" s="376"/>
      <c r="FVV104" s="376"/>
      <c r="FVW104" s="376"/>
      <c r="FVX104" s="376"/>
      <c r="FVY104" s="376"/>
      <c r="FVZ104" s="376"/>
      <c r="FWA104" s="376"/>
      <c r="FWB104" s="376"/>
      <c r="FWC104" s="376"/>
      <c r="FWD104" s="376"/>
      <c r="FWE104" s="376"/>
      <c r="FWF104" s="376"/>
      <c r="FWG104" s="376"/>
      <c r="FWH104" s="376"/>
      <c r="FWI104" s="376"/>
      <c r="FWJ104" s="376"/>
      <c r="FWK104" s="376"/>
      <c r="FWL104" s="376"/>
      <c r="FWM104" s="376"/>
      <c r="FWN104" s="376"/>
      <c r="FWO104" s="376"/>
      <c r="FWP104" s="376"/>
      <c r="FWQ104" s="376"/>
      <c r="FWR104" s="376"/>
      <c r="FWS104" s="376"/>
      <c r="FWT104" s="376"/>
      <c r="FWU104" s="376"/>
      <c r="FWV104" s="376"/>
      <c r="FWW104" s="376"/>
      <c r="FWX104" s="376"/>
      <c r="FWY104" s="376"/>
      <c r="FWZ104" s="376"/>
      <c r="FXA104" s="376"/>
      <c r="FXB104" s="376"/>
      <c r="FXC104" s="376"/>
      <c r="FXD104" s="376"/>
      <c r="FXE104" s="376"/>
      <c r="FXF104" s="376"/>
      <c r="FXG104" s="376"/>
      <c r="FXH104" s="376"/>
      <c r="FXI104" s="376"/>
      <c r="FXJ104" s="376"/>
      <c r="FXK104" s="376"/>
      <c r="FXL104" s="376"/>
      <c r="FXM104" s="376"/>
      <c r="FXN104" s="376"/>
      <c r="FXO104" s="376"/>
      <c r="FXP104" s="376"/>
      <c r="FXQ104" s="376"/>
      <c r="FXR104" s="376"/>
      <c r="FXS104" s="376"/>
      <c r="FXT104" s="376"/>
      <c r="FXU104" s="376"/>
      <c r="FXV104" s="376"/>
      <c r="FXW104" s="376"/>
      <c r="FXX104" s="376"/>
      <c r="FXY104" s="376"/>
      <c r="FXZ104" s="376"/>
      <c r="FYA104" s="376"/>
      <c r="FYB104" s="376"/>
      <c r="FYC104" s="376"/>
      <c r="FYD104" s="376"/>
      <c r="FYE104" s="376"/>
      <c r="FYF104" s="376"/>
      <c r="FYG104" s="376"/>
      <c r="FYH104" s="376"/>
      <c r="FYI104" s="376"/>
      <c r="FYJ104" s="376"/>
      <c r="FYK104" s="376"/>
      <c r="FYL104" s="376"/>
      <c r="FYM104" s="376"/>
      <c r="FYN104" s="376"/>
      <c r="FYO104" s="376"/>
      <c r="FYP104" s="376"/>
      <c r="FYQ104" s="376"/>
      <c r="FYR104" s="376"/>
      <c r="FYS104" s="376"/>
      <c r="FYT104" s="376"/>
      <c r="FYU104" s="376"/>
      <c r="FYV104" s="376"/>
      <c r="FYW104" s="376"/>
      <c r="FYX104" s="376"/>
      <c r="FYY104" s="376"/>
      <c r="FYZ104" s="376"/>
      <c r="FZA104" s="376"/>
      <c r="FZB104" s="376"/>
      <c r="FZC104" s="376"/>
      <c r="FZD104" s="376"/>
      <c r="FZE104" s="376"/>
      <c r="FZF104" s="376"/>
      <c r="FZG104" s="376"/>
      <c r="FZH104" s="376"/>
      <c r="FZI104" s="376"/>
      <c r="FZJ104" s="376"/>
      <c r="FZK104" s="376"/>
      <c r="FZL104" s="376"/>
      <c r="FZM104" s="376"/>
      <c r="FZN104" s="376"/>
      <c r="FZO104" s="376"/>
      <c r="FZP104" s="376"/>
      <c r="FZQ104" s="376"/>
      <c r="FZR104" s="376"/>
      <c r="FZS104" s="376"/>
      <c r="FZT104" s="376"/>
      <c r="FZU104" s="376"/>
      <c r="FZV104" s="376"/>
      <c r="FZW104" s="376"/>
      <c r="FZX104" s="376"/>
      <c r="FZY104" s="376"/>
      <c r="FZZ104" s="376"/>
      <c r="GAA104" s="376"/>
      <c r="GAB104" s="376"/>
      <c r="GAC104" s="376"/>
      <c r="GAD104" s="376"/>
      <c r="GAE104" s="376"/>
      <c r="GAF104" s="376"/>
      <c r="GAG104" s="376"/>
      <c r="GAH104" s="376"/>
      <c r="GAI104" s="376"/>
      <c r="GAJ104" s="376"/>
      <c r="GAK104" s="376"/>
      <c r="GAL104" s="376"/>
      <c r="GAM104" s="376"/>
      <c r="GAN104" s="376"/>
      <c r="GAO104" s="376"/>
      <c r="GAP104" s="376"/>
      <c r="GAQ104" s="376"/>
      <c r="GAR104" s="376"/>
      <c r="GAS104" s="376"/>
      <c r="GAT104" s="376"/>
      <c r="GAU104" s="376"/>
      <c r="GAV104" s="376"/>
      <c r="GAW104" s="376"/>
      <c r="GAX104" s="376"/>
      <c r="GAY104" s="376"/>
      <c r="GAZ104" s="376"/>
      <c r="GBA104" s="376"/>
      <c r="GBB104" s="376"/>
      <c r="GBC104" s="376"/>
      <c r="GBD104" s="376"/>
      <c r="GBE104" s="376"/>
      <c r="GBF104" s="376"/>
      <c r="GBG104" s="376"/>
      <c r="GBH104" s="376"/>
      <c r="GBI104" s="376"/>
      <c r="GBJ104" s="376"/>
      <c r="GBK104" s="376"/>
      <c r="GBL104" s="376"/>
      <c r="GBM104" s="376"/>
      <c r="GBN104" s="376"/>
      <c r="GBO104" s="376"/>
      <c r="GBP104" s="376"/>
      <c r="GBQ104" s="376"/>
      <c r="GBR104" s="376"/>
      <c r="GBS104" s="376"/>
      <c r="GBT104" s="376"/>
      <c r="GBU104" s="376"/>
      <c r="GBV104" s="376"/>
      <c r="GBW104" s="376"/>
      <c r="GBX104" s="376"/>
      <c r="GBY104" s="376"/>
      <c r="GBZ104" s="376"/>
      <c r="GCA104" s="376"/>
      <c r="GCB104" s="376"/>
      <c r="GCC104" s="376"/>
      <c r="GCD104" s="376"/>
      <c r="GCE104" s="376"/>
      <c r="GCF104" s="376"/>
      <c r="GCG104" s="376"/>
      <c r="GCH104" s="376"/>
      <c r="GCI104" s="376"/>
      <c r="GCJ104" s="376"/>
      <c r="GCK104" s="376"/>
      <c r="GCL104" s="376"/>
      <c r="GCM104" s="376"/>
      <c r="GCN104" s="376"/>
      <c r="GCO104" s="376"/>
      <c r="GCP104" s="376"/>
      <c r="GCQ104" s="376"/>
      <c r="GCR104" s="376"/>
      <c r="GCS104" s="376"/>
      <c r="GCT104" s="376"/>
      <c r="GCU104" s="376"/>
      <c r="GCV104" s="376"/>
      <c r="GCW104" s="376"/>
      <c r="GCX104" s="376"/>
      <c r="GCY104" s="376"/>
      <c r="GCZ104" s="376"/>
      <c r="GDA104" s="376"/>
      <c r="GDB104" s="376"/>
      <c r="GDC104" s="376"/>
      <c r="GDD104" s="376"/>
      <c r="GDE104" s="376"/>
      <c r="GDF104" s="376"/>
      <c r="GDG104" s="376"/>
      <c r="GDH104" s="376"/>
      <c r="GDI104" s="376"/>
      <c r="GDJ104" s="376"/>
      <c r="GDK104" s="376"/>
      <c r="GDL104" s="376"/>
      <c r="GDM104" s="376"/>
      <c r="GDN104" s="376"/>
      <c r="GDO104" s="376"/>
      <c r="GDP104" s="376"/>
      <c r="GDQ104" s="376"/>
      <c r="GDR104" s="376"/>
      <c r="GDS104" s="376"/>
      <c r="GDT104" s="376"/>
      <c r="GDU104" s="376"/>
      <c r="GDV104" s="376"/>
      <c r="GDW104" s="376"/>
      <c r="GDX104" s="376"/>
      <c r="GDY104" s="376"/>
      <c r="GDZ104" s="376"/>
      <c r="GEA104" s="376"/>
      <c r="GEB104" s="376"/>
      <c r="GEC104" s="376"/>
      <c r="GED104" s="376"/>
      <c r="GEE104" s="376"/>
      <c r="GEF104" s="376"/>
      <c r="GEG104" s="376"/>
      <c r="GEH104" s="376"/>
      <c r="GEI104" s="376"/>
      <c r="GEJ104" s="376"/>
      <c r="GEK104" s="376"/>
      <c r="GEL104" s="376"/>
      <c r="GEM104" s="376"/>
      <c r="GEN104" s="376"/>
      <c r="GEO104" s="376"/>
      <c r="GEP104" s="376"/>
      <c r="GEQ104" s="376"/>
      <c r="GER104" s="376"/>
      <c r="GES104" s="376"/>
      <c r="GET104" s="376"/>
      <c r="GEU104" s="376"/>
      <c r="GEV104" s="376"/>
      <c r="GEW104" s="376"/>
      <c r="GEX104" s="376"/>
      <c r="GEY104" s="376"/>
      <c r="GEZ104" s="376"/>
      <c r="GFA104" s="376"/>
      <c r="GFB104" s="376"/>
      <c r="GFC104" s="376"/>
      <c r="GFD104" s="376"/>
      <c r="GFE104" s="376"/>
      <c r="GFF104" s="376"/>
      <c r="GFG104" s="376"/>
      <c r="GFH104" s="376"/>
      <c r="GFI104" s="376"/>
      <c r="GFJ104" s="376"/>
      <c r="GFK104" s="376"/>
      <c r="GFL104" s="376"/>
      <c r="GFM104" s="376"/>
      <c r="GFN104" s="376"/>
      <c r="GFO104" s="376"/>
      <c r="GFP104" s="376"/>
      <c r="GFQ104" s="376"/>
      <c r="GFR104" s="376"/>
      <c r="GFS104" s="376"/>
      <c r="GFT104" s="376"/>
      <c r="GFU104" s="376"/>
      <c r="GFV104" s="376"/>
      <c r="GFW104" s="376"/>
      <c r="GFX104" s="376"/>
      <c r="GFY104" s="376"/>
      <c r="GFZ104" s="376"/>
      <c r="GGA104" s="376"/>
      <c r="GGB104" s="376"/>
      <c r="GGC104" s="376"/>
      <c r="GGD104" s="376"/>
      <c r="GGE104" s="376"/>
      <c r="GGF104" s="376"/>
      <c r="GGG104" s="376"/>
      <c r="GGH104" s="376"/>
      <c r="GGI104" s="376"/>
      <c r="GGJ104" s="376"/>
      <c r="GGK104" s="376"/>
      <c r="GGL104" s="376"/>
      <c r="GGM104" s="376"/>
      <c r="GGN104" s="376"/>
      <c r="GGO104" s="376"/>
      <c r="GGP104" s="376"/>
      <c r="GGQ104" s="376"/>
      <c r="GGR104" s="376"/>
      <c r="GGS104" s="376"/>
      <c r="GGT104" s="376"/>
      <c r="GGU104" s="376"/>
      <c r="GGV104" s="376"/>
      <c r="GGW104" s="376"/>
      <c r="GGX104" s="376"/>
      <c r="GGY104" s="376"/>
      <c r="GGZ104" s="376"/>
      <c r="GHA104" s="376"/>
      <c r="GHB104" s="376"/>
      <c r="GHC104" s="376"/>
      <c r="GHD104" s="376"/>
      <c r="GHE104" s="376"/>
      <c r="GHF104" s="376"/>
      <c r="GHG104" s="376"/>
      <c r="GHH104" s="376"/>
      <c r="GHI104" s="376"/>
      <c r="GHJ104" s="376"/>
      <c r="GHK104" s="376"/>
      <c r="GHL104" s="376"/>
      <c r="GHM104" s="376"/>
      <c r="GHN104" s="376"/>
      <c r="GHO104" s="376"/>
      <c r="GHP104" s="376"/>
      <c r="GHQ104" s="376"/>
      <c r="GHR104" s="376"/>
      <c r="GHS104" s="376"/>
      <c r="GHT104" s="376"/>
      <c r="GHU104" s="376"/>
      <c r="GHV104" s="376"/>
      <c r="GHW104" s="376"/>
      <c r="GHX104" s="376"/>
      <c r="GHY104" s="376"/>
      <c r="GHZ104" s="376"/>
      <c r="GIA104" s="376"/>
      <c r="GIB104" s="376"/>
      <c r="GIC104" s="376"/>
      <c r="GID104" s="376"/>
      <c r="GIE104" s="376"/>
      <c r="GIF104" s="376"/>
      <c r="GIG104" s="376"/>
      <c r="GIH104" s="376"/>
      <c r="GII104" s="376"/>
      <c r="GIJ104" s="376"/>
      <c r="GIK104" s="376"/>
      <c r="GIL104" s="376"/>
      <c r="GIM104" s="376"/>
      <c r="GIN104" s="376"/>
      <c r="GIO104" s="376"/>
      <c r="GIP104" s="376"/>
      <c r="GIQ104" s="376"/>
      <c r="GIR104" s="376"/>
      <c r="GIS104" s="376"/>
      <c r="GIT104" s="376"/>
      <c r="GIU104" s="376"/>
      <c r="GIV104" s="376"/>
      <c r="GIW104" s="376"/>
      <c r="GIX104" s="376"/>
      <c r="GIY104" s="376"/>
      <c r="GIZ104" s="376"/>
      <c r="GJA104" s="376"/>
      <c r="GJB104" s="376"/>
      <c r="GJC104" s="376"/>
      <c r="GJD104" s="376"/>
      <c r="GJE104" s="376"/>
      <c r="GJF104" s="376"/>
      <c r="GJG104" s="376"/>
      <c r="GJH104" s="376"/>
      <c r="GJI104" s="376"/>
      <c r="GJJ104" s="376"/>
      <c r="GJK104" s="376"/>
      <c r="GJL104" s="376"/>
      <c r="GJM104" s="376"/>
      <c r="GJN104" s="376"/>
      <c r="GJO104" s="376"/>
      <c r="GJP104" s="376"/>
      <c r="GJQ104" s="376"/>
      <c r="GJR104" s="376"/>
      <c r="GJS104" s="376"/>
      <c r="GJT104" s="376"/>
      <c r="GJU104" s="376"/>
      <c r="GJV104" s="376"/>
      <c r="GJW104" s="376"/>
      <c r="GJX104" s="376"/>
      <c r="GJY104" s="376"/>
      <c r="GJZ104" s="376"/>
      <c r="GKA104" s="376"/>
      <c r="GKB104" s="376"/>
      <c r="GKC104" s="376"/>
      <c r="GKD104" s="376"/>
      <c r="GKE104" s="376"/>
      <c r="GKF104" s="376"/>
      <c r="GKG104" s="376"/>
      <c r="GKH104" s="376"/>
      <c r="GKI104" s="376"/>
      <c r="GKJ104" s="376"/>
      <c r="GKK104" s="376"/>
      <c r="GKL104" s="376"/>
      <c r="GKM104" s="376"/>
      <c r="GKN104" s="376"/>
      <c r="GKO104" s="376"/>
      <c r="GKP104" s="376"/>
      <c r="GKQ104" s="376"/>
      <c r="GKR104" s="376"/>
      <c r="GKS104" s="376"/>
      <c r="GKT104" s="376"/>
      <c r="GKU104" s="376"/>
      <c r="GKV104" s="376"/>
      <c r="GKW104" s="376"/>
      <c r="GKX104" s="376"/>
      <c r="GKY104" s="376"/>
      <c r="GKZ104" s="376"/>
      <c r="GLA104" s="376"/>
      <c r="GLB104" s="376"/>
      <c r="GLC104" s="376"/>
      <c r="GLD104" s="376"/>
      <c r="GLE104" s="376"/>
      <c r="GLF104" s="376"/>
      <c r="GLG104" s="376"/>
      <c r="GLH104" s="376"/>
      <c r="GLI104" s="376"/>
      <c r="GLJ104" s="376"/>
      <c r="GLK104" s="376"/>
      <c r="GLL104" s="376"/>
      <c r="GLM104" s="376"/>
      <c r="GLN104" s="376"/>
      <c r="GLO104" s="376"/>
      <c r="GLP104" s="376"/>
      <c r="GLQ104" s="376"/>
      <c r="GLR104" s="376"/>
      <c r="GLS104" s="376"/>
      <c r="GLT104" s="376"/>
      <c r="GLU104" s="376"/>
      <c r="GLV104" s="376"/>
      <c r="GLW104" s="376"/>
      <c r="GLX104" s="376"/>
      <c r="GLY104" s="376"/>
      <c r="GLZ104" s="376"/>
      <c r="GMA104" s="376"/>
      <c r="GMB104" s="376"/>
      <c r="GMC104" s="376"/>
      <c r="GMD104" s="376"/>
      <c r="GME104" s="376"/>
      <c r="GMF104" s="376"/>
      <c r="GMG104" s="376"/>
      <c r="GMH104" s="376"/>
      <c r="GMI104" s="376"/>
      <c r="GMJ104" s="376"/>
      <c r="GMK104" s="376"/>
      <c r="GML104" s="376"/>
      <c r="GMM104" s="376"/>
      <c r="GMN104" s="376"/>
      <c r="GMO104" s="376"/>
      <c r="GMP104" s="376"/>
      <c r="GMQ104" s="376"/>
      <c r="GMR104" s="376"/>
      <c r="GMS104" s="376"/>
      <c r="GMT104" s="376"/>
      <c r="GMU104" s="376"/>
      <c r="GMV104" s="376"/>
      <c r="GMW104" s="376"/>
      <c r="GMX104" s="376"/>
      <c r="GMY104" s="376"/>
      <c r="GMZ104" s="376"/>
      <c r="GNA104" s="376"/>
      <c r="GNB104" s="376"/>
      <c r="GNC104" s="376"/>
      <c r="GND104" s="376"/>
      <c r="GNE104" s="376"/>
      <c r="GNF104" s="376"/>
      <c r="GNG104" s="376"/>
      <c r="GNH104" s="376"/>
      <c r="GNI104" s="376"/>
      <c r="GNJ104" s="376"/>
      <c r="GNK104" s="376"/>
      <c r="GNL104" s="376"/>
      <c r="GNM104" s="376"/>
      <c r="GNN104" s="376"/>
      <c r="GNO104" s="376"/>
      <c r="GNP104" s="376"/>
      <c r="GNQ104" s="376"/>
      <c r="GNR104" s="376"/>
      <c r="GNS104" s="376"/>
      <c r="GNT104" s="376"/>
      <c r="GNU104" s="376"/>
      <c r="GNV104" s="376"/>
      <c r="GNW104" s="376"/>
      <c r="GNX104" s="376"/>
      <c r="GNY104" s="376"/>
      <c r="GNZ104" s="376"/>
      <c r="GOA104" s="376"/>
      <c r="GOB104" s="376"/>
      <c r="GOC104" s="376"/>
      <c r="GOD104" s="376"/>
      <c r="GOE104" s="376"/>
      <c r="GOF104" s="376"/>
      <c r="GOG104" s="376"/>
      <c r="GOH104" s="376"/>
      <c r="GOI104" s="376"/>
      <c r="GOJ104" s="376"/>
      <c r="GOK104" s="376"/>
      <c r="GOL104" s="376"/>
      <c r="GOM104" s="376"/>
      <c r="GON104" s="376"/>
      <c r="GOO104" s="376"/>
      <c r="GOP104" s="376"/>
      <c r="GOQ104" s="376"/>
      <c r="GOR104" s="376"/>
      <c r="GOS104" s="376"/>
      <c r="GOT104" s="376"/>
      <c r="GOU104" s="376"/>
      <c r="GOV104" s="376"/>
      <c r="GOW104" s="376"/>
      <c r="GOX104" s="376"/>
      <c r="GOY104" s="376"/>
      <c r="GOZ104" s="376"/>
      <c r="GPA104" s="376"/>
      <c r="GPB104" s="376"/>
      <c r="GPC104" s="376"/>
      <c r="GPD104" s="376"/>
      <c r="GPE104" s="376"/>
      <c r="GPF104" s="376"/>
      <c r="GPG104" s="376"/>
      <c r="GPH104" s="376"/>
      <c r="GPI104" s="376"/>
      <c r="GPJ104" s="376"/>
      <c r="GPK104" s="376"/>
      <c r="GPL104" s="376"/>
      <c r="GPM104" s="376"/>
      <c r="GPN104" s="376"/>
      <c r="GPO104" s="376"/>
      <c r="GPP104" s="376"/>
      <c r="GPQ104" s="376"/>
      <c r="GPR104" s="376"/>
      <c r="GPS104" s="376"/>
      <c r="GPT104" s="376"/>
      <c r="GPU104" s="376"/>
      <c r="GPV104" s="376"/>
      <c r="GPW104" s="376"/>
      <c r="GPX104" s="376"/>
      <c r="GPY104" s="376"/>
      <c r="GPZ104" s="376"/>
      <c r="GQA104" s="376"/>
      <c r="GQB104" s="376"/>
      <c r="GQC104" s="376"/>
      <c r="GQD104" s="376"/>
      <c r="GQE104" s="376"/>
      <c r="GQF104" s="376"/>
      <c r="GQG104" s="376"/>
      <c r="GQH104" s="376"/>
      <c r="GQI104" s="376"/>
      <c r="GQJ104" s="376"/>
      <c r="GQK104" s="376"/>
      <c r="GQL104" s="376"/>
      <c r="GQM104" s="376"/>
      <c r="GQN104" s="376"/>
      <c r="GQO104" s="376"/>
      <c r="GQP104" s="376"/>
      <c r="GQQ104" s="376"/>
      <c r="GQR104" s="376"/>
      <c r="GQS104" s="376"/>
      <c r="GQT104" s="376"/>
      <c r="GQU104" s="376"/>
      <c r="GQV104" s="376"/>
      <c r="GQW104" s="376"/>
      <c r="GQX104" s="376"/>
      <c r="GQY104" s="376"/>
      <c r="GQZ104" s="376"/>
      <c r="GRA104" s="376"/>
      <c r="GRB104" s="376"/>
      <c r="GRC104" s="376"/>
      <c r="GRD104" s="376"/>
      <c r="GRE104" s="376"/>
      <c r="GRF104" s="376"/>
      <c r="GRG104" s="376"/>
      <c r="GRH104" s="376"/>
      <c r="GRI104" s="376"/>
      <c r="GRJ104" s="376"/>
      <c r="GRK104" s="376"/>
      <c r="GRL104" s="376"/>
      <c r="GRM104" s="376"/>
      <c r="GRN104" s="376"/>
      <c r="GRO104" s="376"/>
      <c r="GRP104" s="376"/>
      <c r="GRQ104" s="376"/>
      <c r="GRR104" s="376"/>
      <c r="GRS104" s="376"/>
      <c r="GRT104" s="376"/>
      <c r="GRU104" s="376"/>
      <c r="GRV104" s="376"/>
      <c r="GRW104" s="376"/>
      <c r="GRX104" s="376"/>
      <c r="GRY104" s="376"/>
      <c r="GRZ104" s="376"/>
      <c r="GSA104" s="376"/>
      <c r="GSB104" s="376"/>
      <c r="GSC104" s="376"/>
      <c r="GSD104" s="376"/>
      <c r="GSE104" s="376"/>
      <c r="GSF104" s="376"/>
      <c r="GSG104" s="376"/>
      <c r="GSH104" s="376"/>
      <c r="GSI104" s="376"/>
      <c r="GSJ104" s="376"/>
      <c r="GSK104" s="376"/>
      <c r="GSL104" s="376"/>
      <c r="GSM104" s="376"/>
      <c r="GSN104" s="376"/>
      <c r="GSO104" s="376"/>
      <c r="GSP104" s="376"/>
      <c r="GSQ104" s="376"/>
      <c r="GSR104" s="376"/>
      <c r="GSS104" s="376"/>
      <c r="GST104" s="376"/>
      <c r="GSU104" s="376"/>
      <c r="GSV104" s="376"/>
      <c r="GSW104" s="376"/>
      <c r="GSX104" s="376"/>
      <c r="GSY104" s="376"/>
      <c r="GSZ104" s="376"/>
      <c r="GTA104" s="376"/>
      <c r="GTB104" s="376"/>
      <c r="GTC104" s="376"/>
      <c r="GTD104" s="376"/>
      <c r="GTE104" s="376"/>
      <c r="GTF104" s="376"/>
      <c r="GTG104" s="376"/>
      <c r="GTH104" s="376"/>
      <c r="GTI104" s="376"/>
      <c r="GTJ104" s="376"/>
      <c r="GTK104" s="376"/>
      <c r="GTL104" s="376"/>
      <c r="GTM104" s="376"/>
      <c r="GTN104" s="376"/>
      <c r="GTO104" s="376"/>
      <c r="GTP104" s="376"/>
      <c r="GTQ104" s="376"/>
      <c r="GTR104" s="376"/>
      <c r="GTS104" s="376"/>
      <c r="GTT104" s="376"/>
      <c r="GTU104" s="376"/>
      <c r="GTV104" s="376"/>
      <c r="GTW104" s="376"/>
      <c r="GTX104" s="376"/>
      <c r="GTY104" s="376"/>
      <c r="GTZ104" s="376"/>
      <c r="GUA104" s="376"/>
      <c r="GUB104" s="376"/>
      <c r="GUC104" s="376"/>
      <c r="GUD104" s="376"/>
      <c r="GUE104" s="376"/>
      <c r="GUF104" s="376"/>
      <c r="GUG104" s="376"/>
      <c r="GUH104" s="376"/>
      <c r="GUI104" s="376"/>
      <c r="GUJ104" s="376"/>
      <c r="GUK104" s="376"/>
      <c r="GUL104" s="376"/>
      <c r="GUM104" s="376"/>
      <c r="GUN104" s="376"/>
      <c r="GUO104" s="376"/>
      <c r="GUP104" s="376"/>
      <c r="GUQ104" s="376"/>
      <c r="GUR104" s="376"/>
      <c r="GUS104" s="376"/>
      <c r="GUT104" s="376"/>
      <c r="GUU104" s="376"/>
      <c r="GUV104" s="376"/>
      <c r="GUW104" s="376"/>
      <c r="GUX104" s="376"/>
      <c r="GUY104" s="376"/>
      <c r="GUZ104" s="376"/>
      <c r="GVA104" s="376"/>
      <c r="GVB104" s="376"/>
      <c r="GVC104" s="376"/>
      <c r="GVD104" s="376"/>
      <c r="GVE104" s="376"/>
      <c r="GVF104" s="376"/>
      <c r="GVG104" s="376"/>
      <c r="GVH104" s="376"/>
      <c r="GVI104" s="376"/>
      <c r="GVJ104" s="376"/>
      <c r="GVK104" s="376"/>
      <c r="GVL104" s="376"/>
      <c r="GVM104" s="376"/>
      <c r="GVN104" s="376"/>
      <c r="GVO104" s="376"/>
      <c r="GVP104" s="376"/>
      <c r="GVQ104" s="376"/>
      <c r="GVR104" s="376"/>
      <c r="GVS104" s="376"/>
      <c r="GVT104" s="376"/>
      <c r="GVU104" s="376"/>
      <c r="GVV104" s="376"/>
      <c r="GVW104" s="376"/>
      <c r="GVX104" s="376"/>
      <c r="GVY104" s="376"/>
      <c r="GVZ104" s="376"/>
      <c r="GWA104" s="376"/>
      <c r="GWB104" s="376"/>
      <c r="GWC104" s="376"/>
      <c r="GWD104" s="376"/>
      <c r="GWE104" s="376"/>
      <c r="GWF104" s="376"/>
      <c r="GWG104" s="376"/>
      <c r="GWH104" s="376"/>
      <c r="GWI104" s="376"/>
      <c r="GWJ104" s="376"/>
      <c r="GWK104" s="376"/>
      <c r="GWL104" s="376"/>
      <c r="GWM104" s="376"/>
      <c r="GWN104" s="376"/>
      <c r="GWO104" s="376"/>
      <c r="GWP104" s="376"/>
      <c r="GWQ104" s="376"/>
      <c r="GWR104" s="376"/>
      <c r="GWS104" s="376"/>
      <c r="GWT104" s="376"/>
      <c r="GWU104" s="376"/>
      <c r="GWV104" s="376"/>
      <c r="GWW104" s="376"/>
      <c r="GWX104" s="376"/>
      <c r="GWY104" s="376"/>
      <c r="GWZ104" s="376"/>
      <c r="GXA104" s="376"/>
      <c r="GXB104" s="376"/>
      <c r="GXC104" s="376"/>
      <c r="GXD104" s="376"/>
      <c r="GXE104" s="376"/>
      <c r="GXF104" s="376"/>
      <c r="GXG104" s="376"/>
      <c r="GXH104" s="376"/>
      <c r="GXI104" s="376"/>
      <c r="GXJ104" s="376"/>
      <c r="GXK104" s="376"/>
      <c r="GXL104" s="376"/>
      <c r="GXM104" s="376"/>
      <c r="GXN104" s="376"/>
      <c r="GXO104" s="376"/>
      <c r="GXP104" s="376"/>
      <c r="GXQ104" s="376"/>
      <c r="GXR104" s="376"/>
      <c r="GXS104" s="376"/>
      <c r="GXT104" s="376"/>
      <c r="GXU104" s="376"/>
      <c r="GXV104" s="376"/>
      <c r="GXW104" s="376"/>
      <c r="GXX104" s="376"/>
      <c r="GXY104" s="376"/>
      <c r="GXZ104" s="376"/>
      <c r="GYA104" s="376"/>
      <c r="GYB104" s="376"/>
      <c r="GYC104" s="376"/>
      <c r="GYD104" s="376"/>
      <c r="GYE104" s="376"/>
      <c r="GYF104" s="376"/>
      <c r="GYG104" s="376"/>
      <c r="GYH104" s="376"/>
      <c r="GYI104" s="376"/>
      <c r="GYJ104" s="376"/>
      <c r="GYK104" s="376"/>
      <c r="GYL104" s="376"/>
      <c r="GYM104" s="376"/>
      <c r="GYN104" s="376"/>
      <c r="GYO104" s="376"/>
      <c r="GYP104" s="376"/>
      <c r="GYQ104" s="376"/>
      <c r="GYR104" s="376"/>
      <c r="GYS104" s="376"/>
      <c r="GYT104" s="376"/>
      <c r="GYU104" s="376"/>
      <c r="GYV104" s="376"/>
      <c r="GYW104" s="376"/>
      <c r="GYX104" s="376"/>
      <c r="GYY104" s="376"/>
      <c r="GYZ104" s="376"/>
      <c r="GZA104" s="376"/>
      <c r="GZB104" s="376"/>
      <c r="GZC104" s="376"/>
      <c r="GZD104" s="376"/>
      <c r="GZE104" s="376"/>
      <c r="GZF104" s="376"/>
      <c r="GZG104" s="376"/>
      <c r="GZH104" s="376"/>
      <c r="GZI104" s="376"/>
      <c r="GZJ104" s="376"/>
      <c r="GZK104" s="376"/>
      <c r="GZL104" s="376"/>
      <c r="GZM104" s="376"/>
      <c r="GZN104" s="376"/>
      <c r="GZO104" s="376"/>
      <c r="GZP104" s="376"/>
      <c r="GZQ104" s="376"/>
      <c r="GZR104" s="376"/>
      <c r="GZS104" s="376"/>
      <c r="GZT104" s="376"/>
      <c r="GZU104" s="376"/>
      <c r="GZV104" s="376"/>
      <c r="GZW104" s="376"/>
      <c r="GZX104" s="376"/>
      <c r="GZY104" s="376"/>
      <c r="GZZ104" s="376"/>
      <c r="HAA104" s="376"/>
      <c r="HAB104" s="376"/>
      <c r="HAC104" s="376"/>
      <c r="HAD104" s="376"/>
      <c r="HAE104" s="376"/>
      <c r="HAF104" s="376"/>
      <c r="HAG104" s="376"/>
      <c r="HAH104" s="376"/>
      <c r="HAI104" s="376"/>
      <c r="HAJ104" s="376"/>
      <c r="HAK104" s="376"/>
      <c r="HAL104" s="376"/>
      <c r="HAM104" s="376"/>
      <c r="HAN104" s="376"/>
      <c r="HAO104" s="376"/>
      <c r="HAP104" s="376"/>
      <c r="HAQ104" s="376"/>
      <c r="HAR104" s="376"/>
      <c r="HAS104" s="376"/>
      <c r="HAT104" s="376"/>
      <c r="HAU104" s="376"/>
      <c r="HAV104" s="376"/>
      <c r="HAW104" s="376"/>
      <c r="HAX104" s="376"/>
      <c r="HAY104" s="376"/>
      <c r="HAZ104" s="376"/>
      <c r="HBA104" s="376"/>
      <c r="HBB104" s="376"/>
      <c r="HBC104" s="376"/>
      <c r="HBD104" s="376"/>
      <c r="HBE104" s="376"/>
      <c r="HBF104" s="376"/>
      <c r="HBG104" s="376"/>
      <c r="HBH104" s="376"/>
      <c r="HBI104" s="376"/>
      <c r="HBJ104" s="376"/>
      <c r="HBK104" s="376"/>
      <c r="HBL104" s="376"/>
      <c r="HBM104" s="376"/>
      <c r="HBN104" s="376"/>
      <c r="HBO104" s="376"/>
      <c r="HBP104" s="376"/>
      <c r="HBQ104" s="376"/>
      <c r="HBR104" s="376"/>
      <c r="HBS104" s="376"/>
      <c r="HBT104" s="376"/>
      <c r="HBU104" s="376"/>
      <c r="HBV104" s="376"/>
      <c r="HBW104" s="376"/>
      <c r="HBX104" s="376"/>
      <c r="HBY104" s="376"/>
      <c r="HBZ104" s="376"/>
      <c r="HCA104" s="376"/>
      <c r="HCB104" s="376"/>
      <c r="HCC104" s="376"/>
      <c r="HCD104" s="376"/>
      <c r="HCE104" s="376"/>
      <c r="HCF104" s="376"/>
      <c r="HCG104" s="376"/>
      <c r="HCH104" s="376"/>
      <c r="HCI104" s="376"/>
      <c r="HCJ104" s="376"/>
      <c r="HCK104" s="376"/>
      <c r="HCL104" s="376"/>
      <c r="HCM104" s="376"/>
      <c r="HCN104" s="376"/>
      <c r="HCO104" s="376"/>
      <c r="HCP104" s="376"/>
      <c r="HCQ104" s="376"/>
      <c r="HCR104" s="376"/>
      <c r="HCS104" s="376"/>
      <c r="HCT104" s="376"/>
      <c r="HCU104" s="376"/>
      <c r="HCV104" s="376"/>
      <c r="HCW104" s="376"/>
      <c r="HCX104" s="376"/>
      <c r="HCY104" s="376"/>
      <c r="HCZ104" s="376"/>
      <c r="HDA104" s="376"/>
      <c r="HDB104" s="376"/>
      <c r="HDC104" s="376"/>
      <c r="HDD104" s="376"/>
      <c r="HDE104" s="376"/>
      <c r="HDF104" s="376"/>
      <c r="HDG104" s="376"/>
      <c r="HDH104" s="376"/>
      <c r="HDI104" s="376"/>
      <c r="HDJ104" s="376"/>
      <c r="HDK104" s="376"/>
      <c r="HDL104" s="376"/>
      <c r="HDM104" s="376"/>
      <c r="HDN104" s="376"/>
      <c r="HDO104" s="376"/>
      <c r="HDP104" s="376"/>
      <c r="HDQ104" s="376"/>
      <c r="HDR104" s="376"/>
      <c r="HDS104" s="376"/>
      <c r="HDT104" s="376"/>
      <c r="HDU104" s="376"/>
      <c r="HDV104" s="376"/>
      <c r="HDW104" s="376"/>
      <c r="HDX104" s="376"/>
      <c r="HDY104" s="376"/>
      <c r="HDZ104" s="376"/>
      <c r="HEA104" s="376"/>
      <c r="HEB104" s="376"/>
      <c r="HEC104" s="376"/>
      <c r="HED104" s="376"/>
      <c r="HEE104" s="376"/>
      <c r="HEF104" s="376"/>
      <c r="HEG104" s="376"/>
      <c r="HEH104" s="376"/>
      <c r="HEI104" s="376"/>
      <c r="HEJ104" s="376"/>
      <c r="HEK104" s="376"/>
      <c r="HEL104" s="376"/>
      <c r="HEM104" s="376"/>
      <c r="HEN104" s="376"/>
      <c r="HEO104" s="376"/>
      <c r="HEP104" s="376"/>
      <c r="HEQ104" s="376"/>
      <c r="HER104" s="376"/>
      <c r="HES104" s="376"/>
      <c r="HET104" s="376"/>
      <c r="HEU104" s="376"/>
      <c r="HEV104" s="376"/>
      <c r="HEW104" s="376"/>
      <c r="HEX104" s="376"/>
      <c r="HEY104" s="376"/>
      <c r="HEZ104" s="376"/>
      <c r="HFA104" s="376"/>
      <c r="HFB104" s="376"/>
      <c r="HFC104" s="376"/>
      <c r="HFD104" s="376"/>
      <c r="HFE104" s="376"/>
      <c r="HFF104" s="376"/>
      <c r="HFG104" s="376"/>
      <c r="HFH104" s="376"/>
      <c r="HFI104" s="376"/>
      <c r="HFJ104" s="376"/>
      <c r="HFK104" s="376"/>
      <c r="HFL104" s="376"/>
      <c r="HFM104" s="376"/>
      <c r="HFN104" s="376"/>
      <c r="HFO104" s="376"/>
      <c r="HFP104" s="376"/>
      <c r="HFQ104" s="376"/>
      <c r="HFR104" s="376"/>
      <c r="HFS104" s="376"/>
      <c r="HFT104" s="376"/>
      <c r="HFU104" s="376"/>
      <c r="HFV104" s="376"/>
      <c r="HFW104" s="376"/>
      <c r="HFX104" s="376"/>
      <c r="HFY104" s="376"/>
      <c r="HFZ104" s="376"/>
      <c r="HGA104" s="376"/>
      <c r="HGB104" s="376"/>
      <c r="HGC104" s="376"/>
      <c r="HGD104" s="376"/>
      <c r="HGE104" s="376"/>
      <c r="HGF104" s="376"/>
      <c r="HGG104" s="376"/>
      <c r="HGH104" s="376"/>
      <c r="HGI104" s="376"/>
      <c r="HGJ104" s="376"/>
      <c r="HGK104" s="376"/>
      <c r="HGL104" s="376"/>
      <c r="HGM104" s="376"/>
      <c r="HGN104" s="376"/>
      <c r="HGO104" s="376"/>
      <c r="HGP104" s="376"/>
      <c r="HGQ104" s="376"/>
      <c r="HGR104" s="376"/>
      <c r="HGS104" s="376"/>
      <c r="HGT104" s="376"/>
      <c r="HGU104" s="376"/>
      <c r="HGV104" s="376"/>
      <c r="HGW104" s="376"/>
      <c r="HGX104" s="376"/>
      <c r="HGY104" s="376"/>
      <c r="HGZ104" s="376"/>
      <c r="HHA104" s="376"/>
      <c r="HHB104" s="376"/>
      <c r="HHC104" s="376"/>
      <c r="HHD104" s="376"/>
      <c r="HHE104" s="376"/>
      <c r="HHF104" s="376"/>
      <c r="HHG104" s="376"/>
      <c r="HHH104" s="376"/>
      <c r="HHI104" s="376"/>
      <c r="HHJ104" s="376"/>
      <c r="HHK104" s="376"/>
      <c r="HHL104" s="376"/>
      <c r="HHM104" s="376"/>
      <c r="HHN104" s="376"/>
      <c r="HHO104" s="376"/>
      <c r="HHP104" s="376"/>
      <c r="HHQ104" s="376"/>
      <c r="HHR104" s="376"/>
      <c r="HHS104" s="376"/>
      <c r="HHT104" s="376"/>
      <c r="HHU104" s="376"/>
      <c r="HHV104" s="376"/>
      <c r="HHW104" s="376"/>
      <c r="HHX104" s="376"/>
      <c r="HHY104" s="376"/>
      <c r="HHZ104" s="376"/>
      <c r="HIA104" s="376"/>
      <c r="HIB104" s="376"/>
      <c r="HIC104" s="376"/>
      <c r="HID104" s="376"/>
      <c r="HIE104" s="376"/>
      <c r="HIF104" s="376"/>
      <c r="HIG104" s="376"/>
      <c r="HIH104" s="376"/>
      <c r="HII104" s="376"/>
      <c r="HIJ104" s="376"/>
      <c r="HIK104" s="376"/>
      <c r="HIL104" s="376"/>
      <c r="HIM104" s="376"/>
      <c r="HIN104" s="376"/>
      <c r="HIO104" s="376"/>
      <c r="HIP104" s="376"/>
      <c r="HIQ104" s="376"/>
      <c r="HIR104" s="376"/>
      <c r="HIS104" s="376"/>
      <c r="HIT104" s="376"/>
      <c r="HIU104" s="376"/>
      <c r="HIV104" s="376"/>
      <c r="HIW104" s="376"/>
      <c r="HIX104" s="376"/>
      <c r="HIY104" s="376"/>
      <c r="HIZ104" s="376"/>
      <c r="HJA104" s="376"/>
      <c r="HJB104" s="376"/>
      <c r="HJC104" s="376"/>
      <c r="HJD104" s="376"/>
      <c r="HJE104" s="376"/>
      <c r="HJF104" s="376"/>
      <c r="HJG104" s="376"/>
      <c r="HJH104" s="376"/>
      <c r="HJI104" s="376"/>
      <c r="HJJ104" s="376"/>
      <c r="HJK104" s="376"/>
      <c r="HJL104" s="376"/>
      <c r="HJM104" s="376"/>
      <c r="HJN104" s="376"/>
      <c r="HJO104" s="376"/>
      <c r="HJP104" s="376"/>
      <c r="HJQ104" s="376"/>
      <c r="HJR104" s="376"/>
      <c r="HJS104" s="376"/>
      <c r="HJT104" s="376"/>
      <c r="HJU104" s="376"/>
      <c r="HJV104" s="376"/>
      <c r="HJW104" s="376"/>
      <c r="HJX104" s="376"/>
      <c r="HJY104" s="376"/>
      <c r="HJZ104" s="376"/>
      <c r="HKA104" s="376"/>
      <c r="HKB104" s="376"/>
      <c r="HKC104" s="376"/>
      <c r="HKD104" s="376"/>
      <c r="HKE104" s="376"/>
      <c r="HKF104" s="376"/>
      <c r="HKG104" s="376"/>
      <c r="HKH104" s="376"/>
      <c r="HKI104" s="376"/>
      <c r="HKJ104" s="376"/>
      <c r="HKK104" s="376"/>
      <c r="HKL104" s="376"/>
      <c r="HKM104" s="376"/>
      <c r="HKN104" s="376"/>
      <c r="HKO104" s="376"/>
      <c r="HKP104" s="376"/>
      <c r="HKQ104" s="376"/>
      <c r="HKR104" s="376"/>
      <c r="HKS104" s="376"/>
      <c r="HKT104" s="376"/>
      <c r="HKU104" s="376"/>
      <c r="HKV104" s="376"/>
      <c r="HKW104" s="376"/>
      <c r="HKX104" s="376"/>
      <c r="HKY104" s="376"/>
      <c r="HKZ104" s="376"/>
      <c r="HLA104" s="376"/>
      <c r="HLB104" s="376"/>
      <c r="HLC104" s="376"/>
      <c r="HLD104" s="376"/>
      <c r="HLE104" s="376"/>
      <c r="HLF104" s="376"/>
      <c r="HLG104" s="376"/>
      <c r="HLH104" s="376"/>
      <c r="HLI104" s="376"/>
      <c r="HLJ104" s="376"/>
      <c r="HLK104" s="376"/>
      <c r="HLL104" s="376"/>
      <c r="HLM104" s="376"/>
      <c r="HLN104" s="376"/>
      <c r="HLO104" s="376"/>
      <c r="HLP104" s="376"/>
      <c r="HLQ104" s="376"/>
      <c r="HLR104" s="376"/>
      <c r="HLS104" s="376"/>
      <c r="HLT104" s="376"/>
      <c r="HLU104" s="376"/>
      <c r="HLV104" s="376"/>
      <c r="HLW104" s="376"/>
      <c r="HLX104" s="376"/>
      <c r="HLY104" s="376"/>
      <c r="HLZ104" s="376"/>
      <c r="HMA104" s="376"/>
      <c r="HMB104" s="376"/>
      <c r="HMC104" s="376"/>
      <c r="HMD104" s="376"/>
      <c r="HME104" s="376"/>
      <c r="HMF104" s="376"/>
      <c r="HMG104" s="376"/>
      <c r="HMH104" s="376"/>
      <c r="HMI104" s="376"/>
      <c r="HMJ104" s="376"/>
      <c r="HMK104" s="376"/>
      <c r="HML104" s="376"/>
      <c r="HMM104" s="376"/>
      <c r="HMN104" s="376"/>
      <c r="HMO104" s="376"/>
      <c r="HMP104" s="376"/>
      <c r="HMQ104" s="376"/>
      <c r="HMR104" s="376"/>
      <c r="HMS104" s="376"/>
      <c r="HMT104" s="376"/>
      <c r="HMU104" s="376"/>
      <c r="HMV104" s="376"/>
      <c r="HMW104" s="376"/>
      <c r="HMX104" s="376"/>
      <c r="HMY104" s="376"/>
      <c r="HMZ104" s="376"/>
      <c r="HNA104" s="376"/>
      <c r="HNB104" s="376"/>
      <c r="HNC104" s="376"/>
      <c r="HND104" s="376"/>
      <c r="HNE104" s="376"/>
      <c r="HNF104" s="376"/>
      <c r="HNG104" s="376"/>
      <c r="HNH104" s="376"/>
      <c r="HNI104" s="376"/>
      <c r="HNJ104" s="376"/>
      <c r="HNK104" s="376"/>
      <c r="HNL104" s="376"/>
      <c r="HNM104" s="376"/>
      <c r="HNN104" s="376"/>
      <c r="HNO104" s="376"/>
      <c r="HNP104" s="376"/>
      <c r="HNQ104" s="376"/>
      <c r="HNR104" s="376"/>
      <c r="HNS104" s="376"/>
      <c r="HNT104" s="376"/>
      <c r="HNU104" s="376"/>
      <c r="HNV104" s="376"/>
      <c r="HNW104" s="376"/>
      <c r="HNX104" s="376"/>
      <c r="HNY104" s="376"/>
      <c r="HNZ104" s="376"/>
      <c r="HOA104" s="376"/>
      <c r="HOB104" s="376"/>
      <c r="HOC104" s="376"/>
      <c r="HOD104" s="376"/>
      <c r="HOE104" s="376"/>
      <c r="HOF104" s="376"/>
      <c r="HOG104" s="376"/>
      <c r="HOH104" s="376"/>
      <c r="HOI104" s="376"/>
      <c r="HOJ104" s="376"/>
      <c r="HOK104" s="376"/>
      <c r="HOL104" s="376"/>
      <c r="HOM104" s="376"/>
      <c r="HON104" s="376"/>
      <c r="HOO104" s="376"/>
      <c r="HOP104" s="376"/>
      <c r="HOQ104" s="376"/>
      <c r="HOR104" s="376"/>
      <c r="HOS104" s="376"/>
      <c r="HOT104" s="376"/>
      <c r="HOU104" s="376"/>
      <c r="HOV104" s="376"/>
      <c r="HOW104" s="376"/>
      <c r="HOX104" s="376"/>
      <c r="HOY104" s="376"/>
      <c r="HOZ104" s="376"/>
      <c r="HPA104" s="376"/>
      <c r="HPB104" s="376"/>
      <c r="HPC104" s="376"/>
      <c r="HPD104" s="376"/>
      <c r="HPE104" s="376"/>
      <c r="HPF104" s="376"/>
      <c r="HPG104" s="376"/>
      <c r="HPH104" s="376"/>
      <c r="HPI104" s="376"/>
      <c r="HPJ104" s="376"/>
      <c r="HPK104" s="376"/>
      <c r="HPL104" s="376"/>
      <c r="HPM104" s="376"/>
      <c r="HPN104" s="376"/>
      <c r="HPO104" s="376"/>
      <c r="HPP104" s="376"/>
      <c r="HPQ104" s="376"/>
      <c r="HPR104" s="376"/>
      <c r="HPS104" s="376"/>
      <c r="HPT104" s="376"/>
      <c r="HPU104" s="376"/>
      <c r="HPV104" s="376"/>
      <c r="HPW104" s="376"/>
      <c r="HPX104" s="376"/>
      <c r="HPY104" s="376"/>
      <c r="HPZ104" s="376"/>
      <c r="HQA104" s="376"/>
      <c r="HQB104" s="376"/>
      <c r="HQC104" s="376"/>
      <c r="HQD104" s="376"/>
      <c r="HQE104" s="376"/>
      <c r="HQF104" s="376"/>
      <c r="HQG104" s="376"/>
      <c r="HQH104" s="376"/>
      <c r="HQI104" s="376"/>
      <c r="HQJ104" s="376"/>
      <c r="HQK104" s="376"/>
      <c r="HQL104" s="376"/>
      <c r="HQM104" s="376"/>
      <c r="HQN104" s="376"/>
      <c r="HQO104" s="376"/>
      <c r="HQP104" s="376"/>
      <c r="HQQ104" s="376"/>
      <c r="HQR104" s="376"/>
      <c r="HQS104" s="376"/>
      <c r="HQT104" s="376"/>
      <c r="HQU104" s="376"/>
      <c r="HQV104" s="376"/>
      <c r="HQW104" s="376"/>
      <c r="HQX104" s="376"/>
      <c r="HQY104" s="376"/>
      <c r="HQZ104" s="376"/>
      <c r="HRA104" s="376"/>
      <c r="HRB104" s="376"/>
      <c r="HRC104" s="376"/>
      <c r="HRD104" s="376"/>
      <c r="HRE104" s="376"/>
      <c r="HRF104" s="376"/>
      <c r="HRG104" s="376"/>
      <c r="HRH104" s="376"/>
      <c r="HRI104" s="376"/>
      <c r="HRJ104" s="376"/>
      <c r="HRK104" s="376"/>
      <c r="HRL104" s="376"/>
      <c r="HRM104" s="376"/>
      <c r="HRN104" s="376"/>
      <c r="HRO104" s="376"/>
      <c r="HRP104" s="376"/>
      <c r="HRQ104" s="376"/>
      <c r="HRR104" s="376"/>
      <c r="HRS104" s="376"/>
      <c r="HRT104" s="376"/>
      <c r="HRU104" s="376"/>
      <c r="HRV104" s="376"/>
      <c r="HRW104" s="376"/>
      <c r="HRX104" s="376"/>
      <c r="HRY104" s="376"/>
      <c r="HRZ104" s="376"/>
      <c r="HSA104" s="376"/>
      <c r="HSB104" s="376"/>
      <c r="HSC104" s="376"/>
      <c r="HSD104" s="376"/>
      <c r="HSE104" s="376"/>
      <c r="HSF104" s="376"/>
      <c r="HSG104" s="376"/>
      <c r="HSH104" s="376"/>
      <c r="HSI104" s="376"/>
      <c r="HSJ104" s="376"/>
      <c r="HSK104" s="376"/>
      <c r="HSL104" s="376"/>
      <c r="HSM104" s="376"/>
      <c r="HSN104" s="376"/>
      <c r="HSO104" s="376"/>
      <c r="HSP104" s="376"/>
      <c r="HSQ104" s="376"/>
      <c r="HSR104" s="376"/>
      <c r="HSS104" s="376"/>
      <c r="HST104" s="376"/>
      <c r="HSU104" s="376"/>
      <c r="HSV104" s="376"/>
      <c r="HSW104" s="376"/>
      <c r="HSX104" s="376"/>
      <c r="HSY104" s="376"/>
      <c r="HSZ104" s="376"/>
      <c r="HTA104" s="376"/>
      <c r="HTB104" s="376"/>
      <c r="HTC104" s="376"/>
      <c r="HTD104" s="376"/>
      <c r="HTE104" s="376"/>
      <c r="HTF104" s="376"/>
      <c r="HTG104" s="376"/>
      <c r="HTH104" s="376"/>
      <c r="HTI104" s="376"/>
      <c r="HTJ104" s="376"/>
      <c r="HTK104" s="376"/>
      <c r="HTL104" s="376"/>
      <c r="HTM104" s="376"/>
      <c r="HTN104" s="376"/>
      <c r="HTO104" s="376"/>
      <c r="HTP104" s="376"/>
      <c r="HTQ104" s="376"/>
      <c r="HTR104" s="376"/>
      <c r="HTS104" s="376"/>
      <c r="HTT104" s="376"/>
      <c r="HTU104" s="376"/>
      <c r="HTV104" s="376"/>
      <c r="HTW104" s="376"/>
      <c r="HTX104" s="376"/>
      <c r="HTY104" s="376"/>
      <c r="HTZ104" s="376"/>
      <c r="HUA104" s="376"/>
      <c r="HUB104" s="376"/>
      <c r="HUC104" s="376"/>
      <c r="HUD104" s="376"/>
      <c r="HUE104" s="376"/>
      <c r="HUF104" s="376"/>
      <c r="HUG104" s="376"/>
      <c r="HUH104" s="376"/>
      <c r="HUI104" s="376"/>
      <c r="HUJ104" s="376"/>
      <c r="HUK104" s="376"/>
      <c r="HUL104" s="376"/>
      <c r="HUM104" s="376"/>
      <c r="HUN104" s="376"/>
      <c r="HUO104" s="376"/>
      <c r="HUP104" s="376"/>
      <c r="HUQ104" s="376"/>
      <c r="HUR104" s="376"/>
      <c r="HUS104" s="376"/>
      <c r="HUT104" s="376"/>
      <c r="HUU104" s="376"/>
      <c r="HUV104" s="376"/>
      <c r="HUW104" s="376"/>
      <c r="HUX104" s="376"/>
      <c r="HUY104" s="376"/>
      <c r="HUZ104" s="376"/>
      <c r="HVA104" s="376"/>
      <c r="HVB104" s="376"/>
      <c r="HVC104" s="376"/>
      <c r="HVD104" s="376"/>
      <c r="HVE104" s="376"/>
      <c r="HVF104" s="376"/>
      <c r="HVG104" s="376"/>
      <c r="HVH104" s="376"/>
      <c r="HVI104" s="376"/>
      <c r="HVJ104" s="376"/>
      <c r="HVK104" s="376"/>
      <c r="HVL104" s="376"/>
      <c r="HVM104" s="376"/>
      <c r="HVN104" s="376"/>
      <c r="HVO104" s="376"/>
      <c r="HVP104" s="376"/>
      <c r="HVQ104" s="376"/>
      <c r="HVR104" s="376"/>
      <c r="HVS104" s="376"/>
      <c r="HVT104" s="376"/>
      <c r="HVU104" s="376"/>
      <c r="HVV104" s="376"/>
      <c r="HVW104" s="376"/>
      <c r="HVX104" s="376"/>
      <c r="HVY104" s="376"/>
      <c r="HVZ104" s="376"/>
      <c r="HWA104" s="376"/>
      <c r="HWB104" s="376"/>
      <c r="HWC104" s="376"/>
      <c r="HWD104" s="376"/>
      <c r="HWE104" s="376"/>
      <c r="HWF104" s="376"/>
      <c r="HWG104" s="376"/>
      <c r="HWH104" s="376"/>
      <c r="HWI104" s="376"/>
      <c r="HWJ104" s="376"/>
      <c r="HWK104" s="376"/>
      <c r="HWL104" s="376"/>
      <c r="HWM104" s="376"/>
      <c r="HWN104" s="376"/>
      <c r="HWO104" s="376"/>
      <c r="HWP104" s="376"/>
      <c r="HWQ104" s="376"/>
      <c r="HWR104" s="376"/>
      <c r="HWS104" s="376"/>
      <c r="HWT104" s="376"/>
      <c r="HWU104" s="376"/>
      <c r="HWV104" s="376"/>
      <c r="HWW104" s="376"/>
      <c r="HWX104" s="376"/>
      <c r="HWY104" s="376"/>
      <c r="HWZ104" s="376"/>
      <c r="HXA104" s="376"/>
      <c r="HXB104" s="376"/>
      <c r="HXC104" s="376"/>
      <c r="HXD104" s="376"/>
      <c r="HXE104" s="376"/>
      <c r="HXF104" s="376"/>
      <c r="HXG104" s="376"/>
      <c r="HXH104" s="376"/>
      <c r="HXI104" s="376"/>
      <c r="HXJ104" s="376"/>
      <c r="HXK104" s="376"/>
      <c r="HXL104" s="376"/>
      <c r="HXM104" s="376"/>
      <c r="HXN104" s="376"/>
      <c r="HXO104" s="376"/>
      <c r="HXP104" s="376"/>
      <c r="HXQ104" s="376"/>
      <c r="HXR104" s="376"/>
      <c r="HXS104" s="376"/>
      <c r="HXT104" s="376"/>
      <c r="HXU104" s="376"/>
      <c r="HXV104" s="376"/>
      <c r="HXW104" s="376"/>
      <c r="HXX104" s="376"/>
      <c r="HXY104" s="376"/>
      <c r="HXZ104" s="376"/>
      <c r="HYA104" s="376"/>
      <c r="HYB104" s="376"/>
      <c r="HYC104" s="376"/>
      <c r="HYD104" s="376"/>
      <c r="HYE104" s="376"/>
      <c r="HYF104" s="376"/>
      <c r="HYG104" s="376"/>
      <c r="HYH104" s="376"/>
      <c r="HYI104" s="376"/>
      <c r="HYJ104" s="376"/>
      <c r="HYK104" s="376"/>
      <c r="HYL104" s="376"/>
      <c r="HYM104" s="376"/>
      <c r="HYN104" s="376"/>
      <c r="HYO104" s="376"/>
      <c r="HYP104" s="376"/>
      <c r="HYQ104" s="376"/>
      <c r="HYR104" s="376"/>
      <c r="HYS104" s="376"/>
      <c r="HYT104" s="376"/>
      <c r="HYU104" s="376"/>
      <c r="HYV104" s="376"/>
      <c r="HYW104" s="376"/>
      <c r="HYX104" s="376"/>
      <c r="HYY104" s="376"/>
      <c r="HYZ104" s="376"/>
      <c r="HZA104" s="376"/>
      <c r="HZB104" s="376"/>
      <c r="HZC104" s="376"/>
      <c r="HZD104" s="376"/>
      <c r="HZE104" s="376"/>
      <c r="HZF104" s="376"/>
      <c r="HZG104" s="376"/>
      <c r="HZH104" s="376"/>
      <c r="HZI104" s="376"/>
      <c r="HZJ104" s="376"/>
      <c r="HZK104" s="376"/>
      <c r="HZL104" s="376"/>
      <c r="HZM104" s="376"/>
      <c r="HZN104" s="376"/>
      <c r="HZO104" s="376"/>
      <c r="HZP104" s="376"/>
      <c r="HZQ104" s="376"/>
      <c r="HZR104" s="376"/>
      <c r="HZS104" s="376"/>
      <c r="HZT104" s="376"/>
      <c r="HZU104" s="376"/>
      <c r="HZV104" s="376"/>
      <c r="HZW104" s="376"/>
      <c r="HZX104" s="376"/>
      <c r="HZY104" s="376"/>
      <c r="HZZ104" s="376"/>
      <c r="IAA104" s="376"/>
      <c r="IAB104" s="376"/>
      <c r="IAC104" s="376"/>
      <c r="IAD104" s="376"/>
      <c r="IAE104" s="376"/>
      <c r="IAF104" s="376"/>
      <c r="IAG104" s="376"/>
      <c r="IAH104" s="376"/>
      <c r="IAI104" s="376"/>
      <c r="IAJ104" s="376"/>
      <c r="IAK104" s="376"/>
      <c r="IAL104" s="376"/>
      <c r="IAM104" s="376"/>
      <c r="IAN104" s="376"/>
      <c r="IAO104" s="376"/>
      <c r="IAP104" s="376"/>
      <c r="IAQ104" s="376"/>
      <c r="IAR104" s="376"/>
      <c r="IAS104" s="376"/>
      <c r="IAT104" s="376"/>
      <c r="IAU104" s="376"/>
      <c r="IAV104" s="376"/>
      <c r="IAW104" s="376"/>
      <c r="IAX104" s="376"/>
      <c r="IAY104" s="376"/>
      <c r="IAZ104" s="376"/>
      <c r="IBA104" s="376"/>
      <c r="IBB104" s="376"/>
      <c r="IBC104" s="376"/>
      <c r="IBD104" s="376"/>
      <c r="IBE104" s="376"/>
      <c r="IBF104" s="376"/>
      <c r="IBG104" s="376"/>
      <c r="IBH104" s="376"/>
      <c r="IBI104" s="376"/>
      <c r="IBJ104" s="376"/>
      <c r="IBK104" s="376"/>
      <c r="IBL104" s="376"/>
      <c r="IBM104" s="376"/>
      <c r="IBN104" s="376"/>
      <c r="IBO104" s="376"/>
      <c r="IBP104" s="376"/>
      <c r="IBQ104" s="376"/>
      <c r="IBR104" s="376"/>
      <c r="IBS104" s="376"/>
      <c r="IBT104" s="376"/>
      <c r="IBU104" s="376"/>
      <c r="IBV104" s="376"/>
      <c r="IBW104" s="376"/>
      <c r="IBX104" s="376"/>
      <c r="IBY104" s="376"/>
      <c r="IBZ104" s="376"/>
      <c r="ICA104" s="376"/>
      <c r="ICB104" s="376"/>
      <c r="ICC104" s="376"/>
      <c r="ICD104" s="376"/>
      <c r="ICE104" s="376"/>
      <c r="ICF104" s="376"/>
      <c r="ICG104" s="376"/>
      <c r="ICH104" s="376"/>
      <c r="ICI104" s="376"/>
      <c r="ICJ104" s="376"/>
      <c r="ICK104" s="376"/>
      <c r="ICL104" s="376"/>
      <c r="ICM104" s="376"/>
      <c r="ICN104" s="376"/>
      <c r="ICO104" s="376"/>
      <c r="ICP104" s="376"/>
      <c r="ICQ104" s="376"/>
      <c r="ICR104" s="376"/>
      <c r="ICS104" s="376"/>
      <c r="ICT104" s="376"/>
      <c r="ICU104" s="376"/>
      <c r="ICV104" s="376"/>
      <c r="ICW104" s="376"/>
      <c r="ICX104" s="376"/>
      <c r="ICY104" s="376"/>
      <c r="ICZ104" s="376"/>
      <c r="IDA104" s="376"/>
      <c r="IDB104" s="376"/>
      <c r="IDC104" s="376"/>
      <c r="IDD104" s="376"/>
      <c r="IDE104" s="376"/>
      <c r="IDF104" s="376"/>
      <c r="IDG104" s="376"/>
      <c r="IDH104" s="376"/>
      <c r="IDI104" s="376"/>
      <c r="IDJ104" s="376"/>
      <c r="IDK104" s="376"/>
      <c r="IDL104" s="376"/>
      <c r="IDM104" s="376"/>
      <c r="IDN104" s="376"/>
      <c r="IDO104" s="376"/>
      <c r="IDP104" s="376"/>
      <c r="IDQ104" s="376"/>
      <c r="IDR104" s="376"/>
      <c r="IDS104" s="376"/>
      <c r="IDT104" s="376"/>
      <c r="IDU104" s="376"/>
      <c r="IDV104" s="376"/>
      <c r="IDW104" s="376"/>
      <c r="IDX104" s="376"/>
      <c r="IDY104" s="376"/>
      <c r="IDZ104" s="376"/>
      <c r="IEA104" s="376"/>
      <c r="IEB104" s="376"/>
      <c r="IEC104" s="376"/>
      <c r="IED104" s="376"/>
      <c r="IEE104" s="376"/>
      <c r="IEF104" s="376"/>
      <c r="IEG104" s="376"/>
      <c r="IEH104" s="376"/>
      <c r="IEI104" s="376"/>
      <c r="IEJ104" s="376"/>
      <c r="IEK104" s="376"/>
      <c r="IEL104" s="376"/>
      <c r="IEM104" s="376"/>
      <c r="IEN104" s="376"/>
      <c r="IEO104" s="376"/>
      <c r="IEP104" s="376"/>
      <c r="IEQ104" s="376"/>
      <c r="IER104" s="376"/>
      <c r="IES104" s="376"/>
      <c r="IET104" s="376"/>
      <c r="IEU104" s="376"/>
      <c r="IEV104" s="376"/>
      <c r="IEW104" s="376"/>
      <c r="IEX104" s="376"/>
      <c r="IEY104" s="376"/>
      <c r="IEZ104" s="376"/>
      <c r="IFA104" s="376"/>
      <c r="IFB104" s="376"/>
      <c r="IFC104" s="376"/>
      <c r="IFD104" s="376"/>
      <c r="IFE104" s="376"/>
      <c r="IFF104" s="376"/>
      <c r="IFG104" s="376"/>
      <c r="IFH104" s="376"/>
      <c r="IFI104" s="376"/>
      <c r="IFJ104" s="376"/>
      <c r="IFK104" s="376"/>
      <c r="IFL104" s="376"/>
      <c r="IFM104" s="376"/>
      <c r="IFN104" s="376"/>
      <c r="IFO104" s="376"/>
      <c r="IFP104" s="376"/>
      <c r="IFQ104" s="376"/>
      <c r="IFR104" s="376"/>
      <c r="IFS104" s="376"/>
      <c r="IFT104" s="376"/>
      <c r="IFU104" s="376"/>
      <c r="IFV104" s="376"/>
      <c r="IFW104" s="376"/>
      <c r="IFX104" s="376"/>
      <c r="IFY104" s="376"/>
      <c r="IFZ104" s="376"/>
      <c r="IGA104" s="376"/>
      <c r="IGB104" s="376"/>
      <c r="IGC104" s="376"/>
      <c r="IGD104" s="376"/>
      <c r="IGE104" s="376"/>
      <c r="IGF104" s="376"/>
      <c r="IGG104" s="376"/>
      <c r="IGH104" s="376"/>
      <c r="IGI104" s="376"/>
      <c r="IGJ104" s="376"/>
      <c r="IGK104" s="376"/>
      <c r="IGL104" s="376"/>
      <c r="IGM104" s="376"/>
      <c r="IGN104" s="376"/>
      <c r="IGO104" s="376"/>
      <c r="IGP104" s="376"/>
      <c r="IGQ104" s="376"/>
      <c r="IGR104" s="376"/>
      <c r="IGS104" s="376"/>
      <c r="IGT104" s="376"/>
      <c r="IGU104" s="376"/>
      <c r="IGV104" s="376"/>
      <c r="IGW104" s="376"/>
      <c r="IGX104" s="376"/>
      <c r="IGY104" s="376"/>
      <c r="IGZ104" s="376"/>
      <c r="IHA104" s="376"/>
      <c r="IHB104" s="376"/>
      <c r="IHC104" s="376"/>
      <c r="IHD104" s="376"/>
      <c r="IHE104" s="376"/>
      <c r="IHF104" s="376"/>
      <c r="IHG104" s="376"/>
      <c r="IHH104" s="376"/>
      <c r="IHI104" s="376"/>
      <c r="IHJ104" s="376"/>
      <c r="IHK104" s="376"/>
      <c r="IHL104" s="376"/>
      <c r="IHM104" s="376"/>
      <c r="IHN104" s="376"/>
      <c r="IHO104" s="376"/>
      <c r="IHP104" s="376"/>
      <c r="IHQ104" s="376"/>
      <c r="IHR104" s="376"/>
      <c r="IHS104" s="376"/>
      <c r="IHT104" s="376"/>
      <c r="IHU104" s="376"/>
      <c r="IHV104" s="376"/>
      <c r="IHW104" s="376"/>
      <c r="IHX104" s="376"/>
      <c r="IHY104" s="376"/>
      <c r="IHZ104" s="376"/>
      <c r="IIA104" s="376"/>
      <c r="IIB104" s="376"/>
      <c r="IIC104" s="376"/>
      <c r="IID104" s="376"/>
      <c r="IIE104" s="376"/>
      <c r="IIF104" s="376"/>
      <c r="IIG104" s="376"/>
      <c r="IIH104" s="376"/>
      <c r="III104" s="376"/>
      <c r="IIJ104" s="376"/>
      <c r="IIK104" s="376"/>
      <c r="IIL104" s="376"/>
      <c r="IIM104" s="376"/>
      <c r="IIN104" s="376"/>
      <c r="IIO104" s="376"/>
      <c r="IIP104" s="376"/>
      <c r="IIQ104" s="376"/>
      <c r="IIR104" s="376"/>
      <c r="IIS104" s="376"/>
      <c r="IIT104" s="376"/>
      <c r="IIU104" s="376"/>
      <c r="IIV104" s="376"/>
      <c r="IIW104" s="376"/>
      <c r="IIX104" s="376"/>
      <c r="IIY104" s="376"/>
      <c r="IIZ104" s="376"/>
      <c r="IJA104" s="376"/>
      <c r="IJB104" s="376"/>
      <c r="IJC104" s="376"/>
      <c r="IJD104" s="376"/>
      <c r="IJE104" s="376"/>
      <c r="IJF104" s="376"/>
      <c r="IJG104" s="376"/>
      <c r="IJH104" s="376"/>
      <c r="IJI104" s="376"/>
      <c r="IJJ104" s="376"/>
      <c r="IJK104" s="376"/>
      <c r="IJL104" s="376"/>
      <c r="IJM104" s="376"/>
      <c r="IJN104" s="376"/>
      <c r="IJO104" s="376"/>
      <c r="IJP104" s="376"/>
      <c r="IJQ104" s="376"/>
      <c r="IJR104" s="376"/>
      <c r="IJS104" s="376"/>
      <c r="IJT104" s="376"/>
      <c r="IJU104" s="376"/>
      <c r="IJV104" s="376"/>
      <c r="IJW104" s="376"/>
      <c r="IJX104" s="376"/>
      <c r="IJY104" s="376"/>
      <c r="IJZ104" s="376"/>
      <c r="IKA104" s="376"/>
      <c r="IKB104" s="376"/>
      <c r="IKC104" s="376"/>
      <c r="IKD104" s="376"/>
      <c r="IKE104" s="376"/>
      <c r="IKF104" s="376"/>
      <c r="IKG104" s="376"/>
      <c r="IKH104" s="376"/>
      <c r="IKI104" s="376"/>
      <c r="IKJ104" s="376"/>
      <c r="IKK104" s="376"/>
      <c r="IKL104" s="376"/>
      <c r="IKM104" s="376"/>
      <c r="IKN104" s="376"/>
      <c r="IKO104" s="376"/>
      <c r="IKP104" s="376"/>
      <c r="IKQ104" s="376"/>
      <c r="IKR104" s="376"/>
      <c r="IKS104" s="376"/>
      <c r="IKT104" s="376"/>
      <c r="IKU104" s="376"/>
      <c r="IKV104" s="376"/>
      <c r="IKW104" s="376"/>
      <c r="IKX104" s="376"/>
      <c r="IKY104" s="376"/>
      <c r="IKZ104" s="376"/>
      <c r="ILA104" s="376"/>
      <c r="ILB104" s="376"/>
      <c r="ILC104" s="376"/>
      <c r="ILD104" s="376"/>
      <c r="ILE104" s="376"/>
      <c r="ILF104" s="376"/>
      <c r="ILG104" s="376"/>
      <c r="ILH104" s="376"/>
      <c r="ILI104" s="376"/>
      <c r="ILJ104" s="376"/>
      <c r="ILK104" s="376"/>
      <c r="ILL104" s="376"/>
      <c r="ILM104" s="376"/>
      <c r="ILN104" s="376"/>
      <c r="ILO104" s="376"/>
      <c r="ILP104" s="376"/>
      <c r="ILQ104" s="376"/>
      <c r="ILR104" s="376"/>
      <c r="ILS104" s="376"/>
      <c r="ILT104" s="376"/>
      <c r="ILU104" s="376"/>
      <c r="ILV104" s="376"/>
      <c r="ILW104" s="376"/>
      <c r="ILX104" s="376"/>
      <c r="ILY104" s="376"/>
      <c r="ILZ104" s="376"/>
      <c r="IMA104" s="376"/>
      <c r="IMB104" s="376"/>
      <c r="IMC104" s="376"/>
      <c r="IMD104" s="376"/>
      <c r="IME104" s="376"/>
      <c r="IMF104" s="376"/>
      <c r="IMG104" s="376"/>
      <c r="IMH104" s="376"/>
      <c r="IMI104" s="376"/>
      <c r="IMJ104" s="376"/>
      <c r="IMK104" s="376"/>
      <c r="IML104" s="376"/>
      <c r="IMM104" s="376"/>
      <c r="IMN104" s="376"/>
      <c r="IMO104" s="376"/>
      <c r="IMP104" s="376"/>
      <c r="IMQ104" s="376"/>
      <c r="IMR104" s="376"/>
      <c r="IMS104" s="376"/>
      <c r="IMT104" s="376"/>
      <c r="IMU104" s="376"/>
      <c r="IMV104" s="376"/>
      <c r="IMW104" s="376"/>
      <c r="IMX104" s="376"/>
      <c r="IMY104" s="376"/>
      <c r="IMZ104" s="376"/>
      <c r="INA104" s="376"/>
      <c r="INB104" s="376"/>
      <c r="INC104" s="376"/>
      <c r="IND104" s="376"/>
      <c r="INE104" s="376"/>
      <c r="INF104" s="376"/>
      <c r="ING104" s="376"/>
      <c r="INH104" s="376"/>
      <c r="INI104" s="376"/>
      <c r="INJ104" s="376"/>
      <c r="INK104" s="376"/>
      <c r="INL104" s="376"/>
      <c r="INM104" s="376"/>
      <c r="INN104" s="376"/>
      <c r="INO104" s="376"/>
      <c r="INP104" s="376"/>
      <c r="INQ104" s="376"/>
      <c r="INR104" s="376"/>
      <c r="INS104" s="376"/>
      <c r="INT104" s="376"/>
      <c r="INU104" s="376"/>
      <c r="INV104" s="376"/>
      <c r="INW104" s="376"/>
      <c r="INX104" s="376"/>
      <c r="INY104" s="376"/>
      <c r="INZ104" s="376"/>
      <c r="IOA104" s="376"/>
      <c r="IOB104" s="376"/>
      <c r="IOC104" s="376"/>
      <c r="IOD104" s="376"/>
      <c r="IOE104" s="376"/>
      <c r="IOF104" s="376"/>
      <c r="IOG104" s="376"/>
      <c r="IOH104" s="376"/>
      <c r="IOI104" s="376"/>
      <c r="IOJ104" s="376"/>
      <c r="IOK104" s="376"/>
      <c r="IOL104" s="376"/>
      <c r="IOM104" s="376"/>
      <c r="ION104" s="376"/>
      <c r="IOO104" s="376"/>
      <c r="IOP104" s="376"/>
      <c r="IOQ104" s="376"/>
      <c r="IOR104" s="376"/>
      <c r="IOS104" s="376"/>
      <c r="IOT104" s="376"/>
      <c r="IOU104" s="376"/>
      <c r="IOV104" s="376"/>
      <c r="IOW104" s="376"/>
      <c r="IOX104" s="376"/>
      <c r="IOY104" s="376"/>
      <c r="IOZ104" s="376"/>
      <c r="IPA104" s="376"/>
      <c r="IPB104" s="376"/>
      <c r="IPC104" s="376"/>
      <c r="IPD104" s="376"/>
      <c r="IPE104" s="376"/>
      <c r="IPF104" s="376"/>
      <c r="IPG104" s="376"/>
      <c r="IPH104" s="376"/>
      <c r="IPI104" s="376"/>
      <c r="IPJ104" s="376"/>
      <c r="IPK104" s="376"/>
      <c r="IPL104" s="376"/>
      <c r="IPM104" s="376"/>
      <c r="IPN104" s="376"/>
      <c r="IPO104" s="376"/>
      <c r="IPP104" s="376"/>
      <c r="IPQ104" s="376"/>
      <c r="IPR104" s="376"/>
      <c r="IPS104" s="376"/>
      <c r="IPT104" s="376"/>
      <c r="IPU104" s="376"/>
      <c r="IPV104" s="376"/>
      <c r="IPW104" s="376"/>
      <c r="IPX104" s="376"/>
      <c r="IPY104" s="376"/>
      <c r="IPZ104" s="376"/>
      <c r="IQA104" s="376"/>
      <c r="IQB104" s="376"/>
      <c r="IQC104" s="376"/>
      <c r="IQD104" s="376"/>
      <c r="IQE104" s="376"/>
      <c r="IQF104" s="376"/>
      <c r="IQG104" s="376"/>
      <c r="IQH104" s="376"/>
      <c r="IQI104" s="376"/>
      <c r="IQJ104" s="376"/>
      <c r="IQK104" s="376"/>
      <c r="IQL104" s="376"/>
      <c r="IQM104" s="376"/>
      <c r="IQN104" s="376"/>
      <c r="IQO104" s="376"/>
      <c r="IQP104" s="376"/>
      <c r="IQQ104" s="376"/>
      <c r="IQR104" s="376"/>
      <c r="IQS104" s="376"/>
      <c r="IQT104" s="376"/>
      <c r="IQU104" s="376"/>
      <c r="IQV104" s="376"/>
      <c r="IQW104" s="376"/>
      <c r="IQX104" s="376"/>
      <c r="IQY104" s="376"/>
      <c r="IQZ104" s="376"/>
      <c r="IRA104" s="376"/>
      <c r="IRB104" s="376"/>
      <c r="IRC104" s="376"/>
      <c r="IRD104" s="376"/>
      <c r="IRE104" s="376"/>
      <c r="IRF104" s="376"/>
      <c r="IRG104" s="376"/>
      <c r="IRH104" s="376"/>
      <c r="IRI104" s="376"/>
      <c r="IRJ104" s="376"/>
      <c r="IRK104" s="376"/>
      <c r="IRL104" s="376"/>
      <c r="IRM104" s="376"/>
      <c r="IRN104" s="376"/>
      <c r="IRO104" s="376"/>
      <c r="IRP104" s="376"/>
      <c r="IRQ104" s="376"/>
      <c r="IRR104" s="376"/>
      <c r="IRS104" s="376"/>
      <c r="IRT104" s="376"/>
      <c r="IRU104" s="376"/>
      <c r="IRV104" s="376"/>
      <c r="IRW104" s="376"/>
      <c r="IRX104" s="376"/>
      <c r="IRY104" s="376"/>
      <c r="IRZ104" s="376"/>
      <c r="ISA104" s="376"/>
      <c r="ISB104" s="376"/>
      <c r="ISC104" s="376"/>
      <c r="ISD104" s="376"/>
      <c r="ISE104" s="376"/>
      <c r="ISF104" s="376"/>
      <c r="ISG104" s="376"/>
      <c r="ISH104" s="376"/>
      <c r="ISI104" s="376"/>
      <c r="ISJ104" s="376"/>
      <c r="ISK104" s="376"/>
      <c r="ISL104" s="376"/>
      <c r="ISM104" s="376"/>
      <c r="ISN104" s="376"/>
      <c r="ISO104" s="376"/>
      <c r="ISP104" s="376"/>
      <c r="ISQ104" s="376"/>
      <c r="ISR104" s="376"/>
      <c r="ISS104" s="376"/>
      <c r="IST104" s="376"/>
      <c r="ISU104" s="376"/>
      <c r="ISV104" s="376"/>
      <c r="ISW104" s="376"/>
      <c r="ISX104" s="376"/>
      <c r="ISY104" s="376"/>
      <c r="ISZ104" s="376"/>
      <c r="ITA104" s="376"/>
      <c r="ITB104" s="376"/>
      <c r="ITC104" s="376"/>
      <c r="ITD104" s="376"/>
      <c r="ITE104" s="376"/>
      <c r="ITF104" s="376"/>
      <c r="ITG104" s="376"/>
      <c r="ITH104" s="376"/>
      <c r="ITI104" s="376"/>
      <c r="ITJ104" s="376"/>
      <c r="ITK104" s="376"/>
      <c r="ITL104" s="376"/>
      <c r="ITM104" s="376"/>
      <c r="ITN104" s="376"/>
      <c r="ITO104" s="376"/>
      <c r="ITP104" s="376"/>
      <c r="ITQ104" s="376"/>
      <c r="ITR104" s="376"/>
      <c r="ITS104" s="376"/>
      <c r="ITT104" s="376"/>
      <c r="ITU104" s="376"/>
      <c r="ITV104" s="376"/>
      <c r="ITW104" s="376"/>
      <c r="ITX104" s="376"/>
      <c r="ITY104" s="376"/>
      <c r="ITZ104" s="376"/>
      <c r="IUA104" s="376"/>
      <c r="IUB104" s="376"/>
      <c r="IUC104" s="376"/>
      <c r="IUD104" s="376"/>
      <c r="IUE104" s="376"/>
      <c r="IUF104" s="376"/>
      <c r="IUG104" s="376"/>
      <c r="IUH104" s="376"/>
      <c r="IUI104" s="376"/>
      <c r="IUJ104" s="376"/>
      <c r="IUK104" s="376"/>
      <c r="IUL104" s="376"/>
      <c r="IUM104" s="376"/>
      <c r="IUN104" s="376"/>
      <c r="IUO104" s="376"/>
      <c r="IUP104" s="376"/>
      <c r="IUQ104" s="376"/>
      <c r="IUR104" s="376"/>
      <c r="IUS104" s="376"/>
      <c r="IUT104" s="376"/>
      <c r="IUU104" s="376"/>
      <c r="IUV104" s="376"/>
      <c r="IUW104" s="376"/>
      <c r="IUX104" s="376"/>
      <c r="IUY104" s="376"/>
      <c r="IUZ104" s="376"/>
      <c r="IVA104" s="376"/>
      <c r="IVB104" s="376"/>
      <c r="IVC104" s="376"/>
      <c r="IVD104" s="376"/>
      <c r="IVE104" s="376"/>
      <c r="IVF104" s="376"/>
      <c r="IVG104" s="376"/>
      <c r="IVH104" s="376"/>
      <c r="IVI104" s="376"/>
      <c r="IVJ104" s="376"/>
      <c r="IVK104" s="376"/>
      <c r="IVL104" s="376"/>
      <c r="IVM104" s="376"/>
      <c r="IVN104" s="376"/>
      <c r="IVO104" s="376"/>
      <c r="IVP104" s="376"/>
      <c r="IVQ104" s="376"/>
      <c r="IVR104" s="376"/>
      <c r="IVS104" s="376"/>
      <c r="IVT104" s="376"/>
      <c r="IVU104" s="376"/>
      <c r="IVV104" s="376"/>
      <c r="IVW104" s="376"/>
      <c r="IVX104" s="376"/>
      <c r="IVY104" s="376"/>
      <c r="IVZ104" s="376"/>
      <c r="IWA104" s="376"/>
      <c r="IWB104" s="376"/>
      <c r="IWC104" s="376"/>
      <c r="IWD104" s="376"/>
      <c r="IWE104" s="376"/>
      <c r="IWF104" s="376"/>
      <c r="IWG104" s="376"/>
      <c r="IWH104" s="376"/>
      <c r="IWI104" s="376"/>
      <c r="IWJ104" s="376"/>
      <c r="IWK104" s="376"/>
      <c r="IWL104" s="376"/>
      <c r="IWM104" s="376"/>
      <c r="IWN104" s="376"/>
      <c r="IWO104" s="376"/>
      <c r="IWP104" s="376"/>
      <c r="IWQ104" s="376"/>
      <c r="IWR104" s="376"/>
      <c r="IWS104" s="376"/>
      <c r="IWT104" s="376"/>
      <c r="IWU104" s="376"/>
      <c r="IWV104" s="376"/>
      <c r="IWW104" s="376"/>
      <c r="IWX104" s="376"/>
      <c r="IWY104" s="376"/>
      <c r="IWZ104" s="376"/>
      <c r="IXA104" s="376"/>
      <c r="IXB104" s="376"/>
      <c r="IXC104" s="376"/>
      <c r="IXD104" s="376"/>
      <c r="IXE104" s="376"/>
      <c r="IXF104" s="376"/>
      <c r="IXG104" s="376"/>
      <c r="IXH104" s="376"/>
      <c r="IXI104" s="376"/>
      <c r="IXJ104" s="376"/>
      <c r="IXK104" s="376"/>
      <c r="IXL104" s="376"/>
      <c r="IXM104" s="376"/>
      <c r="IXN104" s="376"/>
      <c r="IXO104" s="376"/>
      <c r="IXP104" s="376"/>
      <c r="IXQ104" s="376"/>
      <c r="IXR104" s="376"/>
      <c r="IXS104" s="376"/>
      <c r="IXT104" s="376"/>
      <c r="IXU104" s="376"/>
      <c r="IXV104" s="376"/>
      <c r="IXW104" s="376"/>
      <c r="IXX104" s="376"/>
      <c r="IXY104" s="376"/>
      <c r="IXZ104" s="376"/>
      <c r="IYA104" s="376"/>
      <c r="IYB104" s="376"/>
      <c r="IYC104" s="376"/>
      <c r="IYD104" s="376"/>
      <c r="IYE104" s="376"/>
      <c r="IYF104" s="376"/>
      <c r="IYG104" s="376"/>
      <c r="IYH104" s="376"/>
      <c r="IYI104" s="376"/>
      <c r="IYJ104" s="376"/>
      <c r="IYK104" s="376"/>
      <c r="IYL104" s="376"/>
      <c r="IYM104" s="376"/>
      <c r="IYN104" s="376"/>
      <c r="IYO104" s="376"/>
      <c r="IYP104" s="376"/>
      <c r="IYQ104" s="376"/>
      <c r="IYR104" s="376"/>
      <c r="IYS104" s="376"/>
      <c r="IYT104" s="376"/>
      <c r="IYU104" s="376"/>
      <c r="IYV104" s="376"/>
      <c r="IYW104" s="376"/>
      <c r="IYX104" s="376"/>
      <c r="IYY104" s="376"/>
      <c r="IYZ104" s="376"/>
      <c r="IZA104" s="376"/>
      <c r="IZB104" s="376"/>
      <c r="IZC104" s="376"/>
      <c r="IZD104" s="376"/>
      <c r="IZE104" s="376"/>
      <c r="IZF104" s="376"/>
      <c r="IZG104" s="376"/>
      <c r="IZH104" s="376"/>
      <c r="IZI104" s="376"/>
      <c r="IZJ104" s="376"/>
      <c r="IZK104" s="376"/>
      <c r="IZL104" s="376"/>
      <c r="IZM104" s="376"/>
      <c r="IZN104" s="376"/>
      <c r="IZO104" s="376"/>
      <c r="IZP104" s="376"/>
      <c r="IZQ104" s="376"/>
      <c r="IZR104" s="376"/>
      <c r="IZS104" s="376"/>
      <c r="IZT104" s="376"/>
      <c r="IZU104" s="376"/>
      <c r="IZV104" s="376"/>
      <c r="IZW104" s="376"/>
      <c r="IZX104" s="376"/>
      <c r="IZY104" s="376"/>
      <c r="IZZ104" s="376"/>
      <c r="JAA104" s="376"/>
      <c r="JAB104" s="376"/>
      <c r="JAC104" s="376"/>
      <c r="JAD104" s="376"/>
      <c r="JAE104" s="376"/>
      <c r="JAF104" s="376"/>
      <c r="JAG104" s="376"/>
      <c r="JAH104" s="376"/>
      <c r="JAI104" s="376"/>
      <c r="JAJ104" s="376"/>
      <c r="JAK104" s="376"/>
      <c r="JAL104" s="376"/>
      <c r="JAM104" s="376"/>
      <c r="JAN104" s="376"/>
      <c r="JAO104" s="376"/>
      <c r="JAP104" s="376"/>
      <c r="JAQ104" s="376"/>
      <c r="JAR104" s="376"/>
      <c r="JAS104" s="376"/>
      <c r="JAT104" s="376"/>
      <c r="JAU104" s="376"/>
      <c r="JAV104" s="376"/>
      <c r="JAW104" s="376"/>
      <c r="JAX104" s="376"/>
      <c r="JAY104" s="376"/>
      <c r="JAZ104" s="376"/>
      <c r="JBA104" s="376"/>
      <c r="JBB104" s="376"/>
      <c r="JBC104" s="376"/>
      <c r="JBD104" s="376"/>
      <c r="JBE104" s="376"/>
      <c r="JBF104" s="376"/>
      <c r="JBG104" s="376"/>
      <c r="JBH104" s="376"/>
      <c r="JBI104" s="376"/>
      <c r="JBJ104" s="376"/>
      <c r="JBK104" s="376"/>
      <c r="JBL104" s="376"/>
      <c r="JBM104" s="376"/>
      <c r="JBN104" s="376"/>
      <c r="JBO104" s="376"/>
      <c r="JBP104" s="376"/>
      <c r="JBQ104" s="376"/>
      <c r="JBR104" s="376"/>
      <c r="JBS104" s="376"/>
      <c r="JBT104" s="376"/>
      <c r="JBU104" s="376"/>
      <c r="JBV104" s="376"/>
      <c r="JBW104" s="376"/>
      <c r="JBX104" s="376"/>
      <c r="JBY104" s="376"/>
      <c r="JBZ104" s="376"/>
      <c r="JCA104" s="376"/>
      <c r="JCB104" s="376"/>
      <c r="JCC104" s="376"/>
      <c r="JCD104" s="376"/>
      <c r="JCE104" s="376"/>
      <c r="JCF104" s="376"/>
      <c r="JCG104" s="376"/>
      <c r="JCH104" s="376"/>
      <c r="JCI104" s="376"/>
      <c r="JCJ104" s="376"/>
      <c r="JCK104" s="376"/>
      <c r="JCL104" s="376"/>
      <c r="JCM104" s="376"/>
      <c r="JCN104" s="376"/>
      <c r="JCO104" s="376"/>
      <c r="JCP104" s="376"/>
      <c r="JCQ104" s="376"/>
      <c r="JCR104" s="376"/>
      <c r="JCS104" s="376"/>
      <c r="JCT104" s="376"/>
      <c r="JCU104" s="376"/>
      <c r="JCV104" s="376"/>
      <c r="JCW104" s="376"/>
      <c r="JCX104" s="376"/>
      <c r="JCY104" s="376"/>
      <c r="JCZ104" s="376"/>
      <c r="JDA104" s="376"/>
      <c r="JDB104" s="376"/>
      <c r="JDC104" s="376"/>
      <c r="JDD104" s="376"/>
      <c r="JDE104" s="376"/>
      <c r="JDF104" s="376"/>
      <c r="JDG104" s="376"/>
      <c r="JDH104" s="376"/>
      <c r="JDI104" s="376"/>
      <c r="JDJ104" s="376"/>
      <c r="JDK104" s="376"/>
      <c r="JDL104" s="376"/>
      <c r="JDM104" s="376"/>
      <c r="JDN104" s="376"/>
      <c r="JDO104" s="376"/>
      <c r="JDP104" s="376"/>
      <c r="JDQ104" s="376"/>
      <c r="JDR104" s="376"/>
      <c r="JDS104" s="376"/>
      <c r="JDT104" s="376"/>
      <c r="JDU104" s="376"/>
      <c r="JDV104" s="376"/>
      <c r="JDW104" s="376"/>
      <c r="JDX104" s="376"/>
      <c r="JDY104" s="376"/>
      <c r="JDZ104" s="376"/>
      <c r="JEA104" s="376"/>
      <c r="JEB104" s="376"/>
      <c r="JEC104" s="376"/>
      <c r="JED104" s="376"/>
      <c r="JEE104" s="376"/>
      <c r="JEF104" s="376"/>
      <c r="JEG104" s="376"/>
      <c r="JEH104" s="376"/>
      <c r="JEI104" s="376"/>
      <c r="JEJ104" s="376"/>
      <c r="JEK104" s="376"/>
      <c r="JEL104" s="376"/>
      <c r="JEM104" s="376"/>
      <c r="JEN104" s="376"/>
      <c r="JEO104" s="376"/>
      <c r="JEP104" s="376"/>
      <c r="JEQ104" s="376"/>
      <c r="JER104" s="376"/>
      <c r="JES104" s="376"/>
      <c r="JET104" s="376"/>
      <c r="JEU104" s="376"/>
      <c r="JEV104" s="376"/>
      <c r="JEW104" s="376"/>
      <c r="JEX104" s="376"/>
      <c r="JEY104" s="376"/>
      <c r="JEZ104" s="376"/>
      <c r="JFA104" s="376"/>
      <c r="JFB104" s="376"/>
      <c r="JFC104" s="376"/>
      <c r="JFD104" s="376"/>
      <c r="JFE104" s="376"/>
      <c r="JFF104" s="376"/>
      <c r="JFG104" s="376"/>
      <c r="JFH104" s="376"/>
      <c r="JFI104" s="376"/>
      <c r="JFJ104" s="376"/>
      <c r="JFK104" s="376"/>
      <c r="JFL104" s="376"/>
      <c r="JFM104" s="376"/>
      <c r="JFN104" s="376"/>
      <c r="JFO104" s="376"/>
      <c r="JFP104" s="376"/>
      <c r="JFQ104" s="376"/>
      <c r="JFR104" s="376"/>
      <c r="JFS104" s="376"/>
      <c r="JFT104" s="376"/>
      <c r="JFU104" s="376"/>
      <c r="JFV104" s="376"/>
      <c r="JFW104" s="376"/>
      <c r="JFX104" s="376"/>
      <c r="JFY104" s="376"/>
      <c r="JFZ104" s="376"/>
      <c r="JGA104" s="376"/>
      <c r="JGB104" s="376"/>
      <c r="JGC104" s="376"/>
      <c r="JGD104" s="376"/>
      <c r="JGE104" s="376"/>
      <c r="JGF104" s="376"/>
      <c r="JGG104" s="376"/>
      <c r="JGH104" s="376"/>
      <c r="JGI104" s="376"/>
      <c r="JGJ104" s="376"/>
      <c r="JGK104" s="376"/>
      <c r="JGL104" s="376"/>
      <c r="JGM104" s="376"/>
      <c r="JGN104" s="376"/>
      <c r="JGO104" s="376"/>
      <c r="JGP104" s="376"/>
      <c r="JGQ104" s="376"/>
      <c r="JGR104" s="376"/>
      <c r="JGS104" s="376"/>
      <c r="JGT104" s="376"/>
      <c r="JGU104" s="376"/>
      <c r="JGV104" s="376"/>
      <c r="JGW104" s="376"/>
      <c r="JGX104" s="376"/>
      <c r="JGY104" s="376"/>
      <c r="JGZ104" s="376"/>
      <c r="JHA104" s="376"/>
      <c r="JHB104" s="376"/>
      <c r="JHC104" s="376"/>
      <c r="JHD104" s="376"/>
      <c r="JHE104" s="376"/>
      <c r="JHF104" s="376"/>
      <c r="JHG104" s="376"/>
      <c r="JHH104" s="376"/>
      <c r="JHI104" s="376"/>
      <c r="JHJ104" s="376"/>
      <c r="JHK104" s="376"/>
      <c r="JHL104" s="376"/>
      <c r="JHM104" s="376"/>
      <c r="JHN104" s="376"/>
      <c r="JHO104" s="376"/>
      <c r="JHP104" s="376"/>
      <c r="JHQ104" s="376"/>
      <c r="JHR104" s="376"/>
      <c r="JHS104" s="376"/>
      <c r="JHT104" s="376"/>
      <c r="JHU104" s="376"/>
      <c r="JHV104" s="376"/>
      <c r="JHW104" s="376"/>
      <c r="JHX104" s="376"/>
      <c r="JHY104" s="376"/>
      <c r="JHZ104" s="376"/>
      <c r="JIA104" s="376"/>
      <c r="JIB104" s="376"/>
      <c r="JIC104" s="376"/>
      <c r="JID104" s="376"/>
      <c r="JIE104" s="376"/>
      <c r="JIF104" s="376"/>
      <c r="JIG104" s="376"/>
      <c r="JIH104" s="376"/>
      <c r="JII104" s="376"/>
      <c r="JIJ104" s="376"/>
      <c r="JIK104" s="376"/>
      <c r="JIL104" s="376"/>
      <c r="JIM104" s="376"/>
      <c r="JIN104" s="376"/>
      <c r="JIO104" s="376"/>
      <c r="JIP104" s="376"/>
      <c r="JIQ104" s="376"/>
      <c r="JIR104" s="376"/>
      <c r="JIS104" s="376"/>
      <c r="JIT104" s="376"/>
      <c r="JIU104" s="376"/>
      <c r="JIV104" s="376"/>
      <c r="JIW104" s="376"/>
      <c r="JIX104" s="376"/>
      <c r="JIY104" s="376"/>
      <c r="JIZ104" s="376"/>
      <c r="JJA104" s="376"/>
      <c r="JJB104" s="376"/>
      <c r="JJC104" s="376"/>
      <c r="JJD104" s="376"/>
      <c r="JJE104" s="376"/>
      <c r="JJF104" s="376"/>
      <c r="JJG104" s="376"/>
      <c r="JJH104" s="376"/>
      <c r="JJI104" s="376"/>
      <c r="JJJ104" s="376"/>
      <c r="JJK104" s="376"/>
      <c r="JJL104" s="376"/>
      <c r="JJM104" s="376"/>
      <c r="JJN104" s="376"/>
      <c r="JJO104" s="376"/>
      <c r="JJP104" s="376"/>
      <c r="JJQ104" s="376"/>
      <c r="JJR104" s="376"/>
      <c r="JJS104" s="376"/>
      <c r="JJT104" s="376"/>
      <c r="JJU104" s="376"/>
      <c r="JJV104" s="376"/>
      <c r="JJW104" s="376"/>
      <c r="JJX104" s="376"/>
      <c r="JJY104" s="376"/>
      <c r="JJZ104" s="376"/>
      <c r="JKA104" s="376"/>
      <c r="JKB104" s="376"/>
      <c r="JKC104" s="376"/>
      <c r="JKD104" s="376"/>
      <c r="JKE104" s="376"/>
      <c r="JKF104" s="376"/>
      <c r="JKG104" s="376"/>
      <c r="JKH104" s="376"/>
      <c r="JKI104" s="376"/>
      <c r="JKJ104" s="376"/>
      <c r="JKK104" s="376"/>
      <c r="JKL104" s="376"/>
      <c r="JKM104" s="376"/>
      <c r="JKN104" s="376"/>
      <c r="JKO104" s="376"/>
      <c r="JKP104" s="376"/>
      <c r="JKQ104" s="376"/>
      <c r="JKR104" s="376"/>
      <c r="JKS104" s="376"/>
      <c r="JKT104" s="376"/>
      <c r="JKU104" s="376"/>
      <c r="JKV104" s="376"/>
      <c r="JKW104" s="376"/>
      <c r="JKX104" s="376"/>
      <c r="JKY104" s="376"/>
      <c r="JKZ104" s="376"/>
      <c r="JLA104" s="376"/>
      <c r="JLB104" s="376"/>
      <c r="JLC104" s="376"/>
      <c r="JLD104" s="376"/>
      <c r="JLE104" s="376"/>
      <c r="JLF104" s="376"/>
      <c r="JLG104" s="376"/>
      <c r="JLH104" s="376"/>
      <c r="JLI104" s="376"/>
      <c r="JLJ104" s="376"/>
      <c r="JLK104" s="376"/>
      <c r="JLL104" s="376"/>
      <c r="JLM104" s="376"/>
      <c r="JLN104" s="376"/>
      <c r="JLO104" s="376"/>
      <c r="JLP104" s="376"/>
      <c r="JLQ104" s="376"/>
      <c r="JLR104" s="376"/>
      <c r="JLS104" s="376"/>
      <c r="JLT104" s="376"/>
      <c r="JLU104" s="376"/>
      <c r="JLV104" s="376"/>
      <c r="JLW104" s="376"/>
      <c r="JLX104" s="376"/>
      <c r="JLY104" s="376"/>
      <c r="JLZ104" s="376"/>
      <c r="JMA104" s="376"/>
      <c r="JMB104" s="376"/>
      <c r="JMC104" s="376"/>
      <c r="JMD104" s="376"/>
      <c r="JME104" s="376"/>
      <c r="JMF104" s="376"/>
      <c r="JMG104" s="376"/>
      <c r="JMH104" s="376"/>
      <c r="JMI104" s="376"/>
      <c r="JMJ104" s="376"/>
      <c r="JMK104" s="376"/>
      <c r="JML104" s="376"/>
      <c r="JMM104" s="376"/>
      <c r="JMN104" s="376"/>
      <c r="JMO104" s="376"/>
      <c r="JMP104" s="376"/>
      <c r="JMQ104" s="376"/>
      <c r="JMR104" s="376"/>
      <c r="JMS104" s="376"/>
      <c r="JMT104" s="376"/>
      <c r="JMU104" s="376"/>
      <c r="JMV104" s="376"/>
      <c r="JMW104" s="376"/>
      <c r="JMX104" s="376"/>
      <c r="JMY104" s="376"/>
      <c r="JMZ104" s="376"/>
      <c r="JNA104" s="376"/>
      <c r="JNB104" s="376"/>
      <c r="JNC104" s="376"/>
      <c r="JND104" s="376"/>
      <c r="JNE104" s="376"/>
      <c r="JNF104" s="376"/>
      <c r="JNG104" s="376"/>
      <c r="JNH104" s="376"/>
      <c r="JNI104" s="376"/>
      <c r="JNJ104" s="376"/>
      <c r="JNK104" s="376"/>
      <c r="JNL104" s="376"/>
      <c r="JNM104" s="376"/>
      <c r="JNN104" s="376"/>
      <c r="JNO104" s="376"/>
      <c r="JNP104" s="376"/>
      <c r="JNQ104" s="376"/>
      <c r="JNR104" s="376"/>
      <c r="JNS104" s="376"/>
      <c r="JNT104" s="376"/>
      <c r="JNU104" s="376"/>
      <c r="JNV104" s="376"/>
      <c r="JNW104" s="376"/>
      <c r="JNX104" s="376"/>
      <c r="JNY104" s="376"/>
      <c r="JNZ104" s="376"/>
      <c r="JOA104" s="376"/>
      <c r="JOB104" s="376"/>
      <c r="JOC104" s="376"/>
      <c r="JOD104" s="376"/>
      <c r="JOE104" s="376"/>
      <c r="JOF104" s="376"/>
      <c r="JOG104" s="376"/>
      <c r="JOH104" s="376"/>
      <c r="JOI104" s="376"/>
      <c r="JOJ104" s="376"/>
      <c r="JOK104" s="376"/>
      <c r="JOL104" s="376"/>
      <c r="JOM104" s="376"/>
      <c r="JON104" s="376"/>
      <c r="JOO104" s="376"/>
      <c r="JOP104" s="376"/>
      <c r="JOQ104" s="376"/>
      <c r="JOR104" s="376"/>
      <c r="JOS104" s="376"/>
      <c r="JOT104" s="376"/>
      <c r="JOU104" s="376"/>
      <c r="JOV104" s="376"/>
      <c r="JOW104" s="376"/>
      <c r="JOX104" s="376"/>
      <c r="JOY104" s="376"/>
      <c r="JOZ104" s="376"/>
      <c r="JPA104" s="376"/>
      <c r="JPB104" s="376"/>
      <c r="JPC104" s="376"/>
      <c r="JPD104" s="376"/>
      <c r="JPE104" s="376"/>
      <c r="JPF104" s="376"/>
      <c r="JPG104" s="376"/>
      <c r="JPH104" s="376"/>
      <c r="JPI104" s="376"/>
      <c r="JPJ104" s="376"/>
      <c r="JPK104" s="376"/>
      <c r="JPL104" s="376"/>
      <c r="JPM104" s="376"/>
      <c r="JPN104" s="376"/>
      <c r="JPO104" s="376"/>
      <c r="JPP104" s="376"/>
      <c r="JPQ104" s="376"/>
      <c r="JPR104" s="376"/>
      <c r="JPS104" s="376"/>
      <c r="JPT104" s="376"/>
      <c r="JPU104" s="376"/>
      <c r="JPV104" s="376"/>
      <c r="JPW104" s="376"/>
      <c r="JPX104" s="376"/>
      <c r="JPY104" s="376"/>
      <c r="JPZ104" s="376"/>
      <c r="JQA104" s="376"/>
      <c r="JQB104" s="376"/>
      <c r="JQC104" s="376"/>
      <c r="JQD104" s="376"/>
      <c r="JQE104" s="376"/>
      <c r="JQF104" s="376"/>
      <c r="JQG104" s="376"/>
      <c r="JQH104" s="376"/>
      <c r="JQI104" s="376"/>
      <c r="JQJ104" s="376"/>
      <c r="JQK104" s="376"/>
      <c r="JQL104" s="376"/>
      <c r="JQM104" s="376"/>
      <c r="JQN104" s="376"/>
      <c r="JQO104" s="376"/>
      <c r="JQP104" s="376"/>
      <c r="JQQ104" s="376"/>
      <c r="JQR104" s="376"/>
      <c r="JQS104" s="376"/>
      <c r="JQT104" s="376"/>
      <c r="JQU104" s="376"/>
      <c r="JQV104" s="376"/>
      <c r="JQW104" s="376"/>
      <c r="JQX104" s="376"/>
      <c r="JQY104" s="376"/>
      <c r="JQZ104" s="376"/>
      <c r="JRA104" s="376"/>
      <c r="JRB104" s="376"/>
      <c r="JRC104" s="376"/>
      <c r="JRD104" s="376"/>
      <c r="JRE104" s="376"/>
      <c r="JRF104" s="376"/>
      <c r="JRG104" s="376"/>
      <c r="JRH104" s="376"/>
      <c r="JRI104" s="376"/>
      <c r="JRJ104" s="376"/>
      <c r="JRK104" s="376"/>
      <c r="JRL104" s="376"/>
      <c r="JRM104" s="376"/>
      <c r="JRN104" s="376"/>
      <c r="JRO104" s="376"/>
      <c r="JRP104" s="376"/>
      <c r="JRQ104" s="376"/>
      <c r="JRR104" s="376"/>
      <c r="JRS104" s="376"/>
      <c r="JRT104" s="376"/>
      <c r="JRU104" s="376"/>
      <c r="JRV104" s="376"/>
      <c r="JRW104" s="376"/>
      <c r="JRX104" s="376"/>
      <c r="JRY104" s="376"/>
      <c r="JRZ104" s="376"/>
      <c r="JSA104" s="376"/>
      <c r="JSB104" s="376"/>
      <c r="JSC104" s="376"/>
      <c r="JSD104" s="376"/>
      <c r="JSE104" s="376"/>
      <c r="JSF104" s="376"/>
      <c r="JSG104" s="376"/>
      <c r="JSH104" s="376"/>
      <c r="JSI104" s="376"/>
      <c r="JSJ104" s="376"/>
      <c r="JSK104" s="376"/>
      <c r="JSL104" s="376"/>
      <c r="JSM104" s="376"/>
      <c r="JSN104" s="376"/>
      <c r="JSO104" s="376"/>
      <c r="JSP104" s="376"/>
      <c r="JSQ104" s="376"/>
      <c r="JSR104" s="376"/>
      <c r="JSS104" s="376"/>
      <c r="JST104" s="376"/>
      <c r="JSU104" s="376"/>
      <c r="JSV104" s="376"/>
      <c r="JSW104" s="376"/>
      <c r="JSX104" s="376"/>
      <c r="JSY104" s="376"/>
      <c r="JSZ104" s="376"/>
      <c r="JTA104" s="376"/>
      <c r="JTB104" s="376"/>
      <c r="JTC104" s="376"/>
      <c r="JTD104" s="376"/>
      <c r="JTE104" s="376"/>
      <c r="JTF104" s="376"/>
      <c r="JTG104" s="376"/>
      <c r="JTH104" s="376"/>
      <c r="JTI104" s="376"/>
      <c r="JTJ104" s="376"/>
      <c r="JTK104" s="376"/>
      <c r="JTL104" s="376"/>
      <c r="JTM104" s="376"/>
      <c r="JTN104" s="376"/>
      <c r="JTO104" s="376"/>
      <c r="JTP104" s="376"/>
      <c r="JTQ104" s="376"/>
      <c r="JTR104" s="376"/>
      <c r="JTS104" s="376"/>
      <c r="JTT104" s="376"/>
      <c r="JTU104" s="376"/>
      <c r="JTV104" s="376"/>
      <c r="JTW104" s="376"/>
      <c r="JTX104" s="376"/>
      <c r="JTY104" s="376"/>
      <c r="JTZ104" s="376"/>
      <c r="JUA104" s="376"/>
      <c r="JUB104" s="376"/>
      <c r="JUC104" s="376"/>
      <c r="JUD104" s="376"/>
      <c r="JUE104" s="376"/>
      <c r="JUF104" s="376"/>
      <c r="JUG104" s="376"/>
      <c r="JUH104" s="376"/>
      <c r="JUI104" s="376"/>
      <c r="JUJ104" s="376"/>
      <c r="JUK104" s="376"/>
      <c r="JUL104" s="376"/>
      <c r="JUM104" s="376"/>
      <c r="JUN104" s="376"/>
      <c r="JUO104" s="376"/>
      <c r="JUP104" s="376"/>
      <c r="JUQ104" s="376"/>
      <c r="JUR104" s="376"/>
      <c r="JUS104" s="376"/>
      <c r="JUT104" s="376"/>
      <c r="JUU104" s="376"/>
      <c r="JUV104" s="376"/>
      <c r="JUW104" s="376"/>
      <c r="JUX104" s="376"/>
      <c r="JUY104" s="376"/>
      <c r="JUZ104" s="376"/>
      <c r="JVA104" s="376"/>
      <c r="JVB104" s="376"/>
      <c r="JVC104" s="376"/>
      <c r="JVD104" s="376"/>
      <c r="JVE104" s="376"/>
      <c r="JVF104" s="376"/>
      <c r="JVG104" s="376"/>
      <c r="JVH104" s="376"/>
      <c r="JVI104" s="376"/>
      <c r="JVJ104" s="376"/>
      <c r="JVK104" s="376"/>
      <c r="JVL104" s="376"/>
      <c r="JVM104" s="376"/>
      <c r="JVN104" s="376"/>
      <c r="JVO104" s="376"/>
      <c r="JVP104" s="376"/>
      <c r="JVQ104" s="376"/>
      <c r="JVR104" s="376"/>
      <c r="JVS104" s="376"/>
      <c r="JVT104" s="376"/>
      <c r="JVU104" s="376"/>
      <c r="JVV104" s="376"/>
      <c r="JVW104" s="376"/>
      <c r="JVX104" s="376"/>
      <c r="JVY104" s="376"/>
      <c r="JVZ104" s="376"/>
      <c r="JWA104" s="376"/>
      <c r="JWB104" s="376"/>
      <c r="JWC104" s="376"/>
      <c r="JWD104" s="376"/>
      <c r="JWE104" s="376"/>
      <c r="JWF104" s="376"/>
      <c r="JWG104" s="376"/>
      <c r="JWH104" s="376"/>
      <c r="JWI104" s="376"/>
      <c r="JWJ104" s="376"/>
      <c r="JWK104" s="376"/>
      <c r="JWL104" s="376"/>
      <c r="JWM104" s="376"/>
      <c r="JWN104" s="376"/>
      <c r="JWO104" s="376"/>
      <c r="JWP104" s="376"/>
      <c r="JWQ104" s="376"/>
      <c r="JWR104" s="376"/>
      <c r="JWS104" s="376"/>
      <c r="JWT104" s="376"/>
      <c r="JWU104" s="376"/>
      <c r="JWV104" s="376"/>
      <c r="JWW104" s="376"/>
      <c r="JWX104" s="376"/>
      <c r="JWY104" s="376"/>
      <c r="JWZ104" s="376"/>
      <c r="JXA104" s="376"/>
      <c r="JXB104" s="376"/>
      <c r="JXC104" s="376"/>
      <c r="JXD104" s="376"/>
      <c r="JXE104" s="376"/>
      <c r="JXF104" s="376"/>
      <c r="JXG104" s="376"/>
      <c r="JXH104" s="376"/>
      <c r="JXI104" s="376"/>
      <c r="JXJ104" s="376"/>
      <c r="JXK104" s="376"/>
      <c r="JXL104" s="376"/>
      <c r="JXM104" s="376"/>
      <c r="JXN104" s="376"/>
      <c r="JXO104" s="376"/>
      <c r="JXP104" s="376"/>
      <c r="JXQ104" s="376"/>
      <c r="JXR104" s="376"/>
      <c r="JXS104" s="376"/>
      <c r="JXT104" s="376"/>
      <c r="JXU104" s="376"/>
      <c r="JXV104" s="376"/>
      <c r="JXW104" s="376"/>
      <c r="JXX104" s="376"/>
      <c r="JXY104" s="376"/>
      <c r="JXZ104" s="376"/>
      <c r="JYA104" s="376"/>
      <c r="JYB104" s="376"/>
      <c r="JYC104" s="376"/>
      <c r="JYD104" s="376"/>
      <c r="JYE104" s="376"/>
      <c r="JYF104" s="376"/>
      <c r="JYG104" s="376"/>
      <c r="JYH104" s="376"/>
      <c r="JYI104" s="376"/>
      <c r="JYJ104" s="376"/>
      <c r="JYK104" s="376"/>
      <c r="JYL104" s="376"/>
      <c r="JYM104" s="376"/>
      <c r="JYN104" s="376"/>
      <c r="JYO104" s="376"/>
      <c r="JYP104" s="376"/>
      <c r="JYQ104" s="376"/>
      <c r="JYR104" s="376"/>
      <c r="JYS104" s="376"/>
      <c r="JYT104" s="376"/>
      <c r="JYU104" s="376"/>
      <c r="JYV104" s="376"/>
      <c r="JYW104" s="376"/>
      <c r="JYX104" s="376"/>
      <c r="JYY104" s="376"/>
      <c r="JYZ104" s="376"/>
      <c r="JZA104" s="376"/>
      <c r="JZB104" s="376"/>
      <c r="JZC104" s="376"/>
      <c r="JZD104" s="376"/>
      <c r="JZE104" s="376"/>
      <c r="JZF104" s="376"/>
      <c r="JZG104" s="376"/>
      <c r="JZH104" s="376"/>
      <c r="JZI104" s="376"/>
      <c r="JZJ104" s="376"/>
      <c r="JZK104" s="376"/>
      <c r="JZL104" s="376"/>
      <c r="JZM104" s="376"/>
      <c r="JZN104" s="376"/>
      <c r="JZO104" s="376"/>
      <c r="JZP104" s="376"/>
      <c r="JZQ104" s="376"/>
      <c r="JZR104" s="376"/>
      <c r="JZS104" s="376"/>
      <c r="JZT104" s="376"/>
      <c r="JZU104" s="376"/>
      <c r="JZV104" s="376"/>
      <c r="JZW104" s="376"/>
      <c r="JZX104" s="376"/>
      <c r="JZY104" s="376"/>
      <c r="JZZ104" s="376"/>
      <c r="KAA104" s="376"/>
      <c r="KAB104" s="376"/>
      <c r="KAC104" s="376"/>
      <c r="KAD104" s="376"/>
      <c r="KAE104" s="376"/>
      <c r="KAF104" s="376"/>
      <c r="KAG104" s="376"/>
      <c r="KAH104" s="376"/>
      <c r="KAI104" s="376"/>
      <c r="KAJ104" s="376"/>
      <c r="KAK104" s="376"/>
      <c r="KAL104" s="376"/>
      <c r="KAM104" s="376"/>
      <c r="KAN104" s="376"/>
      <c r="KAO104" s="376"/>
      <c r="KAP104" s="376"/>
      <c r="KAQ104" s="376"/>
      <c r="KAR104" s="376"/>
      <c r="KAS104" s="376"/>
      <c r="KAT104" s="376"/>
      <c r="KAU104" s="376"/>
      <c r="KAV104" s="376"/>
      <c r="KAW104" s="376"/>
      <c r="KAX104" s="376"/>
      <c r="KAY104" s="376"/>
      <c r="KAZ104" s="376"/>
      <c r="KBA104" s="376"/>
      <c r="KBB104" s="376"/>
      <c r="KBC104" s="376"/>
      <c r="KBD104" s="376"/>
      <c r="KBE104" s="376"/>
      <c r="KBF104" s="376"/>
      <c r="KBG104" s="376"/>
      <c r="KBH104" s="376"/>
      <c r="KBI104" s="376"/>
      <c r="KBJ104" s="376"/>
      <c r="KBK104" s="376"/>
      <c r="KBL104" s="376"/>
      <c r="KBM104" s="376"/>
      <c r="KBN104" s="376"/>
      <c r="KBO104" s="376"/>
      <c r="KBP104" s="376"/>
      <c r="KBQ104" s="376"/>
      <c r="KBR104" s="376"/>
      <c r="KBS104" s="376"/>
      <c r="KBT104" s="376"/>
      <c r="KBU104" s="376"/>
      <c r="KBV104" s="376"/>
      <c r="KBW104" s="376"/>
      <c r="KBX104" s="376"/>
      <c r="KBY104" s="376"/>
      <c r="KBZ104" s="376"/>
      <c r="KCA104" s="376"/>
      <c r="KCB104" s="376"/>
      <c r="KCC104" s="376"/>
      <c r="KCD104" s="376"/>
      <c r="KCE104" s="376"/>
      <c r="KCF104" s="376"/>
      <c r="KCG104" s="376"/>
      <c r="KCH104" s="376"/>
      <c r="KCI104" s="376"/>
      <c r="KCJ104" s="376"/>
      <c r="KCK104" s="376"/>
      <c r="KCL104" s="376"/>
      <c r="KCM104" s="376"/>
      <c r="KCN104" s="376"/>
      <c r="KCO104" s="376"/>
      <c r="KCP104" s="376"/>
      <c r="KCQ104" s="376"/>
      <c r="KCR104" s="376"/>
      <c r="KCS104" s="376"/>
      <c r="KCT104" s="376"/>
      <c r="KCU104" s="376"/>
      <c r="KCV104" s="376"/>
      <c r="KCW104" s="376"/>
      <c r="KCX104" s="376"/>
      <c r="KCY104" s="376"/>
      <c r="KCZ104" s="376"/>
      <c r="KDA104" s="376"/>
      <c r="KDB104" s="376"/>
      <c r="KDC104" s="376"/>
      <c r="KDD104" s="376"/>
      <c r="KDE104" s="376"/>
      <c r="KDF104" s="376"/>
      <c r="KDG104" s="376"/>
      <c r="KDH104" s="376"/>
      <c r="KDI104" s="376"/>
      <c r="KDJ104" s="376"/>
      <c r="KDK104" s="376"/>
      <c r="KDL104" s="376"/>
      <c r="KDM104" s="376"/>
      <c r="KDN104" s="376"/>
      <c r="KDO104" s="376"/>
      <c r="KDP104" s="376"/>
      <c r="KDQ104" s="376"/>
      <c r="KDR104" s="376"/>
      <c r="KDS104" s="376"/>
      <c r="KDT104" s="376"/>
      <c r="KDU104" s="376"/>
      <c r="KDV104" s="376"/>
      <c r="KDW104" s="376"/>
      <c r="KDX104" s="376"/>
      <c r="KDY104" s="376"/>
      <c r="KDZ104" s="376"/>
      <c r="KEA104" s="376"/>
      <c r="KEB104" s="376"/>
      <c r="KEC104" s="376"/>
      <c r="KED104" s="376"/>
      <c r="KEE104" s="376"/>
      <c r="KEF104" s="376"/>
      <c r="KEG104" s="376"/>
      <c r="KEH104" s="376"/>
      <c r="KEI104" s="376"/>
      <c r="KEJ104" s="376"/>
      <c r="KEK104" s="376"/>
      <c r="KEL104" s="376"/>
      <c r="KEM104" s="376"/>
      <c r="KEN104" s="376"/>
      <c r="KEO104" s="376"/>
      <c r="KEP104" s="376"/>
      <c r="KEQ104" s="376"/>
      <c r="KER104" s="376"/>
      <c r="KES104" s="376"/>
      <c r="KET104" s="376"/>
      <c r="KEU104" s="376"/>
      <c r="KEV104" s="376"/>
      <c r="KEW104" s="376"/>
      <c r="KEX104" s="376"/>
      <c r="KEY104" s="376"/>
      <c r="KEZ104" s="376"/>
      <c r="KFA104" s="376"/>
      <c r="KFB104" s="376"/>
      <c r="KFC104" s="376"/>
      <c r="KFD104" s="376"/>
      <c r="KFE104" s="376"/>
      <c r="KFF104" s="376"/>
      <c r="KFG104" s="376"/>
      <c r="KFH104" s="376"/>
      <c r="KFI104" s="376"/>
      <c r="KFJ104" s="376"/>
      <c r="KFK104" s="376"/>
      <c r="KFL104" s="376"/>
      <c r="KFM104" s="376"/>
      <c r="KFN104" s="376"/>
      <c r="KFO104" s="376"/>
      <c r="KFP104" s="376"/>
      <c r="KFQ104" s="376"/>
      <c r="KFR104" s="376"/>
      <c r="KFS104" s="376"/>
      <c r="KFT104" s="376"/>
      <c r="KFU104" s="376"/>
      <c r="KFV104" s="376"/>
      <c r="KFW104" s="376"/>
      <c r="KFX104" s="376"/>
      <c r="KFY104" s="376"/>
      <c r="KFZ104" s="376"/>
      <c r="KGA104" s="376"/>
      <c r="KGB104" s="376"/>
      <c r="KGC104" s="376"/>
      <c r="KGD104" s="376"/>
      <c r="KGE104" s="376"/>
      <c r="KGF104" s="376"/>
      <c r="KGG104" s="376"/>
      <c r="KGH104" s="376"/>
      <c r="KGI104" s="376"/>
      <c r="KGJ104" s="376"/>
      <c r="KGK104" s="376"/>
      <c r="KGL104" s="376"/>
      <c r="KGM104" s="376"/>
      <c r="KGN104" s="376"/>
      <c r="KGO104" s="376"/>
      <c r="KGP104" s="376"/>
      <c r="KGQ104" s="376"/>
      <c r="KGR104" s="376"/>
      <c r="KGS104" s="376"/>
      <c r="KGT104" s="376"/>
      <c r="KGU104" s="376"/>
      <c r="KGV104" s="376"/>
      <c r="KGW104" s="376"/>
      <c r="KGX104" s="376"/>
      <c r="KGY104" s="376"/>
      <c r="KGZ104" s="376"/>
      <c r="KHA104" s="376"/>
      <c r="KHB104" s="376"/>
      <c r="KHC104" s="376"/>
      <c r="KHD104" s="376"/>
      <c r="KHE104" s="376"/>
      <c r="KHF104" s="376"/>
      <c r="KHG104" s="376"/>
      <c r="KHH104" s="376"/>
      <c r="KHI104" s="376"/>
      <c r="KHJ104" s="376"/>
      <c r="KHK104" s="376"/>
      <c r="KHL104" s="376"/>
      <c r="KHM104" s="376"/>
      <c r="KHN104" s="376"/>
      <c r="KHO104" s="376"/>
      <c r="KHP104" s="376"/>
      <c r="KHQ104" s="376"/>
      <c r="KHR104" s="376"/>
      <c r="KHS104" s="376"/>
      <c r="KHT104" s="376"/>
      <c r="KHU104" s="376"/>
      <c r="KHV104" s="376"/>
      <c r="KHW104" s="376"/>
      <c r="KHX104" s="376"/>
      <c r="KHY104" s="376"/>
      <c r="KHZ104" s="376"/>
      <c r="KIA104" s="376"/>
      <c r="KIB104" s="376"/>
      <c r="KIC104" s="376"/>
      <c r="KID104" s="376"/>
      <c r="KIE104" s="376"/>
      <c r="KIF104" s="376"/>
      <c r="KIG104" s="376"/>
      <c r="KIH104" s="376"/>
      <c r="KII104" s="376"/>
      <c r="KIJ104" s="376"/>
      <c r="KIK104" s="376"/>
      <c r="KIL104" s="376"/>
      <c r="KIM104" s="376"/>
      <c r="KIN104" s="376"/>
      <c r="KIO104" s="376"/>
      <c r="KIP104" s="376"/>
      <c r="KIQ104" s="376"/>
      <c r="KIR104" s="376"/>
      <c r="KIS104" s="376"/>
      <c r="KIT104" s="376"/>
      <c r="KIU104" s="376"/>
      <c r="KIV104" s="376"/>
      <c r="KIW104" s="376"/>
      <c r="KIX104" s="376"/>
      <c r="KIY104" s="376"/>
      <c r="KIZ104" s="376"/>
      <c r="KJA104" s="376"/>
      <c r="KJB104" s="376"/>
      <c r="KJC104" s="376"/>
      <c r="KJD104" s="376"/>
      <c r="KJE104" s="376"/>
      <c r="KJF104" s="376"/>
      <c r="KJG104" s="376"/>
      <c r="KJH104" s="376"/>
      <c r="KJI104" s="376"/>
      <c r="KJJ104" s="376"/>
      <c r="KJK104" s="376"/>
      <c r="KJL104" s="376"/>
      <c r="KJM104" s="376"/>
      <c r="KJN104" s="376"/>
      <c r="KJO104" s="376"/>
      <c r="KJP104" s="376"/>
      <c r="KJQ104" s="376"/>
      <c r="KJR104" s="376"/>
      <c r="KJS104" s="376"/>
      <c r="KJT104" s="376"/>
      <c r="KJU104" s="376"/>
      <c r="KJV104" s="376"/>
      <c r="KJW104" s="376"/>
      <c r="KJX104" s="376"/>
      <c r="KJY104" s="376"/>
      <c r="KJZ104" s="376"/>
      <c r="KKA104" s="376"/>
      <c r="KKB104" s="376"/>
      <c r="KKC104" s="376"/>
      <c r="KKD104" s="376"/>
      <c r="KKE104" s="376"/>
      <c r="KKF104" s="376"/>
      <c r="KKG104" s="376"/>
      <c r="KKH104" s="376"/>
      <c r="KKI104" s="376"/>
      <c r="KKJ104" s="376"/>
      <c r="KKK104" s="376"/>
      <c r="KKL104" s="376"/>
      <c r="KKM104" s="376"/>
      <c r="KKN104" s="376"/>
      <c r="KKO104" s="376"/>
      <c r="KKP104" s="376"/>
      <c r="KKQ104" s="376"/>
      <c r="KKR104" s="376"/>
      <c r="KKS104" s="376"/>
      <c r="KKT104" s="376"/>
      <c r="KKU104" s="376"/>
      <c r="KKV104" s="376"/>
      <c r="KKW104" s="376"/>
      <c r="KKX104" s="376"/>
      <c r="KKY104" s="376"/>
      <c r="KKZ104" s="376"/>
      <c r="KLA104" s="376"/>
      <c r="KLB104" s="376"/>
      <c r="KLC104" s="376"/>
      <c r="KLD104" s="376"/>
      <c r="KLE104" s="376"/>
      <c r="KLF104" s="376"/>
      <c r="KLG104" s="376"/>
      <c r="KLH104" s="376"/>
      <c r="KLI104" s="376"/>
      <c r="KLJ104" s="376"/>
      <c r="KLK104" s="376"/>
      <c r="KLL104" s="376"/>
      <c r="KLM104" s="376"/>
      <c r="KLN104" s="376"/>
      <c r="KLO104" s="376"/>
      <c r="KLP104" s="376"/>
      <c r="KLQ104" s="376"/>
      <c r="KLR104" s="376"/>
      <c r="KLS104" s="376"/>
      <c r="KLT104" s="376"/>
      <c r="KLU104" s="376"/>
      <c r="KLV104" s="376"/>
      <c r="KLW104" s="376"/>
      <c r="KLX104" s="376"/>
      <c r="KLY104" s="376"/>
      <c r="KLZ104" s="376"/>
      <c r="KMA104" s="376"/>
      <c r="KMB104" s="376"/>
      <c r="KMC104" s="376"/>
      <c r="KMD104" s="376"/>
      <c r="KME104" s="376"/>
      <c r="KMF104" s="376"/>
      <c r="KMG104" s="376"/>
      <c r="KMH104" s="376"/>
      <c r="KMI104" s="376"/>
      <c r="KMJ104" s="376"/>
      <c r="KMK104" s="376"/>
      <c r="KML104" s="376"/>
      <c r="KMM104" s="376"/>
      <c r="KMN104" s="376"/>
      <c r="KMO104" s="376"/>
      <c r="KMP104" s="376"/>
      <c r="KMQ104" s="376"/>
      <c r="KMR104" s="376"/>
      <c r="KMS104" s="376"/>
      <c r="KMT104" s="376"/>
      <c r="KMU104" s="376"/>
      <c r="KMV104" s="376"/>
      <c r="KMW104" s="376"/>
      <c r="KMX104" s="376"/>
      <c r="KMY104" s="376"/>
      <c r="KMZ104" s="376"/>
      <c r="KNA104" s="376"/>
      <c r="KNB104" s="376"/>
      <c r="KNC104" s="376"/>
      <c r="KND104" s="376"/>
      <c r="KNE104" s="376"/>
      <c r="KNF104" s="376"/>
      <c r="KNG104" s="376"/>
      <c r="KNH104" s="376"/>
      <c r="KNI104" s="376"/>
      <c r="KNJ104" s="376"/>
      <c r="KNK104" s="376"/>
      <c r="KNL104" s="376"/>
      <c r="KNM104" s="376"/>
      <c r="KNN104" s="376"/>
      <c r="KNO104" s="376"/>
      <c r="KNP104" s="376"/>
      <c r="KNQ104" s="376"/>
      <c r="KNR104" s="376"/>
      <c r="KNS104" s="376"/>
      <c r="KNT104" s="376"/>
      <c r="KNU104" s="376"/>
      <c r="KNV104" s="376"/>
      <c r="KNW104" s="376"/>
      <c r="KNX104" s="376"/>
      <c r="KNY104" s="376"/>
      <c r="KNZ104" s="376"/>
      <c r="KOA104" s="376"/>
      <c r="KOB104" s="376"/>
      <c r="KOC104" s="376"/>
      <c r="KOD104" s="376"/>
      <c r="KOE104" s="376"/>
      <c r="KOF104" s="376"/>
      <c r="KOG104" s="376"/>
      <c r="KOH104" s="376"/>
      <c r="KOI104" s="376"/>
      <c r="KOJ104" s="376"/>
      <c r="KOK104" s="376"/>
      <c r="KOL104" s="376"/>
      <c r="KOM104" s="376"/>
      <c r="KON104" s="376"/>
      <c r="KOO104" s="376"/>
      <c r="KOP104" s="376"/>
      <c r="KOQ104" s="376"/>
      <c r="KOR104" s="376"/>
      <c r="KOS104" s="376"/>
      <c r="KOT104" s="376"/>
      <c r="KOU104" s="376"/>
      <c r="KOV104" s="376"/>
      <c r="KOW104" s="376"/>
      <c r="KOX104" s="376"/>
      <c r="KOY104" s="376"/>
      <c r="KOZ104" s="376"/>
      <c r="KPA104" s="376"/>
      <c r="KPB104" s="376"/>
      <c r="KPC104" s="376"/>
      <c r="KPD104" s="376"/>
      <c r="KPE104" s="376"/>
      <c r="KPF104" s="376"/>
      <c r="KPG104" s="376"/>
      <c r="KPH104" s="376"/>
      <c r="KPI104" s="376"/>
      <c r="KPJ104" s="376"/>
      <c r="KPK104" s="376"/>
      <c r="KPL104" s="376"/>
      <c r="KPM104" s="376"/>
      <c r="KPN104" s="376"/>
      <c r="KPO104" s="376"/>
      <c r="KPP104" s="376"/>
      <c r="KPQ104" s="376"/>
      <c r="KPR104" s="376"/>
      <c r="KPS104" s="376"/>
      <c r="KPT104" s="376"/>
      <c r="KPU104" s="376"/>
      <c r="KPV104" s="376"/>
      <c r="KPW104" s="376"/>
      <c r="KPX104" s="376"/>
      <c r="KPY104" s="376"/>
      <c r="KPZ104" s="376"/>
      <c r="KQA104" s="376"/>
      <c r="KQB104" s="376"/>
      <c r="KQC104" s="376"/>
      <c r="KQD104" s="376"/>
      <c r="KQE104" s="376"/>
      <c r="KQF104" s="376"/>
      <c r="KQG104" s="376"/>
      <c r="KQH104" s="376"/>
      <c r="KQI104" s="376"/>
      <c r="KQJ104" s="376"/>
      <c r="KQK104" s="376"/>
      <c r="KQL104" s="376"/>
      <c r="KQM104" s="376"/>
      <c r="KQN104" s="376"/>
      <c r="KQO104" s="376"/>
      <c r="KQP104" s="376"/>
      <c r="KQQ104" s="376"/>
      <c r="KQR104" s="376"/>
      <c r="KQS104" s="376"/>
      <c r="KQT104" s="376"/>
      <c r="KQU104" s="376"/>
      <c r="KQV104" s="376"/>
      <c r="KQW104" s="376"/>
      <c r="KQX104" s="376"/>
      <c r="KQY104" s="376"/>
      <c r="KQZ104" s="376"/>
      <c r="KRA104" s="376"/>
      <c r="KRB104" s="376"/>
      <c r="KRC104" s="376"/>
      <c r="KRD104" s="376"/>
      <c r="KRE104" s="376"/>
      <c r="KRF104" s="376"/>
      <c r="KRG104" s="376"/>
      <c r="KRH104" s="376"/>
      <c r="KRI104" s="376"/>
      <c r="KRJ104" s="376"/>
      <c r="KRK104" s="376"/>
      <c r="KRL104" s="376"/>
      <c r="KRM104" s="376"/>
      <c r="KRN104" s="376"/>
      <c r="KRO104" s="376"/>
      <c r="KRP104" s="376"/>
      <c r="KRQ104" s="376"/>
      <c r="KRR104" s="376"/>
      <c r="KRS104" s="376"/>
      <c r="KRT104" s="376"/>
      <c r="KRU104" s="376"/>
      <c r="KRV104" s="376"/>
      <c r="KRW104" s="376"/>
      <c r="KRX104" s="376"/>
      <c r="KRY104" s="376"/>
      <c r="KRZ104" s="376"/>
      <c r="KSA104" s="376"/>
      <c r="KSB104" s="376"/>
      <c r="KSC104" s="376"/>
      <c r="KSD104" s="376"/>
      <c r="KSE104" s="376"/>
      <c r="KSF104" s="376"/>
      <c r="KSG104" s="376"/>
      <c r="KSH104" s="376"/>
      <c r="KSI104" s="376"/>
      <c r="KSJ104" s="376"/>
      <c r="KSK104" s="376"/>
      <c r="KSL104" s="376"/>
      <c r="KSM104" s="376"/>
      <c r="KSN104" s="376"/>
      <c r="KSO104" s="376"/>
      <c r="KSP104" s="376"/>
      <c r="KSQ104" s="376"/>
      <c r="KSR104" s="376"/>
      <c r="KSS104" s="376"/>
      <c r="KST104" s="376"/>
      <c r="KSU104" s="376"/>
      <c r="KSV104" s="376"/>
      <c r="KSW104" s="376"/>
      <c r="KSX104" s="376"/>
      <c r="KSY104" s="376"/>
      <c r="KSZ104" s="376"/>
      <c r="KTA104" s="376"/>
      <c r="KTB104" s="376"/>
      <c r="KTC104" s="376"/>
      <c r="KTD104" s="376"/>
      <c r="KTE104" s="376"/>
      <c r="KTF104" s="376"/>
      <c r="KTG104" s="376"/>
      <c r="KTH104" s="376"/>
      <c r="KTI104" s="376"/>
      <c r="KTJ104" s="376"/>
      <c r="KTK104" s="376"/>
      <c r="KTL104" s="376"/>
      <c r="KTM104" s="376"/>
      <c r="KTN104" s="376"/>
      <c r="KTO104" s="376"/>
      <c r="KTP104" s="376"/>
      <c r="KTQ104" s="376"/>
      <c r="KTR104" s="376"/>
      <c r="KTS104" s="376"/>
      <c r="KTT104" s="376"/>
      <c r="KTU104" s="376"/>
      <c r="KTV104" s="376"/>
      <c r="KTW104" s="376"/>
      <c r="KTX104" s="376"/>
      <c r="KTY104" s="376"/>
      <c r="KTZ104" s="376"/>
      <c r="KUA104" s="376"/>
      <c r="KUB104" s="376"/>
      <c r="KUC104" s="376"/>
      <c r="KUD104" s="376"/>
      <c r="KUE104" s="376"/>
      <c r="KUF104" s="376"/>
      <c r="KUG104" s="376"/>
      <c r="KUH104" s="376"/>
      <c r="KUI104" s="376"/>
      <c r="KUJ104" s="376"/>
      <c r="KUK104" s="376"/>
      <c r="KUL104" s="376"/>
      <c r="KUM104" s="376"/>
      <c r="KUN104" s="376"/>
      <c r="KUO104" s="376"/>
      <c r="KUP104" s="376"/>
      <c r="KUQ104" s="376"/>
      <c r="KUR104" s="376"/>
      <c r="KUS104" s="376"/>
      <c r="KUT104" s="376"/>
      <c r="KUU104" s="376"/>
      <c r="KUV104" s="376"/>
      <c r="KUW104" s="376"/>
      <c r="KUX104" s="376"/>
      <c r="KUY104" s="376"/>
      <c r="KUZ104" s="376"/>
      <c r="KVA104" s="376"/>
      <c r="KVB104" s="376"/>
      <c r="KVC104" s="376"/>
      <c r="KVD104" s="376"/>
      <c r="KVE104" s="376"/>
      <c r="KVF104" s="376"/>
      <c r="KVG104" s="376"/>
      <c r="KVH104" s="376"/>
      <c r="KVI104" s="376"/>
      <c r="KVJ104" s="376"/>
      <c r="KVK104" s="376"/>
      <c r="KVL104" s="376"/>
      <c r="KVM104" s="376"/>
      <c r="KVN104" s="376"/>
      <c r="KVO104" s="376"/>
      <c r="KVP104" s="376"/>
      <c r="KVQ104" s="376"/>
      <c r="KVR104" s="376"/>
      <c r="KVS104" s="376"/>
      <c r="KVT104" s="376"/>
      <c r="KVU104" s="376"/>
      <c r="KVV104" s="376"/>
      <c r="KVW104" s="376"/>
      <c r="KVX104" s="376"/>
      <c r="KVY104" s="376"/>
      <c r="KVZ104" s="376"/>
      <c r="KWA104" s="376"/>
      <c r="KWB104" s="376"/>
      <c r="KWC104" s="376"/>
      <c r="KWD104" s="376"/>
      <c r="KWE104" s="376"/>
      <c r="KWF104" s="376"/>
      <c r="KWG104" s="376"/>
      <c r="KWH104" s="376"/>
      <c r="KWI104" s="376"/>
      <c r="KWJ104" s="376"/>
      <c r="KWK104" s="376"/>
      <c r="KWL104" s="376"/>
      <c r="KWM104" s="376"/>
      <c r="KWN104" s="376"/>
      <c r="KWO104" s="376"/>
      <c r="KWP104" s="376"/>
      <c r="KWQ104" s="376"/>
      <c r="KWR104" s="376"/>
      <c r="KWS104" s="376"/>
      <c r="KWT104" s="376"/>
      <c r="KWU104" s="376"/>
      <c r="KWV104" s="376"/>
      <c r="KWW104" s="376"/>
      <c r="KWX104" s="376"/>
      <c r="KWY104" s="376"/>
      <c r="KWZ104" s="376"/>
      <c r="KXA104" s="376"/>
      <c r="KXB104" s="376"/>
      <c r="KXC104" s="376"/>
      <c r="KXD104" s="376"/>
      <c r="KXE104" s="376"/>
      <c r="KXF104" s="376"/>
      <c r="KXG104" s="376"/>
      <c r="KXH104" s="376"/>
      <c r="KXI104" s="376"/>
      <c r="KXJ104" s="376"/>
      <c r="KXK104" s="376"/>
      <c r="KXL104" s="376"/>
      <c r="KXM104" s="376"/>
      <c r="KXN104" s="376"/>
      <c r="KXO104" s="376"/>
      <c r="KXP104" s="376"/>
      <c r="KXQ104" s="376"/>
      <c r="KXR104" s="376"/>
      <c r="KXS104" s="376"/>
      <c r="KXT104" s="376"/>
      <c r="KXU104" s="376"/>
      <c r="KXV104" s="376"/>
      <c r="KXW104" s="376"/>
      <c r="KXX104" s="376"/>
      <c r="KXY104" s="376"/>
      <c r="KXZ104" s="376"/>
      <c r="KYA104" s="376"/>
      <c r="KYB104" s="376"/>
      <c r="KYC104" s="376"/>
      <c r="KYD104" s="376"/>
      <c r="KYE104" s="376"/>
      <c r="KYF104" s="376"/>
      <c r="KYG104" s="376"/>
      <c r="KYH104" s="376"/>
      <c r="KYI104" s="376"/>
      <c r="KYJ104" s="376"/>
      <c r="KYK104" s="376"/>
      <c r="KYL104" s="376"/>
      <c r="KYM104" s="376"/>
      <c r="KYN104" s="376"/>
      <c r="KYO104" s="376"/>
      <c r="KYP104" s="376"/>
      <c r="KYQ104" s="376"/>
      <c r="KYR104" s="376"/>
      <c r="KYS104" s="376"/>
      <c r="KYT104" s="376"/>
      <c r="KYU104" s="376"/>
      <c r="KYV104" s="376"/>
      <c r="KYW104" s="376"/>
      <c r="KYX104" s="376"/>
      <c r="KYY104" s="376"/>
      <c r="KYZ104" s="376"/>
      <c r="KZA104" s="376"/>
      <c r="KZB104" s="376"/>
      <c r="KZC104" s="376"/>
      <c r="KZD104" s="376"/>
      <c r="KZE104" s="376"/>
      <c r="KZF104" s="376"/>
      <c r="KZG104" s="376"/>
      <c r="KZH104" s="376"/>
      <c r="KZI104" s="376"/>
      <c r="KZJ104" s="376"/>
      <c r="KZK104" s="376"/>
      <c r="KZL104" s="376"/>
      <c r="KZM104" s="376"/>
      <c r="KZN104" s="376"/>
      <c r="KZO104" s="376"/>
      <c r="KZP104" s="376"/>
      <c r="KZQ104" s="376"/>
      <c r="KZR104" s="376"/>
      <c r="KZS104" s="376"/>
      <c r="KZT104" s="376"/>
      <c r="KZU104" s="376"/>
      <c r="KZV104" s="376"/>
      <c r="KZW104" s="376"/>
      <c r="KZX104" s="376"/>
      <c r="KZY104" s="376"/>
      <c r="KZZ104" s="376"/>
      <c r="LAA104" s="376"/>
      <c r="LAB104" s="376"/>
      <c r="LAC104" s="376"/>
      <c r="LAD104" s="376"/>
      <c r="LAE104" s="376"/>
      <c r="LAF104" s="376"/>
      <c r="LAG104" s="376"/>
      <c r="LAH104" s="376"/>
      <c r="LAI104" s="376"/>
      <c r="LAJ104" s="376"/>
      <c r="LAK104" s="376"/>
      <c r="LAL104" s="376"/>
      <c r="LAM104" s="376"/>
      <c r="LAN104" s="376"/>
      <c r="LAO104" s="376"/>
      <c r="LAP104" s="376"/>
      <c r="LAQ104" s="376"/>
      <c r="LAR104" s="376"/>
      <c r="LAS104" s="376"/>
      <c r="LAT104" s="376"/>
      <c r="LAU104" s="376"/>
      <c r="LAV104" s="376"/>
      <c r="LAW104" s="376"/>
      <c r="LAX104" s="376"/>
      <c r="LAY104" s="376"/>
      <c r="LAZ104" s="376"/>
      <c r="LBA104" s="376"/>
      <c r="LBB104" s="376"/>
      <c r="LBC104" s="376"/>
      <c r="LBD104" s="376"/>
      <c r="LBE104" s="376"/>
      <c r="LBF104" s="376"/>
      <c r="LBG104" s="376"/>
      <c r="LBH104" s="376"/>
      <c r="LBI104" s="376"/>
      <c r="LBJ104" s="376"/>
      <c r="LBK104" s="376"/>
      <c r="LBL104" s="376"/>
      <c r="LBM104" s="376"/>
      <c r="LBN104" s="376"/>
      <c r="LBO104" s="376"/>
      <c r="LBP104" s="376"/>
      <c r="LBQ104" s="376"/>
      <c r="LBR104" s="376"/>
      <c r="LBS104" s="376"/>
      <c r="LBT104" s="376"/>
      <c r="LBU104" s="376"/>
      <c r="LBV104" s="376"/>
      <c r="LBW104" s="376"/>
      <c r="LBX104" s="376"/>
      <c r="LBY104" s="376"/>
      <c r="LBZ104" s="376"/>
      <c r="LCA104" s="376"/>
      <c r="LCB104" s="376"/>
      <c r="LCC104" s="376"/>
      <c r="LCD104" s="376"/>
      <c r="LCE104" s="376"/>
      <c r="LCF104" s="376"/>
      <c r="LCG104" s="376"/>
      <c r="LCH104" s="376"/>
      <c r="LCI104" s="376"/>
      <c r="LCJ104" s="376"/>
      <c r="LCK104" s="376"/>
      <c r="LCL104" s="376"/>
      <c r="LCM104" s="376"/>
      <c r="LCN104" s="376"/>
      <c r="LCO104" s="376"/>
      <c r="LCP104" s="376"/>
      <c r="LCQ104" s="376"/>
      <c r="LCR104" s="376"/>
      <c r="LCS104" s="376"/>
      <c r="LCT104" s="376"/>
      <c r="LCU104" s="376"/>
      <c r="LCV104" s="376"/>
      <c r="LCW104" s="376"/>
      <c r="LCX104" s="376"/>
      <c r="LCY104" s="376"/>
      <c r="LCZ104" s="376"/>
      <c r="LDA104" s="376"/>
      <c r="LDB104" s="376"/>
      <c r="LDC104" s="376"/>
      <c r="LDD104" s="376"/>
      <c r="LDE104" s="376"/>
      <c r="LDF104" s="376"/>
      <c r="LDG104" s="376"/>
      <c r="LDH104" s="376"/>
      <c r="LDI104" s="376"/>
      <c r="LDJ104" s="376"/>
      <c r="LDK104" s="376"/>
      <c r="LDL104" s="376"/>
      <c r="LDM104" s="376"/>
      <c r="LDN104" s="376"/>
      <c r="LDO104" s="376"/>
      <c r="LDP104" s="376"/>
      <c r="LDQ104" s="376"/>
      <c r="LDR104" s="376"/>
      <c r="LDS104" s="376"/>
      <c r="LDT104" s="376"/>
      <c r="LDU104" s="376"/>
      <c r="LDV104" s="376"/>
      <c r="LDW104" s="376"/>
      <c r="LDX104" s="376"/>
      <c r="LDY104" s="376"/>
      <c r="LDZ104" s="376"/>
      <c r="LEA104" s="376"/>
      <c r="LEB104" s="376"/>
      <c r="LEC104" s="376"/>
      <c r="LED104" s="376"/>
      <c r="LEE104" s="376"/>
      <c r="LEF104" s="376"/>
      <c r="LEG104" s="376"/>
      <c r="LEH104" s="376"/>
      <c r="LEI104" s="376"/>
      <c r="LEJ104" s="376"/>
      <c r="LEK104" s="376"/>
      <c r="LEL104" s="376"/>
      <c r="LEM104" s="376"/>
      <c r="LEN104" s="376"/>
      <c r="LEO104" s="376"/>
      <c r="LEP104" s="376"/>
      <c r="LEQ104" s="376"/>
      <c r="LER104" s="376"/>
      <c r="LES104" s="376"/>
      <c r="LET104" s="376"/>
      <c r="LEU104" s="376"/>
      <c r="LEV104" s="376"/>
      <c r="LEW104" s="376"/>
      <c r="LEX104" s="376"/>
      <c r="LEY104" s="376"/>
      <c r="LEZ104" s="376"/>
      <c r="LFA104" s="376"/>
      <c r="LFB104" s="376"/>
      <c r="LFC104" s="376"/>
      <c r="LFD104" s="376"/>
      <c r="LFE104" s="376"/>
      <c r="LFF104" s="376"/>
      <c r="LFG104" s="376"/>
      <c r="LFH104" s="376"/>
      <c r="LFI104" s="376"/>
      <c r="LFJ104" s="376"/>
      <c r="LFK104" s="376"/>
      <c r="LFL104" s="376"/>
      <c r="LFM104" s="376"/>
      <c r="LFN104" s="376"/>
      <c r="LFO104" s="376"/>
      <c r="LFP104" s="376"/>
      <c r="LFQ104" s="376"/>
      <c r="LFR104" s="376"/>
      <c r="LFS104" s="376"/>
      <c r="LFT104" s="376"/>
      <c r="LFU104" s="376"/>
      <c r="LFV104" s="376"/>
      <c r="LFW104" s="376"/>
      <c r="LFX104" s="376"/>
      <c r="LFY104" s="376"/>
      <c r="LFZ104" s="376"/>
      <c r="LGA104" s="376"/>
      <c r="LGB104" s="376"/>
      <c r="LGC104" s="376"/>
      <c r="LGD104" s="376"/>
      <c r="LGE104" s="376"/>
      <c r="LGF104" s="376"/>
      <c r="LGG104" s="376"/>
      <c r="LGH104" s="376"/>
      <c r="LGI104" s="376"/>
      <c r="LGJ104" s="376"/>
      <c r="LGK104" s="376"/>
      <c r="LGL104" s="376"/>
      <c r="LGM104" s="376"/>
      <c r="LGN104" s="376"/>
      <c r="LGO104" s="376"/>
      <c r="LGP104" s="376"/>
      <c r="LGQ104" s="376"/>
      <c r="LGR104" s="376"/>
      <c r="LGS104" s="376"/>
      <c r="LGT104" s="376"/>
      <c r="LGU104" s="376"/>
      <c r="LGV104" s="376"/>
      <c r="LGW104" s="376"/>
      <c r="LGX104" s="376"/>
      <c r="LGY104" s="376"/>
      <c r="LGZ104" s="376"/>
      <c r="LHA104" s="376"/>
      <c r="LHB104" s="376"/>
      <c r="LHC104" s="376"/>
      <c r="LHD104" s="376"/>
      <c r="LHE104" s="376"/>
      <c r="LHF104" s="376"/>
      <c r="LHG104" s="376"/>
      <c r="LHH104" s="376"/>
      <c r="LHI104" s="376"/>
      <c r="LHJ104" s="376"/>
      <c r="LHK104" s="376"/>
      <c r="LHL104" s="376"/>
      <c r="LHM104" s="376"/>
      <c r="LHN104" s="376"/>
      <c r="LHO104" s="376"/>
      <c r="LHP104" s="376"/>
      <c r="LHQ104" s="376"/>
      <c r="LHR104" s="376"/>
      <c r="LHS104" s="376"/>
      <c r="LHT104" s="376"/>
      <c r="LHU104" s="376"/>
      <c r="LHV104" s="376"/>
      <c r="LHW104" s="376"/>
      <c r="LHX104" s="376"/>
      <c r="LHY104" s="376"/>
      <c r="LHZ104" s="376"/>
      <c r="LIA104" s="376"/>
      <c r="LIB104" s="376"/>
      <c r="LIC104" s="376"/>
      <c r="LID104" s="376"/>
      <c r="LIE104" s="376"/>
      <c r="LIF104" s="376"/>
      <c r="LIG104" s="376"/>
      <c r="LIH104" s="376"/>
      <c r="LII104" s="376"/>
      <c r="LIJ104" s="376"/>
      <c r="LIK104" s="376"/>
      <c r="LIL104" s="376"/>
      <c r="LIM104" s="376"/>
      <c r="LIN104" s="376"/>
      <c r="LIO104" s="376"/>
      <c r="LIP104" s="376"/>
      <c r="LIQ104" s="376"/>
      <c r="LIR104" s="376"/>
      <c r="LIS104" s="376"/>
      <c r="LIT104" s="376"/>
      <c r="LIU104" s="376"/>
      <c r="LIV104" s="376"/>
      <c r="LIW104" s="376"/>
      <c r="LIX104" s="376"/>
      <c r="LIY104" s="376"/>
      <c r="LIZ104" s="376"/>
      <c r="LJA104" s="376"/>
      <c r="LJB104" s="376"/>
      <c r="LJC104" s="376"/>
      <c r="LJD104" s="376"/>
      <c r="LJE104" s="376"/>
      <c r="LJF104" s="376"/>
      <c r="LJG104" s="376"/>
      <c r="LJH104" s="376"/>
      <c r="LJI104" s="376"/>
      <c r="LJJ104" s="376"/>
      <c r="LJK104" s="376"/>
      <c r="LJL104" s="376"/>
      <c r="LJM104" s="376"/>
      <c r="LJN104" s="376"/>
      <c r="LJO104" s="376"/>
      <c r="LJP104" s="376"/>
      <c r="LJQ104" s="376"/>
      <c r="LJR104" s="376"/>
      <c r="LJS104" s="376"/>
      <c r="LJT104" s="376"/>
      <c r="LJU104" s="376"/>
      <c r="LJV104" s="376"/>
      <c r="LJW104" s="376"/>
      <c r="LJX104" s="376"/>
      <c r="LJY104" s="376"/>
      <c r="LJZ104" s="376"/>
      <c r="LKA104" s="376"/>
      <c r="LKB104" s="376"/>
      <c r="LKC104" s="376"/>
      <c r="LKD104" s="376"/>
      <c r="LKE104" s="376"/>
      <c r="LKF104" s="376"/>
      <c r="LKG104" s="376"/>
      <c r="LKH104" s="376"/>
      <c r="LKI104" s="376"/>
      <c r="LKJ104" s="376"/>
      <c r="LKK104" s="376"/>
      <c r="LKL104" s="376"/>
      <c r="LKM104" s="376"/>
      <c r="LKN104" s="376"/>
      <c r="LKO104" s="376"/>
      <c r="LKP104" s="376"/>
      <c r="LKQ104" s="376"/>
      <c r="LKR104" s="376"/>
      <c r="LKS104" s="376"/>
      <c r="LKT104" s="376"/>
      <c r="LKU104" s="376"/>
      <c r="LKV104" s="376"/>
      <c r="LKW104" s="376"/>
      <c r="LKX104" s="376"/>
      <c r="LKY104" s="376"/>
      <c r="LKZ104" s="376"/>
      <c r="LLA104" s="376"/>
      <c r="LLB104" s="376"/>
      <c r="LLC104" s="376"/>
      <c r="LLD104" s="376"/>
      <c r="LLE104" s="376"/>
      <c r="LLF104" s="376"/>
      <c r="LLG104" s="376"/>
      <c r="LLH104" s="376"/>
      <c r="LLI104" s="376"/>
      <c r="LLJ104" s="376"/>
      <c r="LLK104" s="376"/>
      <c r="LLL104" s="376"/>
      <c r="LLM104" s="376"/>
      <c r="LLN104" s="376"/>
      <c r="LLO104" s="376"/>
      <c r="LLP104" s="376"/>
      <c r="LLQ104" s="376"/>
      <c r="LLR104" s="376"/>
      <c r="LLS104" s="376"/>
      <c r="LLT104" s="376"/>
      <c r="LLU104" s="376"/>
      <c r="LLV104" s="376"/>
      <c r="LLW104" s="376"/>
      <c r="LLX104" s="376"/>
      <c r="LLY104" s="376"/>
      <c r="LLZ104" s="376"/>
      <c r="LMA104" s="376"/>
      <c r="LMB104" s="376"/>
      <c r="LMC104" s="376"/>
      <c r="LMD104" s="376"/>
      <c r="LME104" s="376"/>
      <c r="LMF104" s="376"/>
      <c r="LMG104" s="376"/>
      <c r="LMH104" s="376"/>
      <c r="LMI104" s="376"/>
      <c r="LMJ104" s="376"/>
      <c r="LMK104" s="376"/>
      <c r="LML104" s="376"/>
      <c r="LMM104" s="376"/>
      <c r="LMN104" s="376"/>
      <c r="LMO104" s="376"/>
      <c r="LMP104" s="376"/>
      <c r="LMQ104" s="376"/>
      <c r="LMR104" s="376"/>
      <c r="LMS104" s="376"/>
      <c r="LMT104" s="376"/>
      <c r="LMU104" s="376"/>
      <c r="LMV104" s="376"/>
      <c r="LMW104" s="376"/>
      <c r="LMX104" s="376"/>
      <c r="LMY104" s="376"/>
      <c r="LMZ104" s="376"/>
      <c r="LNA104" s="376"/>
      <c r="LNB104" s="376"/>
      <c r="LNC104" s="376"/>
      <c r="LND104" s="376"/>
      <c r="LNE104" s="376"/>
      <c r="LNF104" s="376"/>
      <c r="LNG104" s="376"/>
      <c r="LNH104" s="376"/>
      <c r="LNI104" s="376"/>
      <c r="LNJ104" s="376"/>
      <c r="LNK104" s="376"/>
      <c r="LNL104" s="376"/>
      <c r="LNM104" s="376"/>
      <c r="LNN104" s="376"/>
      <c r="LNO104" s="376"/>
      <c r="LNP104" s="376"/>
      <c r="LNQ104" s="376"/>
      <c r="LNR104" s="376"/>
      <c r="LNS104" s="376"/>
      <c r="LNT104" s="376"/>
      <c r="LNU104" s="376"/>
      <c r="LNV104" s="376"/>
      <c r="LNW104" s="376"/>
      <c r="LNX104" s="376"/>
      <c r="LNY104" s="376"/>
      <c r="LNZ104" s="376"/>
      <c r="LOA104" s="376"/>
      <c r="LOB104" s="376"/>
      <c r="LOC104" s="376"/>
      <c r="LOD104" s="376"/>
      <c r="LOE104" s="376"/>
      <c r="LOF104" s="376"/>
      <c r="LOG104" s="376"/>
      <c r="LOH104" s="376"/>
      <c r="LOI104" s="376"/>
      <c r="LOJ104" s="376"/>
      <c r="LOK104" s="376"/>
      <c r="LOL104" s="376"/>
      <c r="LOM104" s="376"/>
      <c r="LON104" s="376"/>
      <c r="LOO104" s="376"/>
      <c r="LOP104" s="376"/>
      <c r="LOQ104" s="376"/>
      <c r="LOR104" s="376"/>
      <c r="LOS104" s="376"/>
      <c r="LOT104" s="376"/>
      <c r="LOU104" s="376"/>
      <c r="LOV104" s="376"/>
      <c r="LOW104" s="376"/>
      <c r="LOX104" s="376"/>
      <c r="LOY104" s="376"/>
      <c r="LOZ104" s="376"/>
      <c r="LPA104" s="376"/>
      <c r="LPB104" s="376"/>
      <c r="LPC104" s="376"/>
      <c r="LPD104" s="376"/>
      <c r="LPE104" s="376"/>
      <c r="LPF104" s="376"/>
      <c r="LPG104" s="376"/>
      <c r="LPH104" s="376"/>
      <c r="LPI104" s="376"/>
      <c r="LPJ104" s="376"/>
      <c r="LPK104" s="376"/>
      <c r="LPL104" s="376"/>
      <c r="LPM104" s="376"/>
      <c r="LPN104" s="376"/>
      <c r="LPO104" s="376"/>
      <c r="LPP104" s="376"/>
      <c r="LPQ104" s="376"/>
      <c r="LPR104" s="376"/>
      <c r="LPS104" s="376"/>
      <c r="LPT104" s="376"/>
      <c r="LPU104" s="376"/>
      <c r="LPV104" s="376"/>
      <c r="LPW104" s="376"/>
      <c r="LPX104" s="376"/>
      <c r="LPY104" s="376"/>
      <c r="LPZ104" s="376"/>
      <c r="LQA104" s="376"/>
      <c r="LQB104" s="376"/>
      <c r="LQC104" s="376"/>
      <c r="LQD104" s="376"/>
      <c r="LQE104" s="376"/>
      <c r="LQF104" s="376"/>
      <c r="LQG104" s="376"/>
      <c r="LQH104" s="376"/>
      <c r="LQI104" s="376"/>
      <c r="LQJ104" s="376"/>
      <c r="LQK104" s="376"/>
      <c r="LQL104" s="376"/>
      <c r="LQM104" s="376"/>
      <c r="LQN104" s="376"/>
      <c r="LQO104" s="376"/>
      <c r="LQP104" s="376"/>
      <c r="LQQ104" s="376"/>
      <c r="LQR104" s="376"/>
      <c r="LQS104" s="376"/>
      <c r="LQT104" s="376"/>
      <c r="LQU104" s="376"/>
      <c r="LQV104" s="376"/>
      <c r="LQW104" s="376"/>
      <c r="LQX104" s="376"/>
      <c r="LQY104" s="376"/>
      <c r="LQZ104" s="376"/>
      <c r="LRA104" s="376"/>
      <c r="LRB104" s="376"/>
      <c r="LRC104" s="376"/>
      <c r="LRD104" s="376"/>
      <c r="LRE104" s="376"/>
      <c r="LRF104" s="376"/>
      <c r="LRG104" s="376"/>
      <c r="LRH104" s="376"/>
      <c r="LRI104" s="376"/>
      <c r="LRJ104" s="376"/>
      <c r="LRK104" s="376"/>
      <c r="LRL104" s="376"/>
      <c r="LRM104" s="376"/>
      <c r="LRN104" s="376"/>
      <c r="LRO104" s="376"/>
      <c r="LRP104" s="376"/>
      <c r="LRQ104" s="376"/>
      <c r="LRR104" s="376"/>
      <c r="LRS104" s="376"/>
      <c r="LRT104" s="376"/>
      <c r="LRU104" s="376"/>
      <c r="LRV104" s="376"/>
      <c r="LRW104" s="376"/>
      <c r="LRX104" s="376"/>
      <c r="LRY104" s="376"/>
      <c r="LRZ104" s="376"/>
      <c r="LSA104" s="376"/>
      <c r="LSB104" s="376"/>
      <c r="LSC104" s="376"/>
      <c r="LSD104" s="376"/>
      <c r="LSE104" s="376"/>
      <c r="LSF104" s="376"/>
      <c r="LSG104" s="376"/>
      <c r="LSH104" s="376"/>
      <c r="LSI104" s="376"/>
      <c r="LSJ104" s="376"/>
      <c r="LSK104" s="376"/>
      <c r="LSL104" s="376"/>
      <c r="LSM104" s="376"/>
      <c r="LSN104" s="376"/>
      <c r="LSO104" s="376"/>
      <c r="LSP104" s="376"/>
      <c r="LSQ104" s="376"/>
      <c r="LSR104" s="376"/>
      <c r="LSS104" s="376"/>
      <c r="LST104" s="376"/>
      <c r="LSU104" s="376"/>
      <c r="LSV104" s="376"/>
      <c r="LSW104" s="376"/>
      <c r="LSX104" s="376"/>
      <c r="LSY104" s="376"/>
      <c r="LSZ104" s="376"/>
      <c r="LTA104" s="376"/>
      <c r="LTB104" s="376"/>
      <c r="LTC104" s="376"/>
      <c r="LTD104" s="376"/>
      <c r="LTE104" s="376"/>
      <c r="LTF104" s="376"/>
      <c r="LTG104" s="376"/>
      <c r="LTH104" s="376"/>
      <c r="LTI104" s="376"/>
      <c r="LTJ104" s="376"/>
      <c r="LTK104" s="376"/>
      <c r="LTL104" s="376"/>
      <c r="LTM104" s="376"/>
      <c r="LTN104" s="376"/>
      <c r="LTO104" s="376"/>
      <c r="LTP104" s="376"/>
      <c r="LTQ104" s="376"/>
      <c r="LTR104" s="376"/>
      <c r="LTS104" s="376"/>
      <c r="LTT104" s="376"/>
      <c r="LTU104" s="376"/>
      <c r="LTV104" s="376"/>
      <c r="LTW104" s="376"/>
      <c r="LTX104" s="376"/>
      <c r="LTY104" s="376"/>
      <c r="LTZ104" s="376"/>
      <c r="LUA104" s="376"/>
      <c r="LUB104" s="376"/>
      <c r="LUC104" s="376"/>
      <c r="LUD104" s="376"/>
      <c r="LUE104" s="376"/>
      <c r="LUF104" s="376"/>
      <c r="LUG104" s="376"/>
      <c r="LUH104" s="376"/>
      <c r="LUI104" s="376"/>
      <c r="LUJ104" s="376"/>
      <c r="LUK104" s="376"/>
      <c r="LUL104" s="376"/>
      <c r="LUM104" s="376"/>
      <c r="LUN104" s="376"/>
      <c r="LUO104" s="376"/>
      <c r="LUP104" s="376"/>
      <c r="LUQ104" s="376"/>
      <c r="LUR104" s="376"/>
      <c r="LUS104" s="376"/>
      <c r="LUT104" s="376"/>
      <c r="LUU104" s="376"/>
      <c r="LUV104" s="376"/>
      <c r="LUW104" s="376"/>
      <c r="LUX104" s="376"/>
      <c r="LUY104" s="376"/>
      <c r="LUZ104" s="376"/>
      <c r="LVA104" s="376"/>
      <c r="LVB104" s="376"/>
      <c r="LVC104" s="376"/>
      <c r="LVD104" s="376"/>
      <c r="LVE104" s="376"/>
      <c r="LVF104" s="376"/>
      <c r="LVG104" s="376"/>
      <c r="LVH104" s="376"/>
      <c r="LVI104" s="376"/>
      <c r="LVJ104" s="376"/>
      <c r="LVK104" s="376"/>
      <c r="LVL104" s="376"/>
      <c r="LVM104" s="376"/>
      <c r="LVN104" s="376"/>
      <c r="LVO104" s="376"/>
      <c r="LVP104" s="376"/>
      <c r="LVQ104" s="376"/>
      <c r="LVR104" s="376"/>
      <c r="LVS104" s="376"/>
      <c r="LVT104" s="376"/>
      <c r="LVU104" s="376"/>
      <c r="LVV104" s="376"/>
      <c r="LVW104" s="376"/>
      <c r="LVX104" s="376"/>
      <c r="LVY104" s="376"/>
      <c r="LVZ104" s="376"/>
      <c r="LWA104" s="376"/>
      <c r="LWB104" s="376"/>
      <c r="LWC104" s="376"/>
      <c r="LWD104" s="376"/>
      <c r="LWE104" s="376"/>
      <c r="LWF104" s="376"/>
      <c r="LWG104" s="376"/>
      <c r="LWH104" s="376"/>
      <c r="LWI104" s="376"/>
      <c r="LWJ104" s="376"/>
      <c r="LWK104" s="376"/>
      <c r="LWL104" s="376"/>
      <c r="LWM104" s="376"/>
      <c r="LWN104" s="376"/>
      <c r="LWO104" s="376"/>
      <c r="LWP104" s="376"/>
      <c r="LWQ104" s="376"/>
      <c r="LWR104" s="376"/>
      <c r="LWS104" s="376"/>
      <c r="LWT104" s="376"/>
      <c r="LWU104" s="376"/>
      <c r="LWV104" s="376"/>
      <c r="LWW104" s="376"/>
      <c r="LWX104" s="376"/>
      <c r="LWY104" s="376"/>
      <c r="LWZ104" s="376"/>
      <c r="LXA104" s="376"/>
      <c r="LXB104" s="376"/>
      <c r="LXC104" s="376"/>
      <c r="LXD104" s="376"/>
      <c r="LXE104" s="376"/>
      <c r="LXF104" s="376"/>
      <c r="LXG104" s="376"/>
      <c r="LXH104" s="376"/>
      <c r="LXI104" s="376"/>
      <c r="LXJ104" s="376"/>
      <c r="LXK104" s="376"/>
      <c r="LXL104" s="376"/>
      <c r="LXM104" s="376"/>
      <c r="LXN104" s="376"/>
      <c r="LXO104" s="376"/>
      <c r="LXP104" s="376"/>
      <c r="LXQ104" s="376"/>
      <c r="LXR104" s="376"/>
      <c r="LXS104" s="376"/>
      <c r="LXT104" s="376"/>
      <c r="LXU104" s="376"/>
      <c r="LXV104" s="376"/>
      <c r="LXW104" s="376"/>
      <c r="LXX104" s="376"/>
      <c r="LXY104" s="376"/>
      <c r="LXZ104" s="376"/>
      <c r="LYA104" s="376"/>
      <c r="LYB104" s="376"/>
      <c r="LYC104" s="376"/>
      <c r="LYD104" s="376"/>
      <c r="LYE104" s="376"/>
      <c r="LYF104" s="376"/>
      <c r="LYG104" s="376"/>
      <c r="LYH104" s="376"/>
      <c r="LYI104" s="376"/>
      <c r="LYJ104" s="376"/>
      <c r="LYK104" s="376"/>
      <c r="LYL104" s="376"/>
      <c r="LYM104" s="376"/>
      <c r="LYN104" s="376"/>
      <c r="LYO104" s="376"/>
      <c r="LYP104" s="376"/>
      <c r="LYQ104" s="376"/>
      <c r="LYR104" s="376"/>
      <c r="LYS104" s="376"/>
      <c r="LYT104" s="376"/>
      <c r="LYU104" s="376"/>
      <c r="LYV104" s="376"/>
      <c r="LYW104" s="376"/>
      <c r="LYX104" s="376"/>
      <c r="LYY104" s="376"/>
      <c r="LYZ104" s="376"/>
      <c r="LZA104" s="376"/>
      <c r="LZB104" s="376"/>
      <c r="LZC104" s="376"/>
      <c r="LZD104" s="376"/>
      <c r="LZE104" s="376"/>
      <c r="LZF104" s="376"/>
      <c r="LZG104" s="376"/>
      <c r="LZH104" s="376"/>
      <c r="LZI104" s="376"/>
      <c r="LZJ104" s="376"/>
      <c r="LZK104" s="376"/>
      <c r="LZL104" s="376"/>
      <c r="LZM104" s="376"/>
      <c r="LZN104" s="376"/>
      <c r="LZO104" s="376"/>
      <c r="LZP104" s="376"/>
      <c r="LZQ104" s="376"/>
      <c r="LZR104" s="376"/>
      <c r="LZS104" s="376"/>
      <c r="LZT104" s="376"/>
      <c r="LZU104" s="376"/>
      <c r="LZV104" s="376"/>
      <c r="LZW104" s="376"/>
      <c r="LZX104" s="376"/>
      <c r="LZY104" s="376"/>
      <c r="LZZ104" s="376"/>
      <c r="MAA104" s="376"/>
      <c r="MAB104" s="376"/>
      <c r="MAC104" s="376"/>
      <c r="MAD104" s="376"/>
      <c r="MAE104" s="376"/>
      <c r="MAF104" s="376"/>
      <c r="MAG104" s="376"/>
      <c r="MAH104" s="376"/>
      <c r="MAI104" s="376"/>
      <c r="MAJ104" s="376"/>
      <c r="MAK104" s="376"/>
      <c r="MAL104" s="376"/>
      <c r="MAM104" s="376"/>
      <c r="MAN104" s="376"/>
      <c r="MAO104" s="376"/>
      <c r="MAP104" s="376"/>
      <c r="MAQ104" s="376"/>
      <c r="MAR104" s="376"/>
      <c r="MAS104" s="376"/>
      <c r="MAT104" s="376"/>
      <c r="MAU104" s="376"/>
      <c r="MAV104" s="376"/>
      <c r="MAW104" s="376"/>
      <c r="MAX104" s="376"/>
      <c r="MAY104" s="376"/>
      <c r="MAZ104" s="376"/>
      <c r="MBA104" s="376"/>
      <c r="MBB104" s="376"/>
      <c r="MBC104" s="376"/>
      <c r="MBD104" s="376"/>
      <c r="MBE104" s="376"/>
      <c r="MBF104" s="376"/>
      <c r="MBG104" s="376"/>
      <c r="MBH104" s="376"/>
      <c r="MBI104" s="376"/>
      <c r="MBJ104" s="376"/>
      <c r="MBK104" s="376"/>
      <c r="MBL104" s="376"/>
      <c r="MBM104" s="376"/>
      <c r="MBN104" s="376"/>
      <c r="MBO104" s="376"/>
      <c r="MBP104" s="376"/>
      <c r="MBQ104" s="376"/>
      <c r="MBR104" s="376"/>
      <c r="MBS104" s="376"/>
      <c r="MBT104" s="376"/>
      <c r="MBU104" s="376"/>
      <c r="MBV104" s="376"/>
      <c r="MBW104" s="376"/>
      <c r="MBX104" s="376"/>
      <c r="MBY104" s="376"/>
      <c r="MBZ104" s="376"/>
      <c r="MCA104" s="376"/>
      <c r="MCB104" s="376"/>
      <c r="MCC104" s="376"/>
      <c r="MCD104" s="376"/>
      <c r="MCE104" s="376"/>
      <c r="MCF104" s="376"/>
      <c r="MCG104" s="376"/>
      <c r="MCH104" s="376"/>
      <c r="MCI104" s="376"/>
      <c r="MCJ104" s="376"/>
      <c r="MCK104" s="376"/>
      <c r="MCL104" s="376"/>
      <c r="MCM104" s="376"/>
      <c r="MCN104" s="376"/>
      <c r="MCO104" s="376"/>
      <c r="MCP104" s="376"/>
      <c r="MCQ104" s="376"/>
      <c r="MCR104" s="376"/>
      <c r="MCS104" s="376"/>
      <c r="MCT104" s="376"/>
      <c r="MCU104" s="376"/>
      <c r="MCV104" s="376"/>
      <c r="MCW104" s="376"/>
      <c r="MCX104" s="376"/>
      <c r="MCY104" s="376"/>
      <c r="MCZ104" s="376"/>
      <c r="MDA104" s="376"/>
      <c r="MDB104" s="376"/>
      <c r="MDC104" s="376"/>
      <c r="MDD104" s="376"/>
      <c r="MDE104" s="376"/>
      <c r="MDF104" s="376"/>
      <c r="MDG104" s="376"/>
      <c r="MDH104" s="376"/>
      <c r="MDI104" s="376"/>
      <c r="MDJ104" s="376"/>
      <c r="MDK104" s="376"/>
      <c r="MDL104" s="376"/>
      <c r="MDM104" s="376"/>
      <c r="MDN104" s="376"/>
      <c r="MDO104" s="376"/>
      <c r="MDP104" s="376"/>
      <c r="MDQ104" s="376"/>
      <c r="MDR104" s="376"/>
      <c r="MDS104" s="376"/>
      <c r="MDT104" s="376"/>
      <c r="MDU104" s="376"/>
      <c r="MDV104" s="376"/>
      <c r="MDW104" s="376"/>
      <c r="MDX104" s="376"/>
      <c r="MDY104" s="376"/>
      <c r="MDZ104" s="376"/>
      <c r="MEA104" s="376"/>
      <c r="MEB104" s="376"/>
      <c r="MEC104" s="376"/>
      <c r="MED104" s="376"/>
      <c r="MEE104" s="376"/>
      <c r="MEF104" s="376"/>
      <c r="MEG104" s="376"/>
      <c r="MEH104" s="376"/>
      <c r="MEI104" s="376"/>
      <c r="MEJ104" s="376"/>
      <c r="MEK104" s="376"/>
      <c r="MEL104" s="376"/>
      <c r="MEM104" s="376"/>
      <c r="MEN104" s="376"/>
      <c r="MEO104" s="376"/>
      <c r="MEP104" s="376"/>
      <c r="MEQ104" s="376"/>
      <c r="MER104" s="376"/>
      <c r="MES104" s="376"/>
      <c r="MET104" s="376"/>
      <c r="MEU104" s="376"/>
      <c r="MEV104" s="376"/>
      <c r="MEW104" s="376"/>
      <c r="MEX104" s="376"/>
      <c r="MEY104" s="376"/>
      <c r="MEZ104" s="376"/>
      <c r="MFA104" s="376"/>
      <c r="MFB104" s="376"/>
      <c r="MFC104" s="376"/>
      <c r="MFD104" s="376"/>
      <c r="MFE104" s="376"/>
      <c r="MFF104" s="376"/>
      <c r="MFG104" s="376"/>
      <c r="MFH104" s="376"/>
      <c r="MFI104" s="376"/>
      <c r="MFJ104" s="376"/>
      <c r="MFK104" s="376"/>
      <c r="MFL104" s="376"/>
      <c r="MFM104" s="376"/>
      <c r="MFN104" s="376"/>
      <c r="MFO104" s="376"/>
      <c r="MFP104" s="376"/>
      <c r="MFQ104" s="376"/>
      <c r="MFR104" s="376"/>
      <c r="MFS104" s="376"/>
      <c r="MFT104" s="376"/>
      <c r="MFU104" s="376"/>
      <c r="MFV104" s="376"/>
      <c r="MFW104" s="376"/>
      <c r="MFX104" s="376"/>
      <c r="MFY104" s="376"/>
      <c r="MFZ104" s="376"/>
      <c r="MGA104" s="376"/>
      <c r="MGB104" s="376"/>
      <c r="MGC104" s="376"/>
      <c r="MGD104" s="376"/>
      <c r="MGE104" s="376"/>
      <c r="MGF104" s="376"/>
      <c r="MGG104" s="376"/>
      <c r="MGH104" s="376"/>
      <c r="MGI104" s="376"/>
      <c r="MGJ104" s="376"/>
      <c r="MGK104" s="376"/>
      <c r="MGL104" s="376"/>
      <c r="MGM104" s="376"/>
      <c r="MGN104" s="376"/>
      <c r="MGO104" s="376"/>
      <c r="MGP104" s="376"/>
      <c r="MGQ104" s="376"/>
      <c r="MGR104" s="376"/>
      <c r="MGS104" s="376"/>
      <c r="MGT104" s="376"/>
      <c r="MGU104" s="376"/>
      <c r="MGV104" s="376"/>
      <c r="MGW104" s="376"/>
      <c r="MGX104" s="376"/>
      <c r="MGY104" s="376"/>
      <c r="MGZ104" s="376"/>
      <c r="MHA104" s="376"/>
      <c r="MHB104" s="376"/>
      <c r="MHC104" s="376"/>
      <c r="MHD104" s="376"/>
      <c r="MHE104" s="376"/>
      <c r="MHF104" s="376"/>
      <c r="MHG104" s="376"/>
      <c r="MHH104" s="376"/>
      <c r="MHI104" s="376"/>
      <c r="MHJ104" s="376"/>
      <c r="MHK104" s="376"/>
      <c r="MHL104" s="376"/>
      <c r="MHM104" s="376"/>
      <c r="MHN104" s="376"/>
      <c r="MHO104" s="376"/>
      <c r="MHP104" s="376"/>
      <c r="MHQ104" s="376"/>
      <c r="MHR104" s="376"/>
      <c r="MHS104" s="376"/>
      <c r="MHT104" s="376"/>
      <c r="MHU104" s="376"/>
      <c r="MHV104" s="376"/>
      <c r="MHW104" s="376"/>
      <c r="MHX104" s="376"/>
      <c r="MHY104" s="376"/>
      <c r="MHZ104" s="376"/>
      <c r="MIA104" s="376"/>
      <c r="MIB104" s="376"/>
      <c r="MIC104" s="376"/>
      <c r="MID104" s="376"/>
      <c r="MIE104" s="376"/>
      <c r="MIF104" s="376"/>
      <c r="MIG104" s="376"/>
      <c r="MIH104" s="376"/>
      <c r="MII104" s="376"/>
      <c r="MIJ104" s="376"/>
      <c r="MIK104" s="376"/>
      <c r="MIL104" s="376"/>
      <c r="MIM104" s="376"/>
      <c r="MIN104" s="376"/>
      <c r="MIO104" s="376"/>
      <c r="MIP104" s="376"/>
      <c r="MIQ104" s="376"/>
      <c r="MIR104" s="376"/>
      <c r="MIS104" s="376"/>
      <c r="MIT104" s="376"/>
      <c r="MIU104" s="376"/>
      <c r="MIV104" s="376"/>
      <c r="MIW104" s="376"/>
      <c r="MIX104" s="376"/>
      <c r="MIY104" s="376"/>
      <c r="MIZ104" s="376"/>
      <c r="MJA104" s="376"/>
      <c r="MJB104" s="376"/>
      <c r="MJC104" s="376"/>
      <c r="MJD104" s="376"/>
      <c r="MJE104" s="376"/>
      <c r="MJF104" s="376"/>
      <c r="MJG104" s="376"/>
      <c r="MJH104" s="376"/>
      <c r="MJI104" s="376"/>
      <c r="MJJ104" s="376"/>
      <c r="MJK104" s="376"/>
      <c r="MJL104" s="376"/>
      <c r="MJM104" s="376"/>
      <c r="MJN104" s="376"/>
      <c r="MJO104" s="376"/>
      <c r="MJP104" s="376"/>
      <c r="MJQ104" s="376"/>
      <c r="MJR104" s="376"/>
      <c r="MJS104" s="376"/>
      <c r="MJT104" s="376"/>
      <c r="MJU104" s="376"/>
      <c r="MJV104" s="376"/>
      <c r="MJW104" s="376"/>
      <c r="MJX104" s="376"/>
      <c r="MJY104" s="376"/>
      <c r="MJZ104" s="376"/>
      <c r="MKA104" s="376"/>
      <c r="MKB104" s="376"/>
      <c r="MKC104" s="376"/>
      <c r="MKD104" s="376"/>
      <c r="MKE104" s="376"/>
      <c r="MKF104" s="376"/>
      <c r="MKG104" s="376"/>
      <c r="MKH104" s="376"/>
      <c r="MKI104" s="376"/>
      <c r="MKJ104" s="376"/>
      <c r="MKK104" s="376"/>
      <c r="MKL104" s="376"/>
      <c r="MKM104" s="376"/>
      <c r="MKN104" s="376"/>
      <c r="MKO104" s="376"/>
      <c r="MKP104" s="376"/>
      <c r="MKQ104" s="376"/>
      <c r="MKR104" s="376"/>
      <c r="MKS104" s="376"/>
      <c r="MKT104" s="376"/>
      <c r="MKU104" s="376"/>
      <c r="MKV104" s="376"/>
      <c r="MKW104" s="376"/>
      <c r="MKX104" s="376"/>
      <c r="MKY104" s="376"/>
      <c r="MKZ104" s="376"/>
      <c r="MLA104" s="376"/>
      <c r="MLB104" s="376"/>
      <c r="MLC104" s="376"/>
      <c r="MLD104" s="376"/>
      <c r="MLE104" s="376"/>
      <c r="MLF104" s="376"/>
      <c r="MLG104" s="376"/>
      <c r="MLH104" s="376"/>
      <c r="MLI104" s="376"/>
      <c r="MLJ104" s="376"/>
      <c r="MLK104" s="376"/>
      <c r="MLL104" s="376"/>
      <c r="MLM104" s="376"/>
      <c r="MLN104" s="376"/>
      <c r="MLO104" s="376"/>
      <c r="MLP104" s="376"/>
      <c r="MLQ104" s="376"/>
      <c r="MLR104" s="376"/>
      <c r="MLS104" s="376"/>
      <c r="MLT104" s="376"/>
      <c r="MLU104" s="376"/>
      <c r="MLV104" s="376"/>
      <c r="MLW104" s="376"/>
      <c r="MLX104" s="376"/>
      <c r="MLY104" s="376"/>
      <c r="MLZ104" s="376"/>
      <c r="MMA104" s="376"/>
      <c r="MMB104" s="376"/>
      <c r="MMC104" s="376"/>
      <c r="MMD104" s="376"/>
      <c r="MME104" s="376"/>
      <c r="MMF104" s="376"/>
      <c r="MMG104" s="376"/>
      <c r="MMH104" s="376"/>
      <c r="MMI104" s="376"/>
      <c r="MMJ104" s="376"/>
      <c r="MMK104" s="376"/>
      <c r="MML104" s="376"/>
      <c r="MMM104" s="376"/>
      <c r="MMN104" s="376"/>
      <c r="MMO104" s="376"/>
      <c r="MMP104" s="376"/>
      <c r="MMQ104" s="376"/>
      <c r="MMR104" s="376"/>
      <c r="MMS104" s="376"/>
      <c r="MMT104" s="376"/>
      <c r="MMU104" s="376"/>
      <c r="MMV104" s="376"/>
      <c r="MMW104" s="376"/>
      <c r="MMX104" s="376"/>
      <c r="MMY104" s="376"/>
      <c r="MMZ104" s="376"/>
      <c r="MNA104" s="376"/>
      <c r="MNB104" s="376"/>
      <c r="MNC104" s="376"/>
      <c r="MND104" s="376"/>
      <c r="MNE104" s="376"/>
      <c r="MNF104" s="376"/>
      <c r="MNG104" s="376"/>
      <c r="MNH104" s="376"/>
      <c r="MNI104" s="376"/>
      <c r="MNJ104" s="376"/>
      <c r="MNK104" s="376"/>
      <c r="MNL104" s="376"/>
      <c r="MNM104" s="376"/>
      <c r="MNN104" s="376"/>
      <c r="MNO104" s="376"/>
      <c r="MNP104" s="376"/>
      <c r="MNQ104" s="376"/>
      <c r="MNR104" s="376"/>
      <c r="MNS104" s="376"/>
      <c r="MNT104" s="376"/>
      <c r="MNU104" s="376"/>
      <c r="MNV104" s="376"/>
      <c r="MNW104" s="376"/>
      <c r="MNX104" s="376"/>
      <c r="MNY104" s="376"/>
      <c r="MNZ104" s="376"/>
      <c r="MOA104" s="376"/>
      <c r="MOB104" s="376"/>
      <c r="MOC104" s="376"/>
      <c r="MOD104" s="376"/>
      <c r="MOE104" s="376"/>
      <c r="MOF104" s="376"/>
      <c r="MOG104" s="376"/>
      <c r="MOH104" s="376"/>
      <c r="MOI104" s="376"/>
      <c r="MOJ104" s="376"/>
      <c r="MOK104" s="376"/>
      <c r="MOL104" s="376"/>
      <c r="MOM104" s="376"/>
      <c r="MON104" s="376"/>
      <c r="MOO104" s="376"/>
      <c r="MOP104" s="376"/>
      <c r="MOQ104" s="376"/>
      <c r="MOR104" s="376"/>
      <c r="MOS104" s="376"/>
      <c r="MOT104" s="376"/>
      <c r="MOU104" s="376"/>
      <c r="MOV104" s="376"/>
      <c r="MOW104" s="376"/>
      <c r="MOX104" s="376"/>
      <c r="MOY104" s="376"/>
      <c r="MOZ104" s="376"/>
      <c r="MPA104" s="376"/>
      <c r="MPB104" s="376"/>
      <c r="MPC104" s="376"/>
      <c r="MPD104" s="376"/>
      <c r="MPE104" s="376"/>
      <c r="MPF104" s="376"/>
      <c r="MPG104" s="376"/>
      <c r="MPH104" s="376"/>
      <c r="MPI104" s="376"/>
      <c r="MPJ104" s="376"/>
      <c r="MPK104" s="376"/>
      <c r="MPL104" s="376"/>
      <c r="MPM104" s="376"/>
      <c r="MPN104" s="376"/>
      <c r="MPO104" s="376"/>
      <c r="MPP104" s="376"/>
      <c r="MPQ104" s="376"/>
      <c r="MPR104" s="376"/>
      <c r="MPS104" s="376"/>
      <c r="MPT104" s="376"/>
      <c r="MPU104" s="376"/>
      <c r="MPV104" s="376"/>
      <c r="MPW104" s="376"/>
      <c r="MPX104" s="376"/>
      <c r="MPY104" s="376"/>
      <c r="MPZ104" s="376"/>
      <c r="MQA104" s="376"/>
      <c r="MQB104" s="376"/>
      <c r="MQC104" s="376"/>
      <c r="MQD104" s="376"/>
      <c r="MQE104" s="376"/>
      <c r="MQF104" s="376"/>
      <c r="MQG104" s="376"/>
      <c r="MQH104" s="376"/>
      <c r="MQI104" s="376"/>
      <c r="MQJ104" s="376"/>
      <c r="MQK104" s="376"/>
      <c r="MQL104" s="376"/>
      <c r="MQM104" s="376"/>
      <c r="MQN104" s="376"/>
      <c r="MQO104" s="376"/>
      <c r="MQP104" s="376"/>
      <c r="MQQ104" s="376"/>
      <c r="MQR104" s="376"/>
      <c r="MQS104" s="376"/>
      <c r="MQT104" s="376"/>
      <c r="MQU104" s="376"/>
      <c r="MQV104" s="376"/>
      <c r="MQW104" s="376"/>
      <c r="MQX104" s="376"/>
      <c r="MQY104" s="376"/>
      <c r="MQZ104" s="376"/>
      <c r="MRA104" s="376"/>
      <c r="MRB104" s="376"/>
      <c r="MRC104" s="376"/>
      <c r="MRD104" s="376"/>
      <c r="MRE104" s="376"/>
      <c r="MRF104" s="376"/>
      <c r="MRG104" s="376"/>
      <c r="MRH104" s="376"/>
      <c r="MRI104" s="376"/>
      <c r="MRJ104" s="376"/>
      <c r="MRK104" s="376"/>
      <c r="MRL104" s="376"/>
      <c r="MRM104" s="376"/>
      <c r="MRN104" s="376"/>
      <c r="MRO104" s="376"/>
      <c r="MRP104" s="376"/>
      <c r="MRQ104" s="376"/>
      <c r="MRR104" s="376"/>
      <c r="MRS104" s="376"/>
      <c r="MRT104" s="376"/>
      <c r="MRU104" s="376"/>
      <c r="MRV104" s="376"/>
      <c r="MRW104" s="376"/>
      <c r="MRX104" s="376"/>
      <c r="MRY104" s="376"/>
      <c r="MRZ104" s="376"/>
      <c r="MSA104" s="376"/>
      <c r="MSB104" s="376"/>
      <c r="MSC104" s="376"/>
      <c r="MSD104" s="376"/>
      <c r="MSE104" s="376"/>
      <c r="MSF104" s="376"/>
      <c r="MSG104" s="376"/>
      <c r="MSH104" s="376"/>
      <c r="MSI104" s="376"/>
      <c r="MSJ104" s="376"/>
      <c r="MSK104" s="376"/>
      <c r="MSL104" s="376"/>
      <c r="MSM104" s="376"/>
      <c r="MSN104" s="376"/>
      <c r="MSO104" s="376"/>
      <c r="MSP104" s="376"/>
      <c r="MSQ104" s="376"/>
      <c r="MSR104" s="376"/>
      <c r="MSS104" s="376"/>
      <c r="MST104" s="376"/>
      <c r="MSU104" s="376"/>
      <c r="MSV104" s="376"/>
      <c r="MSW104" s="376"/>
      <c r="MSX104" s="376"/>
      <c r="MSY104" s="376"/>
      <c r="MSZ104" s="376"/>
      <c r="MTA104" s="376"/>
      <c r="MTB104" s="376"/>
      <c r="MTC104" s="376"/>
      <c r="MTD104" s="376"/>
      <c r="MTE104" s="376"/>
      <c r="MTF104" s="376"/>
      <c r="MTG104" s="376"/>
      <c r="MTH104" s="376"/>
      <c r="MTI104" s="376"/>
      <c r="MTJ104" s="376"/>
      <c r="MTK104" s="376"/>
      <c r="MTL104" s="376"/>
      <c r="MTM104" s="376"/>
      <c r="MTN104" s="376"/>
      <c r="MTO104" s="376"/>
      <c r="MTP104" s="376"/>
      <c r="MTQ104" s="376"/>
      <c r="MTR104" s="376"/>
      <c r="MTS104" s="376"/>
      <c r="MTT104" s="376"/>
      <c r="MTU104" s="376"/>
      <c r="MTV104" s="376"/>
      <c r="MTW104" s="376"/>
      <c r="MTX104" s="376"/>
      <c r="MTY104" s="376"/>
      <c r="MTZ104" s="376"/>
      <c r="MUA104" s="376"/>
      <c r="MUB104" s="376"/>
      <c r="MUC104" s="376"/>
      <c r="MUD104" s="376"/>
      <c r="MUE104" s="376"/>
      <c r="MUF104" s="376"/>
      <c r="MUG104" s="376"/>
      <c r="MUH104" s="376"/>
      <c r="MUI104" s="376"/>
      <c r="MUJ104" s="376"/>
      <c r="MUK104" s="376"/>
      <c r="MUL104" s="376"/>
      <c r="MUM104" s="376"/>
      <c r="MUN104" s="376"/>
      <c r="MUO104" s="376"/>
      <c r="MUP104" s="376"/>
      <c r="MUQ104" s="376"/>
      <c r="MUR104" s="376"/>
      <c r="MUS104" s="376"/>
      <c r="MUT104" s="376"/>
      <c r="MUU104" s="376"/>
      <c r="MUV104" s="376"/>
      <c r="MUW104" s="376"/>
      <c r="MUX104" s="376"/>
      <c r="MUY104" s="376"/>
      <c r="MUZ104" s="376"/>
      <c r="MVA104" s="376"/>
      <c r="MVB104" s="376"/>
      <c r="MVC104" s="376"/>
      <c r="MVD104" s="376"/>
      <c r="MVE104" s="376"/>
      <c r="MVF104" s="376"/>
      <c r="MVG104" s="376"/>
      <c r="MVH104" s="376"/>
      <c r="MVI104" s="376"/>
      <c r="MVJ104" s="376"/>
      <c r="MVK104" s="376"/>
      <c r="MVL104" s="376"/>
      <c r="MVM104" s="376"/>
      <c r="MVN104" s="376"/>
      <c r="MVO104" s="376"/>
      <c r="MVP104" s="376"/>
      <c r="MVQ104" s="376"/>
      <c r="MVR104" s="376"/>
      <c r="MVS104" s="376"/>
      <c r="MVT104" s="376"/>
      <c r="MVU104" s="376"/>
      <c r="MVV104" s="376"/>
      <c r="MVW104" s="376"/>
      <c r="MVX104" s="376"/>
      <c r="MVY104" s="376"/>
      <c r="MVZ104" s="376"/>
      <c r="MWA104" s="376"/>
      <c r="MWB104" s="376"/>
      <c r="MWC104" s="376"/>
      <c r="MWD104" s="376"/>
      <c r="MWE104" s="376"/>
      <c r="MWF104" s="376"/>
      <c r="MWG104" s="376"/>
      <c r="MWH104" s="376"/>
      <c r="MWI104" s="376"/>
      <c r="MWJ104" s="376"/>
      <c r="MWK104" s="376"/>
      <c r="MWL104" s="376"/>
      <c r="MWM104" s="376"/>
      <c r="MWN104" s="376"/>
      <c r="MWO104" s="376"/>
      <c r="MWP104" s="376"/>
      <c r="MWQ104" s="376"/>
      <c r="MWR104" s="376"/>
      <c r="MWS104" s="376"/>
      <c r="MWT104" s="376"/>
      <c r="MWU104" s="376"/>
      <c r="MWV104" s="376"/>
      <c r="MWW104" s="376"/>
      <c r="MWX104" s="376"/>
      <c r="MWY104" s="376"/>
      <c r="MWZ104" s="376"/>
      <c r="MXA104" s="376"/>
      <c r="MXB104" s="376"/>
      <c r="MXC104" s="376"/>
      <c r="MXD104" s="376"/>
      <c r="MXE104" s="376"/>
      <c r="MXF104" s="376"/>
      <c r="MXG104" s="376"/>
      <c r="MXH104" s="376"/>
      <c r="MXI104" s="376"/>
      <c r="MXJ104" s="376"/>
      <c r="MXK104" s="376"/>
      <c r="MXL104" s="376"/>
      <c r="MXM104" s="376"/>
      <c r="MXN104" s="376"/>
      <c r="MXO104" s="376"/>
      <c r="MXP104" s="376"/>
      <c r="MXQ104" s="376"/>
      <c r="MXR104" s="376"/>
      <c r="MXS104" s="376"/>
      <c r="MXT104" s="376"/>
      <c r="MXU104" s="376"/>
      <c r="MXV104" s="376"/>
      <c r="MXW104" s="376"/>
      <c r="MXX104" s="376"/>
      <c r="MXY104" s="376"/>
      <c r="MXZ104" s="376"/>
      <c r="MYA104" s="376"/>
      <c r="MYB104" s="376"/>
      <c r="MYC104" s="376"/>
      <c r="MYD104" s="376"/>
      <c r="MYE104" s="376"/>
      <c r="MYF104" s="376"/>
      <c r="MYG104" s="376"/>
      <c r="MYH104" s="376"/>
      <c r="MYI104" s="376"/>
      <c r="MYJ104" s="376"/>
      <c r="MYK104" s="376"/>
      <c r="MYL104" s="376"/>
      <c r="MYM104" s="376"/>
      <c r="MYN104" s="376"/>
      <c r="MYO104" s="376"/>
      <c r="MYP104" s="376"/>
      <c r="MYQ104" s="376"/>
      <c r="MYR104" s="376"/>
      <c r="MYS104" s="376"/>
      <c r="MYT104" s="376"/>
      <c r="MYU104" s="376"/>
      <c r="MYV104" s="376"/>
      <c r="MYW104" s="376"/>
      <c r="MYX104" s="376"/>
      <c r="MYY104" s="376"/>
      <c r="MYZ104" s="376"/>
      <c r="MZA104" s="376"/>
      <c r="MZB104" s="376"/>
      <c r="MZC104" s="376"/>
      <c r="MZD104" s="376"/>
      <c r="MZE104" s="376"/>
      <c r="MZF104" s="376"/>
      <c r="MZG104" s="376"/>
      <c r="MZH104" s="376"/>
      <c r="MZI104" s="376"/>
      <c r="MZJ104" s="376"/>
      <c r="MZK104" s="376"/>
      <c r="MZL104" s="376"/>
      <c r="MZM104" s="376"/>
      <c r="MZN104" s="376"/>
      <c r="MZO104" s="376"/>
      <c r="MZP104" s="376"/>
      <c r="MZQ104" s="376"/>
      <c r="MZR104" s="376"/>
      <c r="MZS104" s="376"/>
      <c r="MZT104" s="376"/>
      <c r="MZU104" s="376"/>
      <c r="MZV104" s="376"/>
      <c r="MZW104" s="376"/>
      <c r="MZX104" s="376"/>
      <c r="MZY104" s="376"/>
      <c r="MZZ104" s="376"/>
      <c r="NAA104" s="376"/>
      <c r="NAB104" s="376"/>
      <c r="NAC104" s="376"/>
      <c r="NAD104" s="376"/>
      <c r="NAE104" s="376"/>
      <c r="NAF104" s="376"/>
      <c r="NAG104" s="376"/>
      <c r="NAH104" s="376"/>
      <c r="NAI104" s="376"/>
      <c r="NAJ104" s="376"/>
      <c r="NAK104" s="376"/>
      <c r="NAL104" s="376"/>
      <c r="NAM104" s="376"/>
      <c r="NAN104" s="376"/>
      <c r="NAO104" s="376"/>
      <c r="NAP104" s="376"/>
      <c r="NAQ104" s="376"/>
      <c r="NAR104" s="376"/>
      <c r="NAS104" s="376"/>
      <c r="NAT104" s="376"/>
      <c r="NAU104" s="376"/>
      <c r="NAV104" s="376"/>
      <c r="NAW104" s="376"/>
      <c r="NAX104" s="376"/>
      <c r="NAY104" s="376"/>
      <c r="NAZ104" s="376"/>
      <c r="NBA104" s="376"/>
      <c r="NBB104" s="376"/>
      <c r="NBC104" s="376"/>
      <c r="NBD104" s="376"/>
      <c r="NBE104" s="376"/>
      <c r="NBF104" s="376"/>
      <c r="NBG104" s="376"/>
      <c r="NBH104" s="376"/>
      <c r="NBI104" s="376"/>
      <c r="NBJ104" s="376"/>
      <c r="NBK104" s="376"/>
      <c r="NBL104" s="376"/>
      <c r="NBM104" s="376"/>
      <c r="NBN104" s="376"/>
      <c r="NBO104" s="376"/>
      <c r="NBP104" s="376"/>
      <c r="NBQ104" s="376"/>
      <c r="NBR104" s="376"/>
      <c r="NBS104" s="376"/>
      <c r="NBT104" s="376"/>
      <c r="NBU104" s="376"/>
      <c r="NBV104" s="376"/>
      <c r="NBW104" s="376"/>
      <c r="NBX104" s="376"/>
      <c r="NBY104" s="376"/>
      <c r="NBZ104" s="376"/>
      <c r="NCA104" s="376"/>
      <c r="NCB104" s="376"/>
      <c r="NCC104" s="376"/>
      <c r="NCD104" s="376"/>
      <c r="NCE104" s="376"/>
      <c r="NCF104" s="376"/>
      <c r="NCG104" s="376"/>
      <c r="NCH104" s="376"/>
      <c r="NCI104" s="376"/>
      <c r="NCJ104" s="376"/>
      <c r="NCK104" s="376"/>
      <c r="NCL104" s="376"/>
      <c r="NCM104" s="376"/>
      <c r="NCN104" s="376"/>
      <c r="NCO104" s="376"/>
      <c r="NCP104" s="376"/>
      <c r="NCQ104" s="376"/>
      <c r="NCR104" s="376"/>
      <c r="NCS104" s="376"/>
      <c r="NCT104" s="376"/>
      <c r="NCU104" s="376"/>
      <c r="NCV104" s="376"/>
      <c r="NCW104" s="376"/>
      <c r="NCX104" s="376"/>
      <c r="NCY104" s="376"/>
      <c r="NCZ104" s="376"/>
      <c r="NDA104" s="376"/>
      <c r="NDB104" s="376"/>
      <c r="NDC104" s="376"/>
      <c r="NDD104" s="376"/>
      <c r="NDE104" s="376"/>
      <c r="NDF104" s="376"/>
      <c r="NDG104" s="376"/>
      <c r="NDH104" s="376"/>
      <c r="NDI104" s="376"/>
      <c r="NDJ104" s="376"/>
      <c r="NDK104" s="376"/>
      <c r="NDL104" s="376"/>
      <c r="NDM104" s="376"/>
      <c r="NDN104" s="376"/>
      <c r="NDO104" s="376"/>
      <c r="NDP104" s="376"/>
      <c r="NDQ104" s="376"/>
      <c r="NDR104" s="376"/>
      <c r="NDS104" s="376"/>
      <c r="NDT104" s="376"/>
      <c r="NDU104" s="376"/>
      <c r="NDV104" s="376"/>
      <c r="NDW104" s="376"/>
      <c r="NDX104" s="376"/>
      <c r="NDY104" s="376"/>
      <c r="NDZ104" s="376"/>
      <c r="NEA104" s="376"/>
      <c r="NEB104" s="376"/>
      <c r="NEC104" s="376"/>
      <c r="NED104" s="376"/>
      <c r="NEE104" s="376"/>
      <c r="NEF104" s="376"/>
      <c r="NEG104" s="376"/>
      <c r="NEH104" s="376"/>
      <c r="NEI104" s="376"/>
      <c r="NEJ104" s="376"/>
      <c r="NEK104" s="376"/>
      <c r="NEL104" s="376"/>
      <c r="NEM104" s="376"/>
      <c r="NEN104" s="376"/>
      <c r="NEO104" s="376"/>
      <c r="NEP104" s="376"/>
      <c r="NEQ104" s="376"/>
      <c r="NER104" s="376"/>
      <c r="NES104" s="376"/>
      <c r="NET104" s="376"/>
      <c r="NEU104" s="376"/>
      <c r="NEV104" s="376"/>
      <c r="NEW104" s="376"/>
      <c r="NEX104" s="376"/>
      <c r="NEY104" s="376"/>
      <c r="NEZ104" s="376"/>
      <c r="NFA104" s="376"/>
      <c r="NFB104" s="376"/>
      <c r="NFC104" s="376"/>
      <c r="NFD104" s="376"/>
      <c r="NFE104" s="376"/>
      <c r="NFF104" s="376"/>
      <c r="NFG104" s="376"/>
      <c r="NFH104" s="376"/>
      <c r="NFI104" s="376"/>
      <c r="NFJ104" s="376"/>
      <c r="NFK104" s="376"/>
      <c r="NFL104" s="376"/>
      <c r="NFM104" s="376"/>
      <c r="NFN104" s="376"/>
      <c r="NFO104" s="376"/>
      <c r="NFP104" s="376"/>
      <c r="NFQ104" s="376"/>
      <c r="NFR104" s="376"/>
      <c r="NFS104" s="376"/>
      <c r="NFT104" s="376"/>
      <c r="NFU104" s="376"/>
      <c r="NFV104" s="376"/>
      <c r="NFW104" s="376"/>
      <c r="NFX104" s="376"/>
      <c r="NFY104" s="376"/>
      <c r="NFZ104" s="376"/>
      <c r="NGA104" s="376"/>
      <c r="NGB104" s="376"/>
      <c r="NGC104" s="376"/>
      <c r="NGD104" s="376"/>
      <c r="NGE104" s="376"/>
      <c r="NGF104" s="376"/>
      <c r="NGG104" s="376"/>
      <c r="NGH104" s="376"/>
      <c r="NGI104" s="376"/>
      <c r="NGJ104" s="376"/>
      <c r="NGK104" s="376"/>
      <c r="NGL104" s="376"/>
      <c r="NGM104" s="376"/>
      <c r="NGN104" s="376"/>
      <c r="NGO104" s="376"/>
      <c r="NGP104" s="376"/>
      <c r="NGQ104" s="376"/>
      <c r="NGR104" s="376"/>
      <c r="NGS104" s="376"/>
      <c r="NGT104" s="376"/>
      <c r="NGU104" s="376"/>
      <c r="NGV104" s="376"/>
      <c r="NGW104" s="376"/>
      <c r="NGX104" s="376"/>
      <c r="NGY104" s="376"/>
      <c r="NGZ104" s="376"/>
      <c r="NHA104" s="376"/>
      <c r="NHB104" s="376"/>
      <c r="NHC104" s="376"/>
      <c r="NHD104" s="376"/>
      <c r="NHE104" s="376"/>
      <c r="NHF104" s="376"/>
      <c r="NHG104" s="376"/>
      <c r="NHH104" s="376"/>
      <c r="NHI104" s="376"/>
      <c r="NHJ104" s="376"/>
      <c r="NHK104" s="376"/>
      <c r="NHL104" s="376"/>
      <c r="NHM104" s="376"/>
      <c r="NHN104" s="376"/>
      <c r="NHO104" s="376"/>
      <c r="NHP104" s="376"/>
      <c r="NHQ104" s="376"/>
      <c r="NHR104" s="376"/>
      <c r="NHS104" s="376"/>
      <c r="NHT104" s="376"/>
      <c r="NHU104" s="376"/>
      <c r="NHV104" s="376"/>
      <c r="NHW104" s="376"/>
      <c r="NHX104" s="376"/>
      <c r="NHY104" s="376"/>
      <c r="NHZ104" s="376"/>
      <c r="NIA104" s="376"/>
      <c r="NIB104" s="376"/>
      <c r="NIC104" s="376"/>
      <c r="NID104" s="376"/>
      <c r="NIE104" s="376"/>
      <c r="NIF104" s="376"/>
      <c r="NIG104" s="376"/>
      <c r="NIH104" s="376"/>
      <c r="NII104" s="376"/>
      <c r="NIJ104" s="376"/>
      <c r="NIK104" s="376"/>
      <c r="NIL104" s="376"/>
      <c r="NIM104" s="376"/>
      <c r="NIN104" s="376"/>
      <c r="NIO104" s="376"/>
      <c r="NIP104" s="376"/>
      <c r="NIQ104" s="376"/>
      <c r="NIR104" s="376"/>
      <c r="NIS104" s="376"/>
      <c r="NIT104" s="376"/>
      <c r="NIU104" s="376"/>
      <c r="NIV104" s="376"/>
      <c r="NIW104" s="376"/>
      <c r="NIX104" s="376"/>
      <c r="NIY104" s="376"/>
      <c r="NIZ104" s="376"/>
      <c r="NJA104" s="376"/>
      <c r="NJB104" s="376"/>
      <c r="NJC104" s="376"/>
      <c r="NJD104" s="376"/>
      <c r="NJE104" s="376"/>
      <c r="NJF104" s="376"/>
      <c r="NJG104" s="376"/>
      <c r="NJH104" s="376"/>
      <c r="NJI104" s="376"/>
      <c r="NJJ104" s="376"/>
      <c r="NJK104" s="376"/>
      <c r="NJL104" s="376"/>
      <c r="NJM104" s="376"/>
      <c r="NJN104" s="376"/>
      <c r="NJO104" s="376"/>
      <c r="NJP104" s="376"/>
      <c r="NJQ104" s="376"/>
      <c r="NJR104" s="376"/>
      <c r="NJS104" s="376"/>
      <c r="NJT104" s="376"/>
      <c r="NJU104" s="376"/>
      <c r="NJV104" s="376"/>
      <c r="NJW104" s="376"/>
      <c r="NJX104" s="376"/>
      <c r="NJY104" s="376"/>
      <c r="NJZ104" s="376"/>
      <c r="NKA104" s="376"/>
      <c r="NKB104" s="376"/>
      <c r="NKC104" s="376"/>
      <c r="NKD104" s="376"/>
      <c r="NKE104" s="376"/>
      <c r="NKF104" s="376"/>
      <c r="NKG104" s="376"/>
      <c r="NKH104" s="376"/>
      <c r="NKI104" s="376"/>
      <c r="NKJ104" s="376"/>
      <c r="NKK104" s="376"/>
      <c r="NKL104" s="376"/>
      <c r="NKM104" s="376"/>
      <c r="NKN104" s="376"/>
      <c r="NKO104" s="376"/>
      <c r="NKP104" s="376"/>
      <c r="NKQ104" s="376"/>
      <c r="NKR104" s="376"/>
      <c r="NKS104" s="376"/>
      <c r="NKT104" s="376"/>
      <c r="NKU104" s="376"/>
      <c r="NKV104" s="376"/>
      <c r="NKW104" s="376"/>
      <c r="NKX104" s="376"/>
      <c r="NKY104" s="376"/>
      <c r="NKZ104" s="376"/>
      <c r="NLA104" s="376"/>
      <c r="NLB104" s="376"/>
      <c r="NLC104" s="376"/>
      <c r="NLD104" s="376"/>
      <c r="NLE104" s="376"/>
      <c r="NLF104" s="376"/>
      <c r="NLG104" s="376"/>
      <c r="NLH104" s="376"/>
      <c r="NLI104" s="376"/>
      <c r="NLJ104" s="376"/>
      <c r="NLK104" s="376"/>
      <c r="NLL104" s="376"/>
      <c r="NLM104" s="376"/>
      <c r="NLN104" s="376"/>
      <c r="NLO104" s="376"/>
      <c r="NLP104" s="376"/>
      <c r="NLQ104" s="376"/>
      <c r="NLR104" s="376"/>
      <c r="NLS104" s="376"/>
      <c r="NLT104" s="376"/>
      <c r="NLU104" s="376"/>
      <c r="NLV104" s="376"/>
      <c r="NLW104" s="376"/>
      <c r="NLX104" s="376"/>
      <c r="NLY104" s="376"/>
      <c r="NLZ104" s="376"/>
      <c r="NMA104" s="376"/>
      <c r="NMB104" s="376"/>
      <c r="NMC104" s="376"/>
      <c r="NMD104" s="376"/>
      <c r="NME104" s="376"/>
      <c r="NMF104" s="376"/>
      <c r="NMG104" s="376"/>
      <c r="NMH104" s="376"/>
      <c r="NMI104" s="376"/>
      <c r="NMJ104" s="376"/>
      <c r="NMK104" s="376"/>
      <c r="NML104" s="376"/>
      <c r="NMM104" s="376"/>
      <c r="NMN104" s="376"/>
      <c r="NMO104" s="376"/>
      <c r="NMP104" s="376"/>
      <c r="NMQ104" s="376"/>
      <c r="NMR104" s="376"/>
      <c r="NMS104" s="376"/>
      <c r="NMT104" s="376"/>
      <c r="NMU104" s="376"/>
      <c r="NMV104" s="376"/>
      <c r="NMW104" s="376"/>
      <c r="NMX104" s="376"/>
      <c r="NMY104" s="376"/>
      <c r="NMZ104" s="376"/>
      <c r="NNA104" s="376"/>
      <c r="NNB104" s="376"/>
      <c r="NNC104" s="376"/>
      <c r="NND104" s="376"/>
      <c r="NNE104" s="376"/>
      <c r="NNF104" s="376"/>
      <c r="NNG104" s="376"/>
      <c r="NNH104" s="376"/>
      <c r="NNI104" s="376"/>
      <c r="NNJ104" s="376"/>
      <c r="NNK104" s="376"/>
      <c r="NNL104" s="376"/>
      <c r="NNM104" s="376"/>
      <c r="NNN104" s="376"/>
      <c r="NNO104" s="376"/>
      <c r="NNP104" s="376"/>
      <c r="NNQ104" s="376"/>
      <c r="NNR104" s="376"/>
      <c r="NNS104" s="376"/>
      <c r="NNT104" s="376"/>
      <c r="NNU104" s="376"/>
      <c r="NNV104" s="376"/>
      <c r="NNW104" s="376"/>
      <c r="NNX104" s="376"/>
      <c r="NNY104" s="376"/>
      <c r="NNZ104" s="376"/>
      <c r="NOA104" s="376"/>
      <c r="NOB104" s="376"/>
      <c r="NOC104" s="376"/>
      <c r="NOD104" s="376"/>
      <c r="NOE104" s="376"/>
      <c r="NOF104" s="376"/>
      <c r="NOG104" s="376"/>
      <c r="NOH104" s="376"/>
      <c r="NOI104" s="376"/>
      <c r="NOJ104" s="376"/>
      <c r="NOK104" s="376"/>
      <c r="NOL104" s="376"/>
      <c r="NOM104" s="376"/>
      <c r="NON104" s="376"/>
      <c r="NOO104" s="376"/>
      <c r="NOP104" s="376"/>
      <c r="NOQ104" s="376"/>
      <c r="NOR104" s="376"/>
      <c r="NOS104" s="376"/>
      <c r="NOT104" s="376"/>
      <c r="NOU104" s="376"/>
      <c r="NOV104" s="376"/>
      <c r="NOW104" s="376"/>
      <c r="NOX104" s="376"/>
      <c r="NOY104" s="376"/>
      <c r="NOZ104" s="376"/>
      <c r="NPA104" s="376"/>
      <c r="NPB104" s="376"/>
      <c r="NPC104" s="376"/>
      <c r="NPD104" s="376"/>
      <c r="NPE104" s="376"/>
      <c r="NPF104" s="376"/>
      <c r="NPG104" s="376"/>
      <c r="NPH104" s="376"/>
      <c r="NPI104" s="376"/>
      <c r="NPJ104" s="376"/>
      <c r="NPK104" s="376"/>
      <c r="NPL104" s="376"/>
      <c r="NPM104" s="376"/>
      <c r="NPN104" s="376"/>
      <c r="NPO104" s="376"/>
      <c r="NPP104" s="376"/>
      <c r="NPQ104" s="376"/>
      <c r="NPR104" s="376"/>
      <c r="NPS104" s="376"/>
      <c r="NPT104" s="376"/>
      <c r="NPU104" s="376"/>
      <c r="NPV104" s="376"/>
      <c r="NPW104" s="376"/>
      <c r="NPX104" s="376"/>
      <c r="NPY104" s="376"/>
      <c r="NPZ104" s="376"/>
      <c r="NQA104" s="376"/>
      <c r="NQB104" s="376"/>
      <c r="NQC104" s="376"/>
      <c r="NQD104" s="376"/>
      <c r="NQE104" s="376"/>
      <c r="NQF104" s="376"/>
      <c r="NQG104" s="376"/>
      <c r="NQH104" s="376"/>
      <c r="NQI104" s="376"/>
      <c r="NQJ104" s="376"/>
      <c r="NQK104" s="376"/>
      <c r="NQL104" s="376"/>
      <c r="NQM104" s="376"/>
      <c r="NQN104" s="376"/>
      <c r="NQO104" s="376"/>
      <c r="NQP104" s="376"/>
      <c r="NQQ104" s="376"/>
      <c r="NQR104" s="376"/>
      <c r="NQS104" s="376"/>
      <c r="NQT104" s="376"/>
      <c r="NQU104" s="376"/>
      <c r="NQV104" s="376"/>
      <c r="NQW104" s="376"/>
      <c r="NQX104" s="376"/>
      <c r="NQY104" s="376"/>
      <c r="NQZ104" s="376"/>
      <c r="NRA104" s="376"/>
      <c r="NRB104" s="376"/>
      <c r="NRC104" s="376"/>
      <c r="NRD104" s="376"/>
      <c r="NRE104" s="376"/>
      <c r="NRF104" s="376"/>
      <c r="NRG104" s="376"/>
      <c r="NRH104" s="376"/>
      <c r="NRI104" s="376"/>
      <c r="NRJ104" s="376"/>
      <c r="NRK104" s="376"/>
      <c r="NRL104" s="376"/>
      <c r="NRM104" s="376"/>
      <c r="NRN104" s="376"/>
      <c r="NRO104" s="376"/>
      <c r="NRP104" s="376"/>
      <c r="NRQ104" s="376"/>
      <c r="NRR104" s="376"/>
      <c r="NRS104" s="376"/>
      <c r="NRT104" s="376"/>
      <c r="NRU104" s="376"/>
      <c r="NRV104" s="376"/>
      <c r="NRW104" s="376"/>
      <c r="NRX104" s="376"/>
      <c r="NRY104" s="376"/>
      <c r="NRZ104" s="376"/>
      <c r="NSA104" s="376"/>
      <c r="NSB104" s="376"/>
      <c r="NSC104" s="376"/>
      <c r="NSD104" s="376"/>
      <c r="NSE104" s="376"/>
      <c r="NSF104" s="376"/>
      <c r="NSG104" s="376"/>
      <c r="NSH104" s="376"/>
      <c r="NSI104" s="376"/>
      <c r="NSJ104" s="376"/>
      <c r="NSK104" s="376"/>
      <c r="NSL104" s="376"/>
      <c r="NSM104" s="376"/>
      <c r="NSN104" s="376"/>
      <c r="NSO104" s="376"/>
      <c r="NSP104" s="376"/>
      <c r="NSQ104" s="376"/>
      <c r="NSR104" s="376"/>
      <c r="NSS104" s="376"/>
      <c r="NST104" s="376"/>
      <c r="NSU104" s="376"/>
      <c r="NSV104" s="376"/>
      <c r="NSW104" s="376"/>
      <c r="NSX104" s="376"/>
      <c r="NSY104" s="376"/>
      <c r="NSZ104" s="376"/>
      <c r="NTA104" s="376"/>
      <c r="NTB104" s="376"/>
      <c r="NTC104" s="376"/>
      <c r="NTD104" s="376"/>
      <c r="NTE104" s="376"/>
      <c r="NTF104" s="376"/>
      <c r="NTG104" s="376"/>
      <c r="NTH104" s="376"/>
      <c r="NTI104" s="376"/>
      <c r="NTJ104" s="376"/>
      <c r="NTK104" s="376"/>
      <c r="NTL104" s="376"/>
      <c r="NTM104" s="376"/>
      <c r="NTN104" s="376"/>
      <c r="NTO104" s="376"/>
      <c r="NTP104" s="376"/>
      <c r="NTQ104" s="376"/>
      <c r="NTR104" s="376"/>
      <c r="NTS104" s="376"/>
      <c r="NTT104" s="376"/>
      <c r="NTU104" s="376"/>
      <c r="NTV104" s="376"/>
      <c r="NTW104" s="376"/>
      <c r="NTX104" s="376"/>
      <c r="NTY104" s="376"/>
      <c r="NTZ104" s="376"/>
      <c r="NUA104" s="376"/>
      <c r="NUB104" s="376"/>
      <c r="NUC104" s="376"/>
      <c r="NUD104" s="376"/>
      <c r="NUE104" s="376"/>
      <c r="NUF104" s="376"/>
      <c r="NUG104" s="376"/>
      <c r="NUH104" s="376"/>
      <c r="NUI104" s="376"/>
      <c r="NUJ104" s="376"/>
      <c r="NUK104" s="376"/>
      <c r="NUL104" s="376"/>
      <c r="NUM104" s="376"/>
      <c r="NUN104" s="376"/>
      <c r="NUO104" s="376"/>
      <c r="NUP104" s="376"/>
      <c r="NUQ104" s="376"/>
      <c r="NUR104" s="376"/>
      <c r="NUS104" s="376"/>
      <c r="NUT104" s="376"/>
      <c r="NUU104" s="376"/>
      <c r="NUV104" s="376"/>
      <c r="NUW104" s="376"/>
      <c r="NUX104" s="376"/>
      <c r="NUY104" s="376"/>
      <c r="NUZ104" s="376"/>
      <c r="NVA104" s="376"/>
      <c r="NVB104" s="376"/>
      <c r="NVC104" s="376"/>
      <c r="NVD104" s="376"/>
      <c r="NVE104" s="376"/>
      <c r="NVF104" s="376"/>
      <c r="NVG104" s="376"/>
      <c r="NVH104" s="376"/>
      <c r="NVI104" s="376"/>
      <c r="NVJ104" s="376"/>
      <c r="NVK104" s="376"/>
      <c r="NVL104" s="376"/>
      <c r="NVM104" s="376"/>
      <c r="NVN104" s="376"/>
      <c r="NVO104" s="376"/>
      <c r="NVP104" s="376"/>
      <c r="NVQ104" s="376"/>
      <c r="NVR104" s="376"/>
      <c r="NVS104" s="376"/>
      <c r="NVT104" s="376"/>
      <c r="NVU104" s="376"/>
      <c r="NVV104" s="376"/>
      <c r="NVW104" s="376"/>
      <c r="NVX104" s="376"/>
      <c r="NVY104" s="376"/>
      <c r="NVZ104" s="376"/>
      <c r="NWA104" s="376"/>
      <c r="NWB104" s="376"/>
      <c r="NWC104" s="376"/>
      <c r="NWD104" s="376"/>
      <c r="NWE104" s="376"/>
      <c r="NWF104" s="376"/>
      <c r="NWG104" s="376"/>
      <c r="NWH104" s="376"/>
      <c r="NWI104" s="376"/>
      <c r="NWJ104" s="376"/>
      <c r="NWK104" s="376"/>
      <c r="NWL104" s="376"/>
      <c r="NWM104" s="376"/>
      <c r="NWN104" s="376"/>
      <c r="NWO104" s="376"/>
      <c r="NWP104" s="376"/>
      <c r="NWQ104" s="376"/>
      <c r="NWR104" s="376"/>
      <c r="NWS104" s="376"/>
      <c r="NWT104" s="376"/>
      <c r="NWU104" s="376"/>
      <c r="NWV104" s="376"/>
      <c r="NWW104" s="376"/>
      <c r="NWX104" s="376"/>
      <c r="NWY104" s="376"/>
      <c r="NWZ104" s="376"/>
      <c r="NXA104" s="376"/>
      <c r="NXB104" s="376"/>
      <c r="NXC104" s="376"/>
      <c r="NXD104" s="376"/>
      <c r="NXE104" s="376"/>
      <c r="NXF104" s="376"/>
      <c r="NXG104" s="376"/>
      <c r="NXH104" s="376"/>
      <c r="NXI104" s="376"/>
      <c r="NXJ104" s="376"/>
      <c r="NXK104" s="376"/>
      <c r="NXL104" s="376"/>
      <c r="NXM104" s="376"/>
      <c r="NXN104" s="376"/>
      <c r="NXO104" s="376"/>
      <c r="NXP104" s="376"/>
      <c r="NXQ104" s="376"/>
      <c r="NXR104" s="376"/>
      <c r="NXS104" s="376"/>
      <c r="NXT104" s="376"/>
      <c r="NXU104" s="376"/>
      <c r="NXV104" s="376"/>
      <c r="NXW104" s="376"/>
      <c r="NXX104" s="376"/>
      <c r="NXY104" s="376"/>
      <c r="NXZ104" s="376"/>
      <c r="NYA104" s="376"/>
      <c r="NYB104" s="376"/>
      <c r="NYC104" s="376"/>
      <c r="NYD104" s="376"/>
      <c r="NYE104" s="376"/>
      <c r="NYF104" s="376"/>
      <c r="NYG104" s="376"/>
      <c r="NYH104" s="376"/>
      <c r="NYI104" s="376"/>
      <c r="NYJ104" s="376"/>
      <c r="NYK104" s="376"/>
      <c r="NYL104" s="376"/>
      <c r="NYM104" s="376"/>
      <c r="NYN104" s="376"/>
      <c r="NYO104" s="376"/>
      <c r="NYP104" s="376"/>
      <c r="NYQ104" s="376"/>
      <c r="NYR104" s="376"/>
      <c r="NYS104" s="376"/>
      <c r="NYT104" s="376"/>
      <c r="NYU104" s="376"/>
      <c r="NYV104" s="376"/>
      <c r="NYW104" s="376"/>
      <c r="NYX104" s="376"/>
      <c r="NYY104" s="376"/>
      <c r="NYZ104" s="376"/>
      <c r="NZA104" s="376"/>
      <c r="NZB104" s="376"/>
      <c r="NZC104" s="376"/>
      <c r="NZD104" s="376"/>
      <c r="NZE104" s="376"/>
      <c r="NZF104" s="376"/>
      <c r="NZG104" s="376"/>
      <c r="NZH104" s="376"/>
      <c r="NZI104" s="376"/>
      <c r="NZJ104" s="376"/>
      <c r="NZK104" s="376"/>
      <c r="NZL104" s="376"/>
      <c r="NZM104" s="376"/>
      <c r="NZN104" s="376"/>
      <c r="NZO104" s="376"/>
      <c r="NZP104" s="376"/>
      <c r="NZQ104" s="376"/>
      <c r="NZR104" s="376"/>
      <c r="NZS104" s="376"/>
      <c r="NZT104" s="376"/>
      <c r="NZU104" s="376"/>
      <c r="NZV104" s="376"/>
      <c r="NZW104" s="376"/>
      <c r="NZX104" s="376"/>
      <c r="NZY104" s="376"/>
      <c r="NZZ104" s="376"/>
      <c r="OAA104" s="376"/>
      <c r="OAB104" s="376"/>
      <c r="OAC104" s="376"/>
      <c r="OAD104" s="376"/>
      <c r="OAE104" s="376"/>
      <c r="OAF104" s="376"/>
      <c r="OAG104" s="376"/>
      <c r="OAH104" s="376"/>
      <c r="OAI104" s="376"/>
      <c r="OAJ104" s="376"/>
      <c r="OAK104" s="376"/>
      <c r="OAL104" s="376"/>
      <c r="OAM104" s="376"/>
      <c r="OAN104" s="376"/>
      <c r="OAO104" s="376"/>
      <c r="OAP104" s="376"/>
      <c r="OAQ104" s="376"/>
      <c r="OAR104" s="376"/>
      <c r="OAS104" s="376"/>
      <c r="OAT104" s="376"/>
      <c r="OAU104" s="376"/>
      <c r="OAV104" s="376"/>
      <c r="OAW104" s="376"/>
      <c r="OAX104" s="376"/>
      <c r="OAY104" s="376"/>
      <c r="OAZ104" s="376"/>
      <c r="OBA104" s="376"/>
      <c r="OBB104" s="376"/>
      <c r="OBC104" s="376"/>
      <c r="OBD104" s="376"/>
      <c r="OBE104" s="376"/>
      <c r="OBF104" s="376"/>
      <c r="OBG104" s="376"/>
      <c r="OBH104" s="376"/>
      <c r="OBI104" s="376"/>
      <c r="OBJ104" s="376"/>
      <c r="OBK104" s="376"/>
      <c r="OBL104" s="376"/>
      <c r="OBM104" s="376"/>
      <c r="OBN104" s="376"/>
      <c r="OBO104" s="376"/>
      <c r="OBP104" s="376"/>
      <c r="OBQ104" s="376"/>
      <c r="OBR104" s="376"/>
      <c r="OBS104" s="376"/>
      <c r="OBT104" s="376"/>
      <c r="OBU104" s="376"/>
      <c r="OBV104" s="376"/>
      <c r="OBW104" s="376"/>
      <c r="OBX104" s="376"/>
      <c r="OBY104" s="376"/>
      <c r="OBZ104" s="376"/>
      <c r="OCA104" s="376"/>
      <c r="OCB104" s="376"/>
      <c r="OCC104" s="376"/>
      <c r="OCD104" s="376"/>
      <c r="OCE104" s="376"/>
      <c r="OCF104" s="376"/>
      <c r="OCG104" s="376"/>
      <c r="OCH104" s="376"/>
      <c r="OCI104" s="376"/>
      <c r="OCJ104" s="376"/>
      <c r="OCK104" s="376"/>
      <c r="OCL104" s="376"/>
      <c r="OCM104" s="376"/>
      <c r="OCN104" s="376"/>
      <c r="OCO104" s="376"/>
      <c r="OCP104" s="376"/>
      <c r="OCQ104" s="376"/>
      <c r="OCR104" s="376"/>
      <c r="OCS104" s="376"/>
      <c r="OCT104" s="376"/>
      <c r="OCU104" s="376"/>
      <c r="OCV104" s="376"/>
      <c r="OCW104" s="376"/>
      <c r="OCX104" s="376"/>
      <c r="OCY104" s="376"/>
      <c r="OCZ104" s="376"/>
      <c r="ODA104" s="376"/>
      <c r="ODB104" s="376"/>
      <c r="ODC104" s="376"/>
      <c r="ODD104" s="376"/>
      <c r="ODE104" s="376"/>
      <c r="ODF104" s="376"/>
      <c r="ODG104" s="376"/>
      <c r="ODH104" s="376"/>
      <c r="ODI104" s="376"/>
      <c r="ODJ104" s="376"/>
      <c r="ODK104" s="376"/>
      <c r="ODL104" s="376"/>
      <c r="ODM104" s="376"/>
      <c r="ODN104" s="376"/>
      <c r="ODO104" s="376"/>
      <c r="ODP104" s="376"/>
      <c r="ODQ104" s="376"/>
      <c r="ODR104" s="376"/>
      <c r="ODS104" s="376"/>
      <c r="ODT104" s="376"/>
      <c r="ODU104" s="376"/>
      <c r="ODV104" s="376"/>
      <c r="ODW104" s="376"/>
      <c r="ODX104" s="376"/>
      <c r="ODY104" s="376"/>
      <c r="ODZ104" s="376"/>
      <c r="OEA104" s="376"/>
      <c r="OEB104" s="376"/>
      <c r="OEC104" s="376"/>
      <c r="OED104" s="376"/>
      <c r="OEE104" s="376"/>
      <c r="OEF104" s="376"/>
      <c r="OEG104" s="376"/>
      <c r="OEH104" s="376"/>
      <c r="OEI104" s="376"/>
      <c r="OEJ104" s="376"/>
      <c r="OEK104" s="376"/>
      <c r="OEL104" s="376"/>
      <c r="OEM104" s="376"/>
      <c r="OEN104" s="376"/>
      <c r="OEO104" s="376"/>
      <c r="OEP104" s="376"/>
      <c r="OEQ104" s="376"/>
      <c r="OER104" s="376"/>
      <c r="OES104" s="376"/>
      <c r="OET104" s="376"/>
      <c r="OEU104" s="376"/>
      <c r="OEV104" s="376"/>
      <c r="OEW104" s="376"/>
      <c r="OEX104" s="376"/>
      <c r="OEY104" s="376"/>
      <c r="OEZ104" s="376"/>
      <c r="OFA104" s="376"/>
      <c r="OFB104" s="376"/>
      <c r="OFC104" s="376"/>
      <c r="OFD104" s="376"/>
      <c r="OFE104" s="376"/>
      <c r="OFF104" s="376"/>
      <c r="OFG104" s="376"/>
      <c r="OFH104" s="376"/>
      <c r="OFI104" s="376"/>
      <c r="OFJ104" s="376"/>
      <c r="OFK104" s="376"/>
      <c r="OFL104" s="376"/>
      <c r="OFM104" s="376"/>
      <c r="OFN104" s="376"/>
      <c r="OFO104" s="376"/>
      <c r="OFP104" s="376"/>
      <c r="OFQ104" s="376"/>
      <c r="OFR104" s="376"/>
      <c r="OFS104" s="376"/>
      <c r="OFT104" s="376"/>
      <c r="OFU104" s="376"/>
      <c r="OFV104" s="376"/>
      <c r="OFW104" s="376"/>
      <c r="OFX104" s="376"/>
      <c r="OFY104" s="376"/>
      <c r="OFZ104" s="376"/>
      <c r="OGA104" s="376"/>
      <c r="OGB104" s="376"/>
      <c r="OGC104" s="376"/>
      <c r="OGD104" s="376"/>
      <c r="OGE104" s="376"/>
      <c r="OGF104" s="376"/>
      <c r="OGG104" s="376"/>
      <c r="OGH104" s="376"/>
      <c r="OGI104" s="376"/>
      <c r="OGJ104" s="376"/>
      <c r="OGK104" s="376"/>
      <c r="OGL104" s="376"/>
      <c r="OGM104" s="376"/>
      <c r="OGN104" s="376"/>
      <c r="OGO104" s="376"/>
      <c r="OGP104" s="376"/>
      <c r="OGQ104" s="376"/>
      <c r="OGR104" s="376"/>
      <c r="OGS104" s="376"/>
      <c r="OGT104" s="376"/>
      <c r="OGU104" s="376"/>
      <c r="OGV104" s="376"/>
      <c r="OGW104" s="376"/>
      <c r="OGX104" s="376"/>
      <c r="OGY104" s="376"/>
      <c r="OGZ104" s="376"/>
      <c r="OHA104" s="376"/>
      <c r="OHB104" s="376"/>
      <c r="OHC104" s="376"/>
      <c r="OHD104" s="376"/>
      <c r="OHE104" s="376"/>
      <c r="OHF104" s="376"/>
      <c r="OHG104" s="376"/>
      <c r="OHH104" s="376"/>
      <c r="OHI104" s="376"/>
      <c r="OHJ104" s="376"/>
      <c r="OHK104" s="376"/>
      <c r="OHL104" s="376"/>
      <c r="OHM104" s="376"/>
      <c r="OHN104" s="376"/>
      <c r="OHO104" s="376"/>
      <c r="OHP104" s="376"/>
      <c r="OHQ104" s="376"/>
      <c r="OHR104" s="376"/>
      <c r="OHS104" s="376"/>
      <c r="OHT104" s="376"/>
      <c r="OHU104" s="376"/>
      <c r="OHV104" s="376"/>
      <c r="OHW104" s="376"/>
      <c r="OHX104" s="376"/>
      <c r="OHY104" s="376"/>
      <c r="OHZ104" s="376"/>
      <c r="OIA104" s="376"/>
      <c r="OIB104" s="376"/>
      <c r="OIC104" s="376"/>
      <c r="OID104" s="376"/>
      <c r="OIE104" s="376"/>
      <c r="OIF104" s="376"/>
      <c r="OIG104" s="376"/>
      <c r="OIH104" s="376"/>
      <c r="OII104" s="376"/>
      <c r="OIJ104" s="376"/>
      <c r="OIK104" s="376"/>
      <c r="OIL104" s="376"/>
      <c r="OIM104" s="376"/>
      <c r="OIN104" s="376"/>
      <c r="OIO104" s="376"/>
      <c r="OIP104" s="376"/>
      <c r="OIQ104" s="376"/>
      <c r="OIR104" s="376"/>
      <c r="OIS104" s="376"/>
      <c r="OIT104" s="376"/>
      <c r="OIU104" s="376"/>
      <c r="OIV104" s="376"/>
      <c r="OIW104" s="376"/>
      <c r="OIX104" s="376"/>
      <c r="OIY104" s="376"/>
      <c r="OIZ104" s="376"/>
      <c r="OJA104" s="376"/>
      <c r="OJB104" s="376"/>
      <c r="OJC104" s="376"/>
      <c r="OJD104" s="376"/>
      <c r="OJE104" s="376"/>
      <c r="OJF104" s="376"/>
      <c r="OJG104" s="376"/>
      <c r="OJH104" s="376"/>
      <c r="OJI104" s="376"/>
      <c r="OJJ104" s="376"/>
      <c r="OJK104" s="376"/>
      <c r="OJL104" s="376"/>
      <c r="OJM104" s="376"/>
      <c r="OJN104" s="376"/>
      <c r="OJO104" s="376"/>
      <c r="OJP104" s="376"/>
      <c r="OJQ104" s="376"/>
      <c r="OJR104" s="376"/>
      <c r="OJS104" s="376"/>
      <c r="OJT104" s="376"/>
      <c r="OJU104" s="376"/>
      <c r="OJV104" s="376"/>
      <c r="OJW104" s="376"/>
      <c r="OJX104" s="376"/>
      <c r="OJY104" s="376"/>
      <c r="OJZ104" s="376"/>
      <c r="OKA104" s="376"/>
      <c r="OKB104" s="376"/>
      <c r="OKC104" s="376"/>
      <c r="OKD104" s="376"/>
      <c r="OKE104" s="376"/>
      <c r="OKF104" s="376"/>
      <c r="OKG104" s="376"/>
      <c r="OKH104" s="376"/>
      <c r="OKI104" s="376"/>
      <c r="OKJ104" s="376"/>
      <c r="OKK104" s="376"/>
      <c r="OKL104" s="376"/>
      <c r="OKM104" s="376"/>
      <c r="OKN104" s="376"/>
      <c r="OKO104" s="376"/>
      <c r="OKP104" s="376"/>
      <c r="OKQ104" s="376"/>
      <c r="OKR104" s="376"/>
      <c r="OKS104" s="376"/>
      <c r="OKT104" s="376"/>
      <c r="OKU104" s="376"/>
      <c r="OKV104" s="376"/>
      <c r="OKW104" s="376"/>
      <c r="OKX104" s="376"/>
      <c r="OKY104" s="376"/>
      <c r="OKZ104" s="376"/>
      <c r="OLA104" s="376"/>
      <c r="OLB104" s="376"/>
      <c r="OLC104" s="376"/>
      <c r="OLD104" s="376"/>
      <c r="OLE104" s="376"/>
      <c r="OLF104" s="376"/>
      <c r="OLG104" s="376"/>
      <c r="OLH104" s="376"/>
      <c r="OLI104" s="376"/>
      <c r="OLJ104" s="376"/>
      <c r="OLK104" s="376"/>
      <c r="OLL104" s="376"/>
      <c r="OLM104" s="376"/>
      <c r="OLN104" s="376"/>
      <c r="OLO104" s="376"/>
      <c r="OLP104" s="376"/>
      <c r="OLQ104" s="376"/>
      <c r="OLR104" s="376"/>
      <c r="OLS104" s="376"/>
      <c r="OLT104" s="376"/>
      <c r="OLU104" s="376"/>
      <c r="OLV104" s="376"/>
      <c r="OLW104" s="376"/>
      <c r="OLX104" s="376"/>
      <c r="OLY104" s="376"/>
      <c r="OLZ104" s="376"/>
      <c r="OMA104" s="376"/>
      <c r="OMB104" s="376"/>
      <c r="OMC104" s="376"/>
      <c r="OMD104" s="376"/>
      <c r="OME104" s="376"/>
      <c r="OMF104" s="376"/>
      <c r="OMG104" s="376"/>
      <c r="OMH104" s="376"/>
      <c r="OMI104" s="376"/>
      <c r="OMJ104" s="376"/>
      <c r="OMK104" s="376"/>
      <c r="OML104" s="376"/>
      <c r="OMM104" s="376"/>
      <c r="OMN104" s="376"/>
      <c r="OMO104" s="376"/>
      <c r="OMP104" s="376"/>
      <c r="OMQ104" s="376"/>
      <c r="OMR104" s="376"/>
      <c r="OMS104" s="376"/>
      <c r="OMT104" s="376"/>
      <c r="OMU104" s="376"/>
      <c r="OMV104" s="376"/>
      <c r="OMW104" s="376"/>
      <c r="OMX104" s="376"/>
      <c r="OMY104" s="376"/>
      <c r="OMZ104" s="376"/>
      <c r="ONA104" s="376"/>
      <c r="ONB104" s="376"/>
      <c r="ONC104" s="376"/>
      <c r="OND104" s="376"/>
      <c r="ONE104" s="376"/>
      <c r="ONF104" s="376"/>
      <c r="ONG104" s="376"/>
      <c r="ONH104" s="376"/>
      <c r="ONI104" s="376"/>
      <c r="ONJ104" s="376"/>
      <c r="ONK104" s="376"/>
      <c r="ONL104" s="376"/>
      <c r="ONM104" s="376"/>
      <c r="ONN104" s="376"/>
      <c r="ONO104" s="376"/>
      <c r="ONP104" s="376"/>
      <c r="ONQ104" s="376"/>
      <c r="ONR104" s="376"/>
      <c r="ONS104" s="376"/>
      <c r="ONT104" s="376"/>
      <c r="ONU104" s="376"/>
      <c r="ONV104" s="376"/>
      <c r="ONW104" s="376"/>
      <c r="ONX104" s="376"/>
      <c r="ONY104" s="376"/>
      <c r="ONZ104" s="376"/>
      <c r="OOA104" s="376"/>
      <c r="OOB104" s="376"/>
      <c r="OOC104" s="376"/>
      <c r="OOD104" s="376"/>
      <c r="OOE104" s="376"/>
      <c r="OOF104" s="376"/>
      <c r="OOG104" s="376"/>
      <c r="OOH104" s="376"/>
      <c r="OOI104" s="376"/>
      <c r="OOJ104" s="376"/>
      <c r="OOK104" s="376"/>
      <c r="OOL104" s="376"/>
      <c r="OOM104" s="376"/>
      <c r="OON104" s="376"/>
      <c r="OOO104" s="376"/>
      <c r="OOP104" s="376"/>
      <c r="OOQ104" s="376"/>
      <c r="OOR104" s="376"/>
      <c r="OOS104" s="376"/>
      <c r="OOT104" s="376"/>
      <c r="OOU104" s="376"/>
      <c r="OOV104" s="376"/>
      <c r="OOW104" s="376"/>
      <c r="OOX104" s="376"/>
      <c r="OOY104" s="376"/>
      <c r="OOZ104" s="376"/>
      <c r="OPA104" s="376"/>
      <c r="OPB104" s="376"/>
      <c r="OPC104" s="376"/>
      <c r="OPD104" s="376"/>
      <c r="OPE104" s="376"/>
      <c r="OPF104" s="376"/>
      <c r="OPG104" s="376"/>
      <c r="OPH104" s="376"/>
      <c r="OPI104" s="376"/>
      <c r="OPJ104" s="376"/>
      <c r="OPK104" s="376"/>
      <c r="OPL104" s="376"/>
      <c r="OPM104" s="376"/>
      <c r="OPN104" s="376"/>
      <c r="OPO104" s="376"/>
      <c r="OPP104" s="376"/>
      <c r="OPQ104" s="376"/>
      <c r="OPR104" s="376"/>
      <c r="OPS104" s="376"/>
      <c r="OPT104" s="376"/>
      <c r="OPU104" s="376"/>
      <c r="OPV104" s="376"/>
      <c r="OPW104" s="376"/>
      <c r="OPX104" s="376"/>
      <c r="OPY104" s="376"/>
      <c r="OPZ104" s="376"/>
      <c r="OQA104" s="376"/>
      <c r="OQB104" s="376"/>
      <c r="OQC104" s="376"/>
      <c r="OQD104" s="376"/>
      <c r="OQE104" s="376"/>
      <c r="OQF104" s="376"/>
      <c r="OQG104" s="376"/>
      <c r="OQH104" s="376"/>
      <c r="OQI104" s="376"/>
      <c r="OQJ104" s="376"/>
      <c r="OQK104" s="376"/>
      <c r="OQL104" s="376"/>
      <c r="OQM104" s="376"/>
      <c r="OQN104" s="376"/>
      <c r="OQO104" s="376"/>
      <c r="OQP104" s="376"/>
      <c r="OQQ104" s="376"/>
      <c r="OQR104" s="376"/>
      <c r="OQS104" s="376"/>
      <c r="OQT104" s="376"/>
      <c r="OQU104" s="376"/>
      <c r="OQV104" s="376"/>
      <c r="OQW104" s="376"/>
      <c r="OQX104" s="376"/>
      <c r="OQY104" s="376"/>
      <c r="OQZ104" s="376"/>
      <c r="ORA104" s="376"/>
      <c r="ORB104" s="376"/>
      <c r="ORC104" s="376"/>
      <c r="ORD104" s="376"/>
      <c r="ORE104" s="376"/>
      <c r="ORF104" s="376"/>
      <c r="ORG104" s="376"/>
      <c r="ORH104" s="376"/>
      <c r="ORI104" s="376"/>
      <c r="ORJ104" s="376"/>
      <c r="ORK104" s="376"/>
      <c r="ORL104" s="376"/>
      <c r="ORM104" s="376"/>
      <c r="ORN104" s="376"/>
      <c r="ORO104" s="376"/>
      <c r="ORP104" s="376"/>
      <c r="ORQ104" s="376"/>
      <c r="ORR104" s="376"/>
      <c r="ORS104" s="376"/>
      <c r="ORT104" s="376"/>
      <c r="ORU104" s="376"/>
      <c r="ORV104" s="376"/>
      <c r="ORW104" s="376"/>
      <c r="ORX104" s="376"/>
      <c r="ORY104" s="376"/>
      <c r="ORZ104" s="376"/>
      <c r="OSA104" s="376"/>
      <c r="OSB104" s="376"/>
      <c r="OSC104" s="376"/>
      <c r="OSD104" s="376"/>
      <c r="OSE104" s="376"/>
      <c r="OSF104" s="376"/>
      <c r="OSG104" s="376"/>
      <c r="OSH104" s="376"/>
      <c r="OSI104" s="376"/>
      <c r="OSJ104" s="376"/>
      <c r="OSK104" s="376"/>
      <c r="OSL104" s="376"/>
      <c r="OSM104" s="376"/>
      <c r="OSN104" s="376"/>
      <c r="OSO104" s="376"/>
      <c r="OSP104" s="376"/>
      <c r="OSQ104" s="376"/>
      <c r="OSR104" s="376"/>
      <c r="OSS104" s="376"/>
      <c r="OST104" s="376"/>
      <c r="OSU104" s="376"/>
      <c r="OSV104" s="376"/>
      <c r="OSW104" s="376"/>
      <c r="OSX104" s="376"/>
      <c r="OSY104" s="376"/>
      <c r="OSZ104" s="376"/>
      <c r="OTA104" s="376"/>
      <c r="OTB104" s="376"/>
      <c r="OTC104" s="376"/>
      <c r="OTD104" s="376"/>
      <c r="OTE104" s="376"/>
      <c r="OTF104" s="376"/>
      <c r="OTG104" s="376"/>
      <c r="OTH104" s="376"/>
      <c r="OTI104" s="376"/>
      <c r="OTJ104" s="376"/>
      <c r="OTK104" s="376"/>
      <c r="OTL104" s="376"/>
      <c r="OTM104" s="376"/>
      <c r="OTN104" s="376"/>
      <c r="OTO104" s="376"/>
      <c r="OTP104" s="376"/>
      <c r="OTQ104" s="376"/>
      <c r="OTR104" s="376"/>
      <c r="OTS104" s="376"/>
      <c r="OTT104" s="376"/>
      <c r="OTU104" s="376"/>
      <c r="OTV104" s="376"/>
      <c r="OTW104" s="376"/>
      <c r="OTX104" s="376"/>
      <c r="OTY104" s="376"/>
      <c r="OTZ104" s="376"/>
      <c r="OUA104" s="376"/>
      <c r="OUB104" s="376"/>
      <c r="OUC104" s="376"/>
      <c r="OUD104" s="376"/>
      <c r="OUE104" s="376"/>
      <c r="OUF104" s="376"/>
      <c r="OUG104" s="376"/>
      <c r="OUH104" s="376"/>
      <c r="OUI104" s="376"/>
      <c r="OUJ104" s="376"/>
      <c r="OUK104" s="376"/>
      <c r="OUL104" s="376"/>
      <c r="OUM104" s="376"/>
      <c r="OUN104" s="376"/>
      <c r="OUO104" s="376"/>
      <c r="OUP104" s="376"/>
      <c r="OUQ104" s="376"/>
      <c r="OUR104" s="376"/>
      <c r="OUS104" s="376"/>
      <c r="OUT104" s="376"/>
      <c r="OUU104" s="376"/>
      <c r="OUV104" s="376"/>
      <c r="OUW104" s="376"/>
      <c r="OUX104" s="376"/>
      <c r="OUY104" s="376"/>
      <c r="OUZ104" s="376"/>
      <c r="OVA104" s="376"/>
      <c r="OVB104" s="376"/>
      <c r="OVC104" s="376"/>
      <c r="OVD104" s="376"/>
      <c r="OVE104" s="376"/>
      <c r="OVF104" s="376"/>
      <c r="OVG104" s="376"/>
      <c r="OVH104" s="376"/>
      <c r="OVI104" s="376"/>
      <c r="OVJ104" s="376"/>
      <c r="OVK104" s="376"/>
      <c r="OVL104" s="376"/>
      <c r="OVM104" s="376"/>
      <c r="OVN104" s="376"/>
      <c r="OVO104" s="376"/>
      <c r="OVP104" s="376"/>
      <c r="OVQ104" s="376"/>
      <c r="OVR104" s="376"/>
      <c r="OVS104" s="376"/>
      <c r="OVT104" s="376"/>
      <c r="OVU104" s="376"/>
      <c r="OVV104" s="376"/>
      <c r="OVW104" s="376"/>
      <c r="OVX104" s="376"/>
      <c r="OVY104" s="376"/>
      <c r="OVZ104" s="376"/>
      <c r="OWA104" s="376"/>
      <c r="OWB104" s="376"/>
      <c r="OWC104" s="376"/>
      <c r="OWD104" s="376"/>
      <c r="OWE104" s="376"/>
      <c r="OWF104" s="376"/>
      <c r="OWG104" s="376"/>
      <c r="OWH104" s="376"/>
      <c r="OWI104" s="376"/>
      <c r="OWJ104" s="376"/>
      <c r="OWK104" s="376"/>
      <c r="OWL104" s="376"/>
      <c r="OWM104" s="376"/>
      <c r="OWN104" s="376"/>
      <c r="OWO104" s="376"/>
      <c r="OWP104" s="376"/>
      <c r="OWQ104" s="376"/>
      <c r="OWR104" s="376"/>
      <c r="OWS104" s="376"/>
      <c r="OWT104" s="376"/>
      <c r="OWU104" s="376"/>
      <c r="OWV104" s="376"/>
      <c r="OWW104" s="376"/>
      <c r="OWX104" s="376"/>
      <c r="OWY104" s="376"/>
      <c r="OWZ104" s="376"/>
      <c r="OXA104" s="376"/>
      <c r="OXB104" s="376"/>
      <c r="OXC104" s="376"/>
      <c r="OXD104" s="376"/>
      <c r="OXE104" s="376"/>
      <c r="OXF104" s="376"/>
      <c r="OXG104" s="376"/>
      <c r="OXH104" s="376"/>
      <c r="OXI104" s="376"/>
      <c r="OXJ104" s="376"/>
      <c r="OXK104" s="376"/>
      <c r="OXL104" s="376"/>
      <c r="OXM104" s="376"/>
      <c r="OXN104" s="376"/>
      <c r="OXO104" s="376"/>
      <c r="OXP104" s="376"/>
      <c r="OXQ104" s="376"/>
      <c r="OXR104" s="376"/>
      <c r="OXS104" s="376"/>
      <c r="OXT104" s="376"/>
      <c r="OXU104" s="376"/>
      <c r="OXV104" s="376"/>
      <c r="OXW104" s="376"/>
      <c r="OXX104" s="376"/>
      <c r="OXY104" s="376"/>
      <c r="OXZ104" s="376"/>
      <c r="OYA104" s="376"/>
      <c r="OYB104" s="376"/>
      <c r="OYC104" s="376"/>
      <c r="OYD104" s="376"/>
      <c r="OYE104" s="376"/>
      <c r="OYF104" s="376"/>
      <c r="OYG104" s="376"/>
      <c r="OYH104" s="376"/>
      <c r="OYI104" s="376"/>
      <c r="OYJ104" s="376"/>
      <c r="OYK104" s="376"/>
      <c r="OYL104" s="376"/>
      <c r="OYM104" s="376"/>
      <c r="OYN104" s="376"/>
      <c r="OYO104" s="376"/>
      <c r="OYP104" s="376"/>
      <c r="OYQ104" s="376"/>
      <c r="OYR104" s="376"/>
      <c r="OYS104" s="376"/>
      <c r="OYT104" s="376"/>
      <c r="OYU104" s="376"/>
      <c r="OYV104" s="376"/>
      <c r="OYW104" s="376"/>
      <c r="OYX104" s="376"/>
      <c r="OYY104" s="376"/>
      <c r="OYZ104" s="376"/>
      <c r="OZA104" s="376"/>
      <c r="OZB104" s="376"/>
      <c r="OZC104" s="376"/>
      <c r="OZD104" s="376"/>
      <c r="OZE104" s="376"/>
      <c r="OZF104" s="376"/>
      <c r="OZG104" s="376"/>
      <c r="OZH104" s="376"/>
      <c r="OZI104" s="376"/>
      <c r="OZJ104" s="376"/>
      <c r="OZK104" s="376"/>
      <c r="OZL104" s="376"/>
      <c r="OZM104" s="376"/>
      <c r="OZN104" s="376"/>
      <c r="OZO104" s="376"/>
      <c r="OZP104" s="376"/>
      <c r="OZQ104" s="376"/>
      <c r="OZR104" s="376"/>
      <c r="OZS104" s="376"/>
      <c r="OZT104" s="376"/>
      <c r="OZU104" s="376"/>
      <c r="OZV104" s="376"/>
      <c r="OZW104" s="376"/>
      <c r="OZX104" s="376"/>
      <c r="OZY104" s="376"/>
      <c r="OZZ104" s="376"/>
      <c r="PAA104" s="376"/>
      <c r="PAB104" s="376"/>
      <c r="PAC104" s="376"/>
      <c r="PAD104" s="376"/>
      <c r="PAE104" s="376"/>
      <c r="PAF104" s="376"/>
      <c r="PAG104" s="376"/>
      <c r="PAH104" s="376"/>
      <c r="PAI104" s="376"/>
      <c r="PAJ104" s="376"/>
      <c r="PAK104" s="376"/>
      <c r="PAL104" s="376"/>
      <c r="PAM104" s="376"/>
      <c r="PAN104" s="376"/>
      <c r="PAO104" s="376"/>
      <c r="PAP104" s="376"/>
      <c r="PAQ104" s="376"/>
      <c r="PAR104" s="376"/>
      <c r="PAS104" s="376"/>
      <c r="PAT104" s="376"/>
      <c r="PAU104" s="376"/>
      <c r="PAV104" s="376"/>
      <c r="PAW104" s="376"/>
      <c r="PAX104" s="376"/>
      <c r="PAY104" s="376"/>
      <c r="PAZ104" s="376"/>
      <c r="PBA104" s="376"/>
      <c r="PBB104" s="376"/>
      <c r="PBC104" s="376"/>
      <c r="PBD104" s="376"/>
      <c r="PBE104" s="376"/>
      <c r="PBF104" s="376"/>
      <c r="PBG104" s="376"/>
      <c r="PBH104" s="376"/>
      <c r="PBI104" s="376"/>
      <c r="PBJ104" s="376"/>
      <c r="PBK104" s="376"/>
      <c r="PBL104" s="376"/>
      <c r="PBM104" s="376"/>
      <c r="PBN104" s="376"/>
      <c r="PBO104" s="376"/>
      <c r="PBP104" s="376"/>
      <c r="PBQ104" s="376"/>
      <c r="PBR104" s="376"/>
      <c r="PBS104" s="376"/>
      <c r="PBT104" s="376"/>
      <c r="PBU104" s="376"/>
      <c r="PBV104" s="376"/>
      <c r="PBW104" s="376"/>
      <c r="PBX104" s="376"/>
      <c r="PBY104" s="376"/>
      <c r="PBZ104" s="376"/>
      <c r="PCA104" s="376"/>
      <c r="PCB104" s="376"/>
      <c r="PCC104" s="376"/>
      <c r="PCD104" s="376"/>
      <c r="PCE104" s="376"/>
      <c r="PCF104" s="376"/>
      <c r="PCG104" s="376"/>
      <c r="PCH104" s="376"/>
      <c r="PCI104" s="376"/>
      <c r="PCJ104" s="376"/>
      <c r="PCK104" s="376"/>
      <c r="PCL104" s="376"/>
      <c r="PCM104" s="376"/>
      <c r="PCN104" s="376"/>
      <c r="PCO104" s="376"/>
      <c r="PCP104" s="376"/>
      <c r="PCQ104" s="376"/>
      <c r="PCR104" s="376"/>
      <c r="PCS104" s="376"/>
      <c r="PCT104" s="376"/>
      <c r="PCU104" s="376"/>
      <c r="PCV104" s="376"/>
      <c r="PCW104" s="376"/>
      <c r="PCX104" s="376"/>
      <c r="PCY104" s="376"/>
      <c r="PCZ104" s="376"/>
      <c r="PDA104" s="376"/>
      <c r="PDB104" s="376"/>
      <c r="PDC104" s="376"/>
      <c r="PDD104" s="376"/>
      <c r="PDE104" s="376"/>
      <c r="PDF104" s="376"/>
      <c r="PDG104" s="376"/>
      <c r="PDH104" s="376"/>
      <c r="PDI104" s="376"/>
      <c r="PDJ104" s="376"/>
      <c r="PDK104" s="376"/>
      <c r="PDL104" s="376"/>
      <c r="PDM104" s="376"/>
      <c r="PDN104" s="376"/>
      <c r="PDO104" s="376"/>
      <c r="PDP104" s="376"/>
      <c r="PDQ104" s="376"/>
      <c r="PDR104" s="376"/>
      <c r="PDS104" s="376"/>
      <c r="PDT104" s="376"/>
      <c r="PDU104" s="376"/>
      <c r="PDV104" s="376"/>
      <c r="PDW104" s="376"/>
      <c r="PDX104" s="376"/>
      <c r="PDY104" s="376"/>
      <c r="PDZ104" s="376"/>
      <c r="PEA104" s="376"/>
      <c r="PEB104" s="376"/>
      <c r="PEC104" s="376"/>
      <c r="PED104" s="376"/>
      <c r="PEE104" s="376"/>
      <c r="PEF104" s="376"/>
      <c r="PEG104" s="376"/>
      <c r="PEH104" s="376"/>
      <c r="PEI104" s="376"/>
      <c r="PEJ104" s="376"/>
      <c r="PEK104" s="376"/>
      <c r="PEL104" s="376"/>
      <c r="PEM104" s="376"/>
      <c r="PEN104" s="376"/>
      <c r="PEO104" s="376"/>
      <c r="PEP104" s="376"/>
      <c r="PEQ104" s="376"/>
      <c r="PER104" s="376"/>
      <c r="PES104" s="376"/>
      <c r="PET104" s="376"/>
      <c r="PEU104" s="376"/>
      <c r="PEV104" s="376"/>
      <c r="PEW104" s="376"/>
      <c r="PEX104" s="376"/>
      <c r="PEY104" s="376"/>
      <c r="PEZ104" s="376"/>
      <c r="PFA104" s="376"/>
      <c r="PFB104" s="376"/>
      <c r="PFC104" s="376"/>
      <c r="PFD104" s="376"/>
      <c r="PFE104" s="376"/>
      <c r="PFF104" s="376"/>
      <c r="PFG104" s="376"/>
      <c r="PFH104" s="376"/>
      <c r="PFI104" s="376"/>
      <c r="PFJ104" s="376"/>
      <c r="PFK104" s="376"/>
      <c r="PFL104" s="376"/>
      <c r="PFM104" s="376"/>
      <c r="PFN104" s="376"/>
      <c r="PFO104" s="376"/>
      <c r="PFP104" s="376"/>
      <c r="PFQ104" s="376"/>
      <c r="PFR104" s="376"/>
      <c r="PFS104" s="376"/>
      <c r="PFT104" s="376"/>
      <c r="PFU104" s="376"/>
      <c r="PFV104" s="376"/>
      <c r="PFW104" s="376"/>
      <c r="PFX104" s="376"/>
      <c r="PFY104" s="376"/>
      <c r="PFZ104" s="376"/>
      <c r="PGA104" s="376"/>
      <c r="PGB104" s="376"/>
      <c r="PGC104" s="376"/>
      <c r="PGD104" s="376"/>
      <c r="PGE104" s="376"/>
      <c r="PGF104" s="376"/>
      <c r="PGG104" s="376"/>
      <c r="PGH104" s="376"/>
      <c r="PGI104" s="376"/>
      <c r="PGJ104" s="376"/>
      <c r="PGK104" s="376"/>
      <c r="PGL104" s="376"/>
      <c r="PGM104" s="376"/>
      <c r="PGN104" s="376"/>
      <c r="PGO104" s="376"/>
      <c r="PGP104" s="376"/>
      <c r="PGQ104" s="376"/>
      <c r="PGR104" s="376"/>
      <c r="PGS104" s="376"/>
      <c r="PGT104" s="376"/>
      <c r="PGU104" s="376"/>
      <c r="PGV104" s="376"/>
      <c r="PGW104" s="376"/>
      <c r="PGX104" s="376"/>
      <c r="PGY104" s="376"/>
      <c r="PGZ104" s="376"/>
      <c r="PHA104" s="376"/>
      <c r="PHB104" s="376"/>
      <c r="PHC104" s="376"/>
      <c r="PHD104" s="376"/>
      <c r="PHE104" s="376"/>
      <c r="PHF104" s="376"/>
      <c r="PHG104" s="376"/>
      <c r="PHH104" s="376"/>
      <c r="PHI104" s="376"/>
      <c r="PHJ104" s="376"/>
      <c r="PHK104" s="376"/>
      <c r="PHL104" s="376"/>
      <c r="PHM104" s="376"/>
      <c r="PHN104" s="376"/>
      <c r="PHO104" s="376"/>
      <c r="PHP104" s="376"/>
      <c r="PHQ104" s="376"/>
      <c r="PHR104" s="376"/>
      <c r="PHS104" s="376"/>
      <c r="PHT104" s="376"/>
      <c r="PHU104" s="376"/>
      <c r="PHV104" s="376"/>
      <c r="PHW104" s="376"/>
      <c r="PHX104" s="376"/>
      <c r="PHY104" s="376"/>
      <c r="PHZ104" s="376"/>
      <c r="PIA104" s="376"/>
      <c r="PIB104" s="376"/>
      <c r="PIC104" s="376"/>
      <c r="PID104" s="376"/>
      <c r="PIE104" s="376"/>
      <c r="PIF104" s="376"/>
      <c r="PIG104" s="376"/>
      <c r="PIH104" s="376"/>
      <c r="PII104" s="376"/>
      <c r="PIJ104" s="376"/>
      <c r="PIK104" s="376"/>
      <c r="PIL104" s="376"/>
      <c r="PIM104" s="376"/>
      <c r="PIN104" s="376"/>
      <c r="PIO104" s="376"/>
      <c r="PIP104" s="376"/>
      <c r="PIQ104" s="376"/>
      <c r="PIR104" s="376"/>
      <c r="PIS104" s="376"/>
      <c r="PIT104" s="376"/>
      <c r="PIU104" s="376"/>
      <c r="PIV104" s="376"/>
      <c r="PIW104" s="376"/>
      <c r="PIX104" s="376"/>
      <c r="PIY104" s="376"/>
      <c r="PIZ104" s="376"/>
      <c r="PJA104" s="376"/>
      <c r="PJB104" s="376"/>
      <c r="PJC104" s="376"/>
      <c r="PJD104" s="376"/>
      <c r="PJE104" s="376"/>
      <c r="PJF104" s="376"/>
      <c r="PJG104" s="376"/>
      <c r="PJH104" s="376"/>
      <c r="PJI104" s="376"/>
      <c r="PJJ104" s="376"/>
      <c r="PJK104" s="376"/>
      <c r="PJL104" s="376"/>
      <c r="PJM104" s="376"/>
      <c r="PJN104" s="376"/>
      <c r="PJO104" s="376"/>
      <c r="PJP104" s="376"/>
      <c r="PJQ104" s="376"/>
      <c r="PJR104" s="376"/>
      <c r="PJS104" s="376"/>
      <c r="PJT104" s="376"/>
      <c r="PJU104" s="376"/>
      <c r="PJV104" s="376"/>
      <c r="PJW104" s="376"/>
      <c r="PJX104" s="376"/>
      <c r="PJY104" s="376"/>
      <c r="PJZ104" s="376"/>
      <c r="PKA104" s="376"/>
      <c r="PKB104" s="376"/>
      <c r="PKC104" s="376"/>
      <c r="PKD104" s="376"/>
      <c r="PKE104" s="376"/>
      <c r="PKF104" s="376"/>
      <c r="PKG104" s="376"/>
      <c r="PKH104" s="376"/>
      <c r="PKI104" s="376"/>
      <c r="PKJ104" s="376"/>
      <c r="PKK104" s="376"/>
      <c r="PKL104" s="376"/>
      <c r="PKM104" s="376"/>
      <c r="PKN104" s="376"/>
      <c r="PKO104" s="376"/>
      <c r="PKP104" s="376"/>
      <c r="PKQ104" s="376"/>
      <c r="PKR104" s="376"/>
      <c r="PKS104" s="376"/>
      <c r="PKT104" s="376"/>
      <c r="PKU104" s="376"/>
      <c r="PKV104" s="376"/>
      <c r="PKW104" s="376"/>
      <c r="PKX104" s="376"/>
      <c r="PKY104" s="376"/>
      <c r="PKZ104" s="376"/>
      <c r="PLA104" s="376"/>
      <c r="PLB104" s="376"/>
      <c r="PLC104" s="376"/>
      <c r="PLD104" s="376"/>
      <c r="PLE104" s="376"/>
      <c r="PLF104" s="376"/>
      <c r="PLG104" s="376"/>
      <c r="PLH104" s="376"/>
      <c r="PLI104" s="376"/>
      <c r="PLJ104" s="376"/>
      <c r="PLK104" s="376"/>
      <c r="PLL104" s="376"/>
      <c r="PLM104" s="376"/>
      <c r="PLN104" s="376"/>
      <c r="PLO104" s="376"/>
      <c r="PLP104" s="376"/>
      <c r="PLQ104" s="376"/>
      <c r="PLR104" s="376"/>
      <c r="PLS104" s="376"/>
      <c r="PLT104" s="376"/>
      <c r="PLU104" s="376"/>
      <c r="PLV104" s="376"/>
      <c r="PLW104" s="376"/>
      <c r="PLX104" s="376"/>
      <c r="PLY104" s="376"/>
      <c r="PLZ104" s="376"/>
      <c r="PMA104" s="376"/>
      <c r="PMB104" s="376"/>
      <c r="PMC104" s="376"/>
      <c r="PMD104" s="376"/>
      <c r="PME104" s="376"/>
      <c r="PMF104" s="376"/>
      <c r="PMG104" s="376"/>
      <c r="PMH104" s="376"/>
      <c r="PMI104" s="376"/>
      <c r="PMJ104" s="376"/>
      <c r="PMK104" s="376"/>
      <c r="PML104" s="376"/>
      <c r="PMM104" s="376"/>
      <c r="PMN104" s="376"/>
      <c r="PMO104" s="376"/>
      <c r="PMP104" s="376"/>
      <c r="PMQ104" s="376"/>
      <c r="PMR104" s="376"/>
      <c r="PMS104" s="376"/>
      <c r="PMT104" s="376"/>
      <c r="PMU104" s="376"/>
      <c r="PMV104" s="376"/>
      <c r="PMW104" s="376"/>
      <c r="PMX104" s="376"/>
      <c r="PMY104" s="376"/>
      <c r="PMZ104" s="376"/>
      <c r="PNA104" s="376"/>
      <c r="PNB104" s="376"/>
      <c r="PNC104" s="376"/>
      <c r="PND104" s="376"/>
      <c r="PNE104" s="376"/>
      <c r="PNF104" s="376"/>
      <c r="PNG104" s="376"/>
      <c r="PNH104" s="376"/>
      <c r="PNI104" s="376"/>
      <c r="PNJ104" s="376"/>
      <c r="PNK104" s="376"/>
      <c r="PNL104" s="376"/>
      <c r="PNM104" s="376"/>
      <c r="PNN104" s="376"/>
      <c r="PNO104" s="376"/>
      <c r="PNP104" s="376"/>
      <c r="PNQ104" s="376"/>
      <c r="PNR104" s="376"/>
      <c r="PNS104" s="376"/>
      <c r="PNT104" s="376"/>
      <c r="PNU104" s="376"/>
      <c r="PNV104" s="376"/>
      <c r="PNW104" s="376"/>
      <c r="PNX104" s="376"/>
      <c r="PNY104" s="376"/>
      <c r="PNZ104" s="376"/>
      <c r="POA104" s="376"/>
      <c r="POB104" s="376"/>
      <c r="POC104" s="376"/>
      <c r="POD104" s="376"/>
      <c r="POE104" s="376"/>
      <c r="POF104" s="376"/>
      <c r="POG104" s="376"/>
      <c r="POH104" s="376"/>
      <c r="POI104" s="376"/>
      <c r="POJ104" s="376"/>
      <c r="POK104" s="376"/>
      <c r="POL104" s="376"/>
      <c r="POM104" s="376"/>
      <c r="PON104" s="376"/>
      <c r="POO104" s="376"/>
      <c r="POP104" s="376"/>
      <c r="POQ104" s="376"/>
      <c r="POR104" s="376"/>
      <c r="POS104" s="376"/>
      <c r="POT104" s="376"/>
      <c r="POU104" s="376"/>
      <c r="POV104" s="376"/>
      <c r="POW104" s="376"/>
      <c r="POX104" s="376"/>
      <c r="POY104" s="376"/>
      <c r="POZ104" s="376"/>
      <c r="PPA104" s="376"/>
      <c r="PPB104" s="376"/>
      <c r="PPC104" s="376"/>
      <c r="PPD104" s="376"/>
      <c r="PPE104" s="376"/>
      <c r="PPF104" s="376"/>
      <c r="PPG104" s="376"/>
      <c r="PPH104" s="376"/>
      <c r="PPI104" s="376"/>
      <c r="PPJ104" s="376"/>
      <c r="PPK104" s="376"/>
      <c r="PPL104" s="376"/>
      <c r="PPM104" s="376"/>
      <c r="PPN104" s="376"/>
      <c r="PPO104" s="376"/>
      <c r="PPP104" s="376"/>
      <c r="PPQ104" s="376"/>
      <c r="PPR104" s="376"/>
      <c r="PPS104" s="376"/>
      <c r="PPT104" s="376"/>
      <c r="PPU104" s="376"/>
      <c r="PPV104" s="376"/>
      <c r="PPW104" s="376"/>
      <c r="PPX104" s="376"/>
      <c r="PPY104" s="376"/>
      <c r="PPZ104" s="376"/>
      <c r="PQA104" s="376"/>
      <c r="PQB104" s="376"/>
      <c r="PQC104" s="376"/>
      <c r="PQD104" s="376"/>
      <c r="PQE104" s="376"/>
      <c r="PQF104" s="376"/>
      <c r="PQG104" s="376"/>
      <c r="PQH104" s="376"/>
      <c r="PQI104" s="376"/>
      <c r="PQJ104" s="376"/>
      <c r="PQK104" s="376"/>
      <c r="PQL104" s="376"/>
      <c r="PQM104" s="376"/>
      <c r="PQN104" s="376"/>
      <c r="PQO104" s="376"/>
      <c r="PQP104" s="376"/>
      <c r="PQQ104" s="376"/>
      <c r="PQR104" s="376"/>
      <c r="PQS104" s="376"/>
      <c r="PQT104" s="376"/>
      <c r="PQU104" s="376"/>
      <c r="PQV104" s="376"/>
      <c r="PQW104" s="376"/>
      <c r="PQX104" s="376"/>
      <c r="PQY104" s="376"/>
      <c r="PQZ104" s="376"/>
      <c r="PRA104" s="376"/>
      <c r="PRB104" s="376"/>
      <c r="PRC104" s="376"/>
      <c r="PRD104" s="376"/>
      <c r="PRE104" s="376"/>
      <c r="PRF104" s="376"/>
      <c r="PRG104" s="376"/>
      <c r="PRH104" s="376"/>
      <c r="PRI104" s="376"/>
      <c r="PRJ104" s="376"/>
      <c r="PRK104" s="376"/>
      <c r="PRL104" s="376"/>
      <c r="PRM104" s="376"/>
      <c r="PRN104" s="376"/>
      <c r="PRO104" s="376"/>
      <c r="PRP104" s="376"/>
      <c r="PRQ104" s="376"/>
      <c r="PRR104" s="376"/>
      <c r="PRS104" s="376"/>
      <c r="PRT104" s="376"/>
      <c r="PRU104" s="376"/>
      <c r="PRV104" s="376"/>
      <c r="PRW104" s="376"/>
      <c r="PRX104" s="376"/>
      <c r="PRY104" s="376"/>
      <c r="PRZ104" s="376"/>
      <c r="PSA104" s="376"/>
      <c r="PSB104" s="376"/>
      <c r="PSC104" s="376"/>
      <c r="PSD104" s="376"/>
      <c r="PSE104" s="376"/>
      <c r="PSF104" s="376"/>
      <c r="PSG104" s="376"/>
      <c r="PSH104" s="376"/>
      <c r="PSI104" s="376"/>
      <c r="PSJ104" s="376"/>
      <c r="PSK104" s="376"/>
      <c r="PSL104" s="376"/>
      <c r="PSM104" s="376"/>
      <c r="PSN104" s="376"/>
      <c r="PSO104" s="376"/>
      <c r="PSP104" s="376"/>
      <c r="PSQ104" s="376"/>
      <c r="PSR104" s="376"/>
      <c r="PSS104" s="376"/>
      <c r="PST104" s="376"/>
      <c r="PSU104" s="376"/>
      <c r="PSV104" s="376"/>
      <c r="PSW104" s="376"/>
      <c r="PSX104" s="376"/>
      <c r="PSY104" s="376"/>
      <c r="PSZ104" s="376"/>
      <c r="PTA104" s="376"/>
      <c r="PTB104" s="376"/>
      <c r="PTC104" s="376"/>
      <c r="PTD104" s="376"/>
      <c r="PTE104" s="376"/>
      <c r="PTF104" s="376"/>
      <c r="PTG104" s="376"/>
      <c r="PTH104" s="376"/>
      <c r="PTI104" s="376"/>
      <c r="PTJ104" s="376"/>
      <c r="PTK104" s="376"/>
      <c r="PTL104" s="376"/>
      <c r="PTM104" s="376"/>
      <c r="PTN104" s="376"/>
      <c r="PTO104" s="376"/>
      <c r="PTP104" s="376"/>
      <c r="PTQ104" s="376"/>
      <c r="PTR104" s="376"/>
      <c r="PTS104" s="376"/>
      <c r="PTT104" s="376"/>
      <c r="PTU104" s="376"/>
      <c r="PTV104" s="376"/>
      <c r="PTW104" s="376"/>
      <c r="PTX104" s="376"/>
      <c r="PTY104" s="376"/>
      <c r="PTZ104" s="376"/>
      <c r="PUA104" s="376"/>
      <c r="PUB104" s="376"/>
      <c r="PUC104" s="376"/>
      <c r="PUD104" s="376"/>
      <c r="PUE104" s="376"/>
      <c r="PUF104" s="376"/>
      <c r="PUG104" s="376"/>
      <c r="PUH104" s="376"/>
      <c r="PUI104" s="376"/>
      <c r="PUJ104" s="376"/>
      <c r="PUK104" s="376"/>
      <c r="PUL104" s="376"/>
      <c r="PUM104" s="376"/>
      <c r="PUN104" s="376"/>
      <c r="PUO104" s="376"/>
      <c r="PUP104" s="376"/>
      <c r="PUQ104" s="376"/>
      <c r="PUR104" s="376"/>
      <c r="PUS104" s="376"/>
      <c r="PUT104" s="376"/>
      <c r="PUU104" s="376"/>
      <c r="PUV104" s="376"/>
      <c r="PUW104" s="376"/>
      <c r="PUX104" s="376"/>
      <c r="PUY104" s="376"/>
      <c r="PUZ104" s="376"/>
      <c r="PVA104" s="376"/>
      <c r="PVB104" s="376"/>
      <c r="PVC104" s="376"/>
      <c r="PVD104" s="376"/>
      <c r="PVE104" s="376"/>
      <c r="PVF104" s="376"/>
      <c r="PVG104" s="376"/>
      <c r="PVH104" s="376"/>
      <c r="PVI104" s="376"/>
      <c r="PVJ104" s="376"/>
      <c r="PVK104" s="376"/>
      <c r="PVL104" s="376"/>
      <c r="PVM104" s="376"/>
      <c r="PVN104" s="376"/>
      <c r="PVO104" s="376"/>
      <c r="PVP104" s="376"/>
      <c r="PVQ104" s="376"/>
      <c r="PVR104" s="376"/>
      <c r="PVS104" s="376"/>
      <c r="PVT104" s="376"/>
      <c r="PVU104" s="376"/>
      <c r="PVV104" s="376"/>
      <c r="PVW104" s="376"/>
      <c r="PVX104" s="376"/>
      <c r="PVY104" s="376"/>
      <c r="PVZ104" s="376"/>
      <c r="PWA104" s="376"/>
      <c r="PWB104" s="376"/>
      <c r="PWC104" s="376"/>
      <c r="PWD104" s="376"/>
      <c r="PWE104" s="376"/>
      <c r="PWF104" s="376"/>
      <c r="PWG104" s="376"/>
      <c r="PWH104" s="376"/>
      <c r="PWI104" s="376"/>
      <c r="PWJ104" s="376"/>
      <c r="PWK104" s="376"/>
      <c r="PWL104" s="376"/>
      <c r="PWM104" s="376"/>
      <c r="PWN104" s="376"/>
      <c r="PWO104" s="376"/>
      <c r="PWP104" s="376"/>
      <c r="PWQ104" s="376"/>
      <c r="PWR104" s="376"/>
      <c r="PWS104" s="376"/>
      <c r="PWT104" s="376"/>
      <c r="PWU104" s="376"/>
      <c r="PWV104" s="376"/>
      <c r="PWW104" s="376"/>
      <c r="PWX104" s="376"/>
      <c r="PWY104" s="376"/>
      <c r="PWZ104" s="376"/>
      <c r="PXA104" s="376"/>
      <c r="PXB104" s="376"/>
      <c r="PXC104" s="376"/>
      <c r="PXD104" s="376"/>
      <c r="PXE104" s="376"/>
      <c r="PXF104" s="376"/>
      <c r="PXG104" s="376"/>
      <c r="PXH104" s="376"/>
      <c r="PXI104" s="376"/>
      <c r="PXJ104" s="376"/>
      <c r="PXK104" s="376"/>
      <c r="PXL104" s="376"/>
      <c r="PXM104" s="376"/>
      <c r="PXN104" s="376"/>
      <c r="PXO104" s="376"/>
      <c r="PXP104" s="376"/>
      <c r="PXQ104" s="376"/>
      <c r="PXR104" s="376"/>
      <c r="PXS104" s="376"/>
      <c r="PXT104" s="376"/>
      <c r="PXU104" s="376"/>
      <c r="PXV104" s="376"/>
      <c r="PXW104" s="376"/>
      <c r="PXX104" s="376"/>
      <c r="PXY104" s="376"/>
      <c r="PXZ104" s="376"/>
      <c r="PYA104" s="376"/>
      <c r="PYB104" s="376"/>
      <c r="PYC104" s="376"/>
      <c r="PYD104" s="376"/>
      <c r="PYE104" s="376"/>
      <c r="PYF104" s="376"/>
      <c r="PYG104" s="376"/>
      <c r="PYH104" s="376"/>
      <c r="PYI104" s="376"/>
      <c r="PYJ104" s="376"/>
      <c r="PYK104" s="376"/>
      <c r="PYL104" s="376"/>
      <c r="PYM104" s="376"/>
      <c r="PYN104" s="376"/>
      <c r="PYO104" s="376"/>
      <c r="PYP104" s="376"/>
      <c r="PYQ104" s="376"/>
      <c r="PYR104" s="376"/>
      <c r="PYS104" s="376"/>
      <c r="PYT104" s="376"/>
      <c r="PYU104" s="376"/>
      <c r="PYV104" s="376"/>
      <c r="PYW104" s="376"/>
      <c r="PYX104" s="376"/>
      <c r="PYY104" s="376"/>
      <c r="PYZ104" s="376"/>
      <c r="PZA104" s="376"/>
      <c r="PZB104" s="376"/>
      <c r="PZC104" s="376"/>
      <c r="PZD104" s="376"/>
      <c r="PZE104" s="376"/>
      <c r="PZF104" s="376"/>
      <c r="PZG104" s="376"/>
      <c r="PZH104" s="376"/>
      <c r="PZI104" s="376"/>
      <c r="PZJ104" s="376"/>
      <c r="PZK104" s="376"/>
      <c r="PZL104" s="376"/>
      <c r="PZM104" s="376"/>
      <c r="PZN104" s="376"/>
      <c r="PZO104" s="376"/>
      <c r="PZP104" s="376"/>
      <c r="PZQ104" s="376"/>
      <c r="PZR104" s="376"/>
      <c r="PZS104" s="376"/>
      <c r="PZT104" s="376"/>
      <c r="PZU104" s="376"/>
      <c r="PZV104" s="376"/>
      <c r="PZW104" s="376"/>
      <c r="PZX104" s="376"/>
      <c r="PZY104" s="376"/>
      <c r="PZZ104" s="376"/>
      <c r="QAA104" s="376"/>
      <c r="QAB104" s="376"/>
      <c r="QAC104" s="376"/>
      <c r="QAD104" s="376"/>
      <c r="QAE104" s="376"/>
      <c r="QAF104" s="376"/>
      <c r="QAG104" s="376"/>
      <c r="QAH104" s="376"/>
      <c r="QAI104" s="376"/>
      <c r="QAJ104" s="376"/>
      <c r="QAK104" s="376"/>
      <c r="QAL104" s="376"/>
      <c r="QAM104" s="376"/>
      <c r="QAN104" s="376"/>
      <c r="QAO104" s="376"/>
      <c r="QAP104" s="376"/>
      <c r="QAQ104" s="376"/>
      <c r="QAR104" s="376"/>
      <c r="QAS104" s="376"/>
      <c r="QAT104" s="376"/>
      <c r="QAU104" s="376"/>
      <c r="QAV104" s="376"/>
      <c r="QAW104" s="376"/>
      <c r="QAX104" s="376"/>
      <c r="QAY104" s="376"/>
      <c r="QAZ104" s="376"/>
      <c r="QBA104" s="376"/>
      <c r="QBB104" s="376"/>
      <c r="QBC104" s="376"/>
      <c r="QBD104" s="376"/>
      <c r="QBE104" s="376"/>
      <c r="QBF104" s="376"/>
      <c r="QBG104" s="376"/>
      <c r="QBH104" s="376"/>
      <c r="QBI104" s="376"/>
      <c r="QBJ104" s="376"/>
      <c r="QBK104" s="376"/>
      <c r="QBL104" s="376"/>
      <c r="QBM104" s="376"/>
      <c r="QBN104" s="376"/>
      <c r="QBO104" s="376"/>
      <c r="QBP104" s="376"/>
      <c r="QBQ104" s="376"/>
      <c r="QBR104" s="376"/>
      <c r="QBS104" s="376"/>
      <c r="QBT104" s="376"/>
      <c r="QBU104" s="376"/>
      <c r="QBV104" s="376"/>
      <c r="QBW104" s="376"/>
      <c r="QBX104" s="376"/>
      <c r="QBY104" s="376"/>
      <c r="QBZ104" s="376"/>
      <c r="QCA104" s="376"/>
      <c r="QCB104" s="376"/>
      <c r="QCC104" s="376"/>
      <c r="QCD104" s="376"/>
      <c r="QCE104" s="376"/>
      <c r="QCF104" s="376"/>
      <c r="QCG104" s="376"/>
      <c r="QCH104" s="376"/>
      <c r="QCI104" s="376"/>
      <c r="QCJ104" s="376"/>
      <c r="QCK104" s="376"/>
      <c r="QCL104" s="376"/>
      <c r="QCM104" s="376"/>
      <c r="QCN104" s="376"/>
      <c r="QCO104" s="376"/>
      <c r="QCP104" s="376"/>
      <c r="QCQ104" s="376"/>
      <c r="QCR104" s="376"/>
      <c r="QCS104" s="376"/>
      <c r="QCT104" s="376"/>
      <c r="QCU104" s="376"/>
      <c r="QCV104" s="376"/>
      <c r="QCW104" s="376"/>
      <c r="QCX104" s="376"/>
      <c r="QCY104" s="376"/>
      <c r="QCZ104" s="376"/>
      <c r="QDA104" s="376"/>
      <c r="QDB104" s="376"/>
      <c r="QDC104" s="376"/>
      <c r="QDD104" s="376"/>
      <c r="QDE104" s="376"/>
      <c r="QDF104" s="376"/>
      <c r="QDG104" s="376"/>
      <c r="QDH104" s="376"/>
      <c r="QDI104" s="376"/>
      <c r="QDJ104" s="376"/>
      <c r="QDK104" s="376"/>
      <c r="QDL104" s="376"/>
      <c r="QDM104" s="376"/>
      <c r="QDN104" s="376"/>
      <c r="QDO104" s="376"/>
      <c r="QDP104" s="376"/>
      <c r="QDQ104" s="376"/>
      <c r="QDR104" s="376"/>
      <c r="QDS104" s="376"/>
      <c r="QDT104" s="376"/>
      <c r="QDU104" s="376"/>
      <c r="QDV104" s="376"/>
      <c r="QDW104" s="376"/>
      <c r="QDX104" s="376"/>
      <c r="QDY104" s="376"/>
      <c r="QDZ104" s="376"/>
      <c r="QEA104" s="376"/>
      <c r="QEB104" s="376"/>
      <c r="QEC104" s="376"/>
      <c r="QED104" s="376"/>
      <c r="QEE104" s="376"/>
      <c r="QEF104" s="376"/>
      <c r="QEG104" s="376"/>
      <c r="QEH104" s="376"/>
      <c r="QEI104" s="376"/>
      <c r="QEJ104" s="376"/>
      <c r="QEK104" s="376"/>
      <c r="QEL104" s="376"/>
      <c r="QEM104" s="376"/>
      <c r="QEN104" s="376"/>
      <c r="QEO104" s="376"/>
      <c r="QEP104" s="376"/>
      <c r="QEQ104" s="376"/>
      <c r="QER104" s="376"/>
      <c r="QES104" s="376"/>
      <c r="QET104" s="376"/>
      <c r="QEU104" s="376"/>
      <c r="QEV104" s="376"/>
      <c r="QEW104" s="376"/>
      <c r="QEX104" s="376"/>
      <c r="QEY104" s="376"/>
      <c r="QEZ104" s="376"/>
      <c r="QFA104" s="376"/>
      <c r="QFB104" s="376"/>
      <c r="QFC104" s="376"/>
      <c r="QFD104" s="376"/>
      <c r="QFE104" s="376"/>
      <c r="QFF104" s="376"/>
      <c r="QFG104" s="376"/>
      <c r="QFH104" s="376"/>
      <c r="QFI104" s="376"/>
      <c r="QFJ104" s="376"/>
      <c r="QFK104" s="376"/>
      <c r="QFL104" s="376"/>
      <c r="QFM104" s="376"/>
      <c r="QFN104" s="376"/>
      <c r="QFO104" s="376"/>
      <c r="QFP104" s="376"/>
      <c r="QFQ104" s="376"/>
      <c r="QFR104" s="376"/>
      <c r="QFS104" s="376"/>
      <c r="QFT104" s="376"/>
      <c r="QFU104" s="376"/>
      <c r="QFV104" s="376"/>
      <c r="QFW104" s="376"/>
      <c r="QFX104" s="376"/>
      <c r="QFY104" s="376"/>
      <c r="QFZ104" s="376"/>
      <c r="QGA104" s="376"/>
      <c r="QGB104" s="376"/>
      <c r="QGC104" s="376"/>
      <c r="QGD104" s="376"/>
      <c r="QGE104" s="376"/>
      <c r="QGF104" s="376"/>
      <c r="QGG104" s="376"/>
      <c r="QGH104" s="376"/>
      <c r="QGI104" s="376"/>
      <c r="QGJ104" s="376"/>
      <c r="QGK104" s="376"/>
      <c r="QGL104" s="376"/>
      <c r="QGM104" s="376"/>
      <c r="QGN104" s="376"/>
      <c r="QGO104" s="376"/>
      <c r="QGP104" s="376"/>
      <c r="QGQ104" s="376"/>
      <c r="QGR104" s="376"/>
      <c r="QGS104" s="376"/>
      <c r="QGT104" s="376"/>
      <c r="QGU104" s="376"/>
      <c r="QGV104" s="376"/>
      <c r="QGW104" s="376"/>
      <c r="QGX104" s="376"/>
      <c r="QGY104" s="376"/>
      <c r="QGZ104" s="376"/>
      <c r="QHA104" s="376"/>
      <c r="QHB104" s="376"/>
      <c r="QHC104" s="376"/>
      <c r="QHD104" s="376"/>
      <c r="QHE104" s="376"/>
      <c r="QHF104" s="376"/>
      <c r="QHG104" s="376"/>
      <c r="QHH104" s="376"/>
      <c r="QHI104" s="376"/>
      <c r="QHJ104" s="376"/>
      <c r="QHK104" s="376"/>
      <c r="QHL104" s="376"/>
      <c r="QHM104" s="376"/>
      <c r="QHN104" s="376"/>
      <c r="QHO104" s="376"/>
      <c r="QHP104" s="376"/>
      <c r="QHQ104" s="376"/>
      <c r="QHR104" s="376"/>
      <c r="QHS104" s="376"/>
      <c r="QHT104" s="376"/>
      <c r="QHU104" s="376"/>
      <c r="QHV104" s="376"/>
      <c r="QHW104" s="376"/>
      <c r="QHX104" s="376"/>
      <c r="QHY104" s="376"/>
      <c r="QHZ104" s="376"/>
      <c r="QIA104" s="376"/>
      <c r="QIB104" s="376"/>
      <c r="QIC104" s="376"/>
      <c r="QID104" s="376"/>
      <c r="QIE104" s="376"/>
      <c r="QIF104" s="376"/>
      <c r="QIG104" s="376"/>
      <c r="QIH104" s="376"/>
      <c r="QII104" s="376"/>
      <c r="QIJ104" s="376"/>
      <c r="QIK104" s="376"/>
      <c r="QIL104" s="376"/>
      <c r="QIM104" s="376"/>
      <c r="QIN104" s="376"/>
      <c r="QIO104" s="376"/>
      <c r="QIP104" s="376"/>
      <c r="QIQ104" s="376"/>
      <c r="QIR104" s="376"/>
      <c r="QIS104" s="376"/>
      <c r="QIT104" s="376"/>
      <c r="QIU104" s="376"/>
      <c r="QIV104" s="376"/>
      <c r="QIW104" s="376"/>
      <c r="QIX104" s="376"/>
      <c r="QIY104" s="376"/>
      <c r="QIZ104" s="376"/>
      <c r="QJA104" s="376"/>
      <c r="QJB104" s="376"/>
      <c r="QJC104" s="376"/>
      <c r="QJD104" s="376"/>
      <c r="QJE104" s="376"/>
      <c r="QJF104" s="376"/>
      <c r="QJG104" s="376"/>
      <c r="QJH104" s="376"/>
      <c r="QJI104" s="376"/>
      <c r="QJJ104" s="376"/>
      <c r="QJK104" s="376"/>
      <c r="QJL104" s="376"/>
      <c r="QJM104" s="376"/>
      <c r="QJN104" s="376"/>
      <c r="QJO104" s="376"/>
      <c r="QJP104" s="376"/>
      <c r="QJQ104" s="376"/>
      <c r="QJR104" s="376"/>
      <c r="QJS104" s="376"/>
      <c r="QJT104" s="376"/>
      <c r="QJU104" s="376"/>
      <c r="QJV104" s="376"/>
      <c r="QJW104" s="376"/>
      <c r="QJX104" s="376"/>
      <c r="QJY104" s="376"/>
      <c r="QJZ104" s="376"/>
      <c r="QKA104" s="376"/>
      <c r="QKB104" s="376"/>
      <c r="QKC104" s="376"/>
      <c r="QKD104" s="376"/>
      <c r="QKE104" s="376"/>
      <c r="QKF104" s="376"/>
      <c r="QKG104" s="376"/>
      <c r="QKH104" s="376"/>
      <c r="QKI104" s="376"/>
      <c r="QKJ104" s="376"/>
      <c r="QKK104" s="376"/>
      <c r="QKL104" s="376"/>
      <c r="QKM104" s="376"/>
      <c r="QKN104" s="376"/>
      <c r="QKO104" s="376"/>
      <c r="QKP104" s="376"/>
      <c r="QKQ104" s="376"/>
      <c r="QKR104" s="376"/>
      <c r="QKS104" s="376"/>
      <c r="QKT104" s="376"/>
      <c r="QKU104" s="376"/>
      <c r="QKV104" s="376"/>
      <c r="QKW104" s="376"/>
      <c r="QKX104" s="376"/>
      <c r="QKY104" s="376"/>
      <c r="QKZ104" s="376"/>
      <c r="QLA104" s="376"/>
      <c r="QLB104" s="376"/>
      <c r="QLC104" s="376"/>
      <c r="QLD104" s="376"/>
      <c r="QLE104" s="376"/>
      <c r="QLF104" s="376"/>
      <c r="QLG104" s="376"/>
      <c r="QLH104" s="376"/>
      <c r="QLI104" s="376"/>
      <c r="QLJ104" s="376"/>
      <c r="QLK104" s="376"/>
      <c r="QLL104" s="376"/>
      <c r="QLM104" s="376"/>
      <c r="QLN104" s="376"/>
      <c r="QLO104" s="376"/>
      <c r="QLP104" s="376"/>
      <c r="QLQ104" s="376"/>
      <c r="QLR104" s="376"/>
      <c r="QLS104" s="376"/>
      <c r="QLT104" s="376"/>
      <c r="QLU104" s="376"/>
      <c r="QLV104" s="376"/>
      <c r="QLW104" s="376"/>
      <c r="QLX104" s="376"/>
      <c r="QLY104" s="376"/>
      <c r="QLZ104" s="376"/>
      <c r="QMA104" s="376"/>
      <c r="QMB104" s="376"/>
      <c r="QMC104" s="376"/>
      <c r="QMD104" s="376"/>
      <c r="QME104" s="376"/>
      <c r="QMF104" s="376"/>
      <c r="QMG104" s="376"/>
      <c r="QMH104" s="376"/>
      <c r="QMI104" s="376"/>
      <c r="QMJ104" s="376"/>
      <c r="QMK104" s="376"/>
      <c r="QML104" s="376"/>
      <c r="QMM104" s="376"/>
      <c r="QMN104" s="376"/>
      <c r="QMO104" s="376"/>
      <c r="QMP104" s="376"/>
      <c r="QMQ104" s="376"/>
      <c r="QMR104" s="376"/>
      <c r="QMS104" s="376"/>
      <c r="QMT104" s="376"/>
      <c r="QMU104" s="376"/>
      <c r="QMV104" s="376"/>
      <c r="QMW104" s="376"/>
      <c r="QMX104" s="376"/>
      <c r="QMY104" s="376"/>
      <c r="QMZ104" s="376"/>
      <c r="QNA104" s="376"/>
      <c r="QNB104" s="376"/>
      <c r="QNC104" s="376"/>
      <c r="QND104" s="376"/>
      <c r="QNE104" s="376"/>
      <c r="QNF104" s="376"/>
      <c r="QNG104" s="376"/>
      <c r="QNH104" s="376"/>
      <c r="QNI104" s="376"/>
      <c r="QNJ104" s="376"/>
      <c r="QNK104" s="376"/>
      <c r="QNL104" s="376"/>
      <c r="QNM104" s="376"/>
      <c r="QNN104" s="376"/>
      <c r="QNO104" s="376"/>
      <c r="QNP104" s="376"/>
      <c r="QNQ104" s="376"/>
      <c r="QNR104" s="376"/>
      <c r="QNS104" s="376"/>
      <c r="QNT104" s="376"/>
      <c r="QNU104" s="376"/>
      <c r="QNV104" s="376"/>
      <c r="QNW104" s="376"/>
      <c r="QNX104" s="376"/>
      <c r="QNY104" s="376"/>
      <c r="QNZ104" s="376"/>
      <c r="QOA104" s="376"/>
      <c r="QOB104" s="376"/>
      <c r="QOC104" s="376"/>
      <c r="QOD104" s="376"/>
      <c r="QOE104" s="376"/>
      <c r="QOF104" s="376"/>
      <c r="QOG104" s="376"/>
      <c r="QOH104" s="376"/>
      <c r="QOI104" s="376"/>
      <c r="QOJ104" s="376"/>
      <c r="QOK104" s="376"/>
      <c r="QOL104" s="376"/>
      <c r="QOM104" s="376"/>
      <c r="QON104" s="376"/>
      <c r="QOO104" s="376"/>
      <c r="QOP104" s="376"/>
      <c r="QOQ104" s="376"/>
      <c r="QOR104" s="376"/>
      <c r="QOS104" s="376"/>
      <c r="QOT104" s="376"/>
      <c r="QOU104" s="376"/>
      <c r="QOV104" s="376"/>
      <c r="QOW104" s="376"/>
      <c r="QOX104" s="376"/>
      <c r="QOY104" s="376"/>
      <c r="QOZ104" s="376"/>
      <c r="QPA104" s="376"/>
      <c r="QPB104" s="376"/>
      <c r="QPC104" s="376"/>
      <c r="QPD104" s="376"/>
      <c r="QPE104" s="376"/>
      <c r="QPF104" s="376"/>
      <c r="QPG104" s="376"/>
      <c r="QPH104" s="376"/>
      <c r="QPI104" s="376"/>
      <c r="QPJ104" s="376"/>
      <c r="QPK104" s="376"/>
      <c r="QPL104" s="376"/>
      <c r="QPM104" s="376"/>
      <c r="QPN104" s="376"/>
      <c r="QPO104" s="376"/>
      <c r="QPP104" s="376"/>
      <c r="QPQ104" s="376"/>
      <c r="QPR104" s="376"/>
      <c r="QPS104" s="376"/>
      <c r="QPT104" s="376"/>
      <c r="QPU104" s="376"/>
      <c r="QPV104" s="376"/>
      <c r="QPW104" s="376"/>
      <c r="QPX104" s="376"/>
      <c r="QPY104" s="376"/>
      <c r="QPZ104" s="376"/>
      <c r="QQA104" s="376"/>
      <c r="QQB104" s="376"/>
      <c r="QQC104" s="376"/>
      <c r="QQD104" s="376"/>
      <c r="QQE104" s="376"/>
      <c r="QQF104" s="376"/>
      <c r="QQG104" s="376"/>
      <c r="QQH104" s="376"/>
      <c r="QQI104" s="376"/>
      <c r="QQJ104" s="376"/>
      <c r="QQK104" s="376"/>
      <c r="QQL104" s="376"/>
      <c r="QQM104" s="376"/>
      <c r="QQN104" s="376"/>
      <c r="QQO104" s="376"/>
      <c r="QQP104" s="376"/>
      <c r="QQQ104" s="376"/>
      <c r="QQR104" s="376"/>
      <c r="QQS104" s="376"/>
      <c r="QQT104" s="376"/>
      <c r="QQU104" s="376"/>
      <c r="QQV104" s="376"/>
      <c r="QQW104" s="376"/>
      <c r="QQX104" s="376"/>
      <c r="QQY104" s="376"/>
      <c r="QQZ104" s="376"/>
      <c r="QRA104" s="376"/>
      <c r="QRB104" s="376"/>
      <c r="QRC104" s="376"/>
      <c r="QRD104" s="376"/>
      <c r="QRE104" s="376"/>
      <c r="QRF104" s="376"/>
      <c r="QRG104" s="376"/>
      <c r="QRH104" s="376"/>
      <c r="QRI104" s="376"/>
      <c r="QRJ104" s="376"/>
      <c r="QRK104" s="376"/>
      <c r="QRL104" s="376"/>
      <c r="QRM104" s="376"/>
      <c r="QRN104" s="376"/>
      <c r="QRO104" s="376"/>
      <c r="QRP104" s="376"/>
      <c r="QRQ104" s="376"/>
      <c r="QRR104" s="376"/>
      <c r="QRS104" s="376"/>
      <c r="QRT104" s="376"/>
      <c r="QRU104" s="376"/>
      <c r="QRV104" s="376"/>
      <c r="QRW104" s="376"/>
      <c r="QRX104" s="376"/>
      <c r="QRY104" s="376"/>
      <c r="QRZ104" s="376"/>
      <c r="QSA104" s="376"/>
      <c r="QSB104" s="376"/>
      <c r="QSC104" s="376"/>
      <c r="QSD104" s="376"/>
      <c r="QSE104" s="376"/>
      <c r="QSF104" s="376"/>
      <c r="QSG104" s="376"/>
      <c r="QSH104" s="376"/>
      <c r="QSI104" s="376"/>
      <c r="QSJ104" s="376"/>
      <c r="QSK104" s="376"/>
      <c r="QSL104" s="376"/>
      <c r="QSM104" s="376"/>
      <c r="QSN104" s="376"/>
      <c r="QSO104" s="376"/>
      <c r="QSP104" s="376"/>
      <c r="QSQ104" s="376"/>
      <c r="QSR104" s="376"/>
      <c r="QSS104" s="376"/>
      <c r="QST104" s="376"/>
      <c r="QSU104" s="376"/>
      <c r="QSV104" s="376"/>
      <c r="QSW104" s="376"/>
      <c r="QSX104" s="376"/>
      <c r="QSY104" s="376"/>
      <c r="QSZ104" s="376"/>
      <c r="QTA104" s="376"/>
      <c r="QTB104" s="376"/>
      <c r="QTC104" s="376"/>
      <c r="QTD104" s="376"/>
      <c r="QTE104" s="376"/>
      <c r="QTF104" s="376"/>
      <c r="QTG104" s="376"/>
      <c r="QTH104" s="376"/>
      <c r="QTI104" s="376"/>
      <c r="QTJ104" s="376"/>
      <c r="QTK104" s="376"/>
      <c r="QTL104" s="376"/>
      <c r="QTM104" s="376"/>
      <c r="QTN104" s="376"/>
      <c r="QTO104" s="376"/>
      <c r="QTP104" s="376"/>
      <c r="QTQ104" s="376"/>
      <c r="QTR104" s="376"/>
      <c r="QTS104" s="376"/>
      <c r="QTT104" s="376"/>
      <c r="QTU104" s="376"/>
      <c r="QTV104" s="376"/>
      <c r="QTW104" s="376"/>
      <c r="QTX104" s="376"/>
      <c r="QTY104" s="376"/>
      <c r="QTZ104" s="376"/>
      <c r="QUA104" s="376"/>
      <c r="QUB104" s="376"/>
      <c r="QUC104" s="376"/>
      <c r="QUD104" s="376"/>
      <c r="QUE104" s="376"/>
      <c r="QUF104" s="376"/>
      <c r="QUG104" s="376"/>
      <c r="QUH104" s="376"/>
      <c r="QUI104" s="376"/>
      <c r="QUJ104" s="376"/>
      <c r="QUK104" s="376"/>
      <c r="QUL104" s="376"/>
      <c r="QUM104" s="376"/>
      <c r="QUN104" s="376"/>
      <c r="QUO104" s="376"/>
      <c r="QUP104" s="376"/>
      <c r="QUQ104" s="376"/>
      <c r="QUR104" s="376"/>
      <c r="QUS104" s="376"/>
      <c r="QUT104" s="376"/>
      <c r="QUU104" s="376"/>
      <c r="QUV104" s="376"/>
      <c r="QUW104" s="376"/>
      <c r="QUX104" s="376"/>
      <c r="QUY104" s="376"/>
      <c r="QUZ104" s="376"/>
      <c r="QVA104" s="376"/>
      <c r="QVB104" s="376"/>
      <c r="QVC104" s="376"/>
      <c r="QVD104" s="376"/>
      <c r="QVE104" s="376"/>
      <c r="QVF104" s="376"/>
      <c r="QVG104" s="376"/>
      <c r="QVH104" s="376"/>
      <c r="QVI104" s="376"/>
      <c r="QVJ104" s="376"/>
      <c r="QVK104" s="376"/>
      <c r="QVL104" s="376"/>
      <c r="QVM104" s="376"/>
      <c r="QVN104" s="376"/>
      <c r="QVO104" s="376"/>
      <c r="QVP104" s="376"/>
      <c r="QVQ104" s="376"/>
      <c r="QVR104" s="376"/>
      <c r="QVS104" s="376"/>
      <c r="QVT104" s="376"/>
      <c r="QVU104" s="376"/>
      <c r="QVV104" s="376"/>
      <c r="QVW104" s="376"/>
      <c r="QVX104" s="376"/>
      <c r="QVY104" s="376"/>
      <c r="QVZ104" s="376"/>
      <c r="QWA104" s="376"/>
      <c r="QWB104" s="376"/>
      <c r="QWC104" s="376"/>
      <c r="QWD104" s="376"/>
      <c r="QWE104" s="376"/>
      <c r="QWF104" s="376"/>
      <c r="QWG104" s="376"/>
      <c r="QWH104" s="376"/>
      <c r="QWI104" s="376"/>
      <c r="QWJ104" s="376"/>
      <c r="QWK104" s="376"/>
      <c r="QWL104" s="376"/>
      <c r="QWM104" s="376"/>
      <c r="QWN104" s="376"/>
      <c r="QWO104" s="376"/>
      <c r="QWP104" s="376"/>
      <c r="QWQ104" s="376"/>
      <c r="QWR104" s="376"/>
      <c r="QWS104" s="376"/>
      <c r="QWT104" s="376"/>
      <c r="QWU104" s="376"/>
      <c r="QWV104" s="376"/>
      <c r="QWW104" s="376"/>
      <c r="QWX104" s="376"/>
      <c r="QWY104" s="376"/>
      <c r="QWZ104" s="376"/>
      <c r="QXA104" s="376"/>
      <c r="QXB104" s="376"/>
      <c r="QXC104" s="376"/>
      <c r="QXD104" s="376"/>
      <c r="QXE104" s="376"/>
      <c r="QXF104" s="376"/>
      <c r="QXG104" s="376"/>
      <c r="QXH104" s="376"/>
      <c r="QXI104" s="376"/>
      <c r="QXJ104" s="376"/>
      <c r="QXK104" s="376"/>
      <c r="QXL104" s="376"/>
      <c r="QXM104" s="376"/>
      <c r="QXN104" s="376"/>
      <c r="QXO104" s="376"/>
      <c r="QXP104" s="376"/>
      <c r="QXQ104" s="376"/>
      <c r="QXR104" s="376"/>
      <c r="QXS104" s="376"/>
      <c r="QXT104" s="376"/>
      <c r="QXU104" s="376"/>
      <c r="QXV104" s="376"/>
      <c r="QXW104" s="376"/>
      <c r="QXX104" s="376"/>
      <c r="QXY104" s="376"/>
      <c r="QXZ104" s="376"/>
      <c r="QYA104" s="376"/>
      <c r="QYB104" s="376"/>
      <c r="QYC104" s="376"/>
      <c r="QYD104" s="376"/>
      <c r="QYE104" s="376"/>
      <c r="QYF104" s="376"/>
      <c r="QYG104" s="376"/>
      <c r="QYH104" s="376"/>
      <c r="QYI104" s="376"/>
      <c r="QYJ104" s="376"/>
      <c r="QYK104" s="376"/>
      <c r="QYL104" s="376"/>
      <c r="QYM104" s="376"/>
      <c r="QYN104" s="376"/>
      <c r="QYO104" s="376"/>
      <c r="QYP104" s="376"/>
      <c r="QYQ104" s="376"/>
      <c r="QYR104" s="376"/>
      <c r="QYS104" s="376"/>
      <c r="QYT104" s="376"/>
      <c r="QYU104" s="376"/>
      <c r="QYV104" s="376"/>
      <c r="QYW104" s="376"/>
      <c r="QYX104" s="376"/>
      <c r="QYY104" s="376"/>
      <c r="QYZ104" s="376"/>
      <c r="QZA104" s="376"/>
      <c r="QZB104" s="376"/>
      <c r="QZC104" s="376"/>
      <c r="QZD104" s="376"/>
      <c r="QZE104" s="376"/>
      <c r="QZF104" s="376"/>
      <c r="QZG104" s="376"/>
      <c r="QZH104" s="376"/>
      <c r="QZI104" s="376"/>
      <c r="QZJ104" s="376"/>
      <c r="QZK104" s="376"/>
      <c r="QZL104" s="376"/>
      <c r="QZM104" s="376"/>
      <c r="QZN104" s="376"/>
      <c r="QZO104" s="376"/>
      <c r="QZP104" s="376"/>
      <c r="QZQ104" s="376"/>
      <c r="QZR104" s="376"/>
      <c r="QZS104" s="376"/>
      <c r="QZT104" s="376"/>
      <c r="QZU104" s="376"/>
      <c r="QZV104" s="376"/>
      <c r="QZW104" s="376"/>
      <c r="QZX104" s="376"/>
      <c r="QZY104" s="376"/>
      <c r="QZZ104" s="376"/>
      <c r="RAA104" s="376"/>
      <c r="RAB104" s="376"/>
      <c r="RAC104" s="376"/>
      <c r="RAD104" s="376"/>
      <c r="RAE104" s="376"/>
      <c r="RAF104" s="376"/>
      <c r="RAG104" s="376"/>
      <c r="RAH104" s="376"/>
      <c r="RAI104" s="376"/>
      <c r="RAJ104" s="376"/>
      <c r="RAK104" s="376"/>
      <c r="RAL104" s="376"/>
      <c r="RAM104" s="376"/>
      <c r="RAN104" s="376"/>
      <c r="RAO104" s="376"/>
      <c r="RAP104" s="376"/>
      <c r="RAQ104" s="376"/>
      <c r="RAR104" s="376"/>
      <c r="RAS104" s="376"/>
      <c r="RAT104" s="376"/>
      <c r="RAU104" s="376"/>
      <c r="RAV104" s="376"/>
      <c r="RAW104" s="376"/>
      <c r="RAX104" s="376"/>
      <c r="RAY104" s="376"/>
      <c r="RAZ104" s="376"/>
      <c r="RBA104" s="376"/>
      <c r="RBB104" s="376"/>
      <c r="RBC104" s="376"/>
      <c r="RBD104" s="376"/>
      <c r="RBE104" s="376"/>
      <c r="RBF104" s="376"/>
      <c r="RBG104" s="376"/>
      <c r="RBH104" s="376"/>
      <c r="RBI104" s="376"/>
      <c r="RBJ104" s="376"/>
      <c r="RBK104" s="376"/>
      <c r="RBL104" s="376"/>
      <c r="RBM104" s="376"/>
      <c r="RBN104" s="376"/>
      <c r="RBO104" s="376"/>
      <c r="RBP104" s="376"/>
      <c r="RBQ104" s="376"/>
      <c r="RBR104" s="376"/>
      <c r="RBS104" s="376"/>
      <c r="RBT104" s="376"/>
      <c r="RBU104" s="376"/>
      <c r="RBV104" s="376"/>
      <c r="RBW104" s="376"/>
      <c r="RBX104" s="376"/>
      <c r="RBY104" s="376"/>
      <c r="RBZ104" s="376"/>
      <c r="RCA104" s="376"/>
      <c r="RCB104" s="376"/>
      <c r="RCC104" s="376"/>
      <c r="RCD104" s="376"/>
      <c r="RCE104" s="376"/>
      <c r="RCF104" s="376"/>
      <c r="RCG104" s="376"/>
      <c r="RCH104" s="376"/>
      <c r="RCI104" s="376"/>
      <c r="RCJ104" s="376"/>
      <c r="RCK104" s="376"/>
      <c r="RCL104" s="376"/>
      <c r="RCM104" s="376"/>
      <c r="RCN104" s="376"/>
      <c r="RCO104" s="376"/>
      <c r="RCP104" s="376"/>
      <c r="RCQ104" s="376"/>
      <c r="RCR104" s="376"/>
      <c r="RCS104" s="376"/>
      <c r="RCT104" s="376"/>
      <c r="RCU104" s="376"/>
      <c r="RCV104" s="376"/>
      <c r="RCW104" s="376"/>
      <c r="RCX104" s="376"/>
      <c r="RCY104" s="376"/>
      <c r="RCZ104" s="376"/>
      <c r="RDA104" s="376"/>
      <c r="RDB104" s="376"/>
      <c r="RDC104" s="376"/>
      <c r="RDD104" s="376"/>
      <c r="RDE104" s="376"/>
      <c r="RDF104" s="376"/>
      <c r="RDG104" s="376"/>
      <c r="RDH104" s="376"/>
      <c r="RDI104" s="376"/>
      <c r="RDJ104" s="376"/>
      <c r="RDK104" s="376"/>
      <c r="RDL104" s="376"/>
      <c r="RDM104" s="376"/>
      <c r="RDN104" s="376"/>
      <c r="RDO104" s="376"/>
      <c r="RDP104" s="376"/>
      <c r="RDQ104" s="376"/>
      <c r="RDR104" s="376"/>
      <c r="RDS104" s="376"/>
      <c r="RDT104" s="376"/>
      <c r="RDU104" s="376"/>
      <c r="RDV104" s="376"/>
      <c r="RDW104" s="376"/>
      <c r="RDX104" s="376"/>
      <c r="RDY104" s="376"/>
      <c r="RDZ104" s="376"/>
      <c r="REA104" s="376"/>
      <c r="REB104" s="376"/>
      <c r="REC104" s="376"/>
      <c r="RED104" s="376"/>
      <c r="REE104" s="376"/>
      <c r="REF104" s="376"/>
      <c r="REG104" s="376"/>
      <c r="REH104" s="376"/>
      <c r="REI104" s="376"/>
      <c r="REJ104" s="376"/>
      <c r="REK104" s="376"/>
      <c r="REL104" s="376"/>
      <c r="REM104" s="376"/>
      <c r="REN104" s="376"/>
      <c r="REO104" s="376"/>
      <c r="REP104" s="376"/>
      <c r="REQ104" s="376"/>
      <c r="RER104" s="376"/>
      <c r="RES104" s="376"/>
      <c r="RET104" s="376"/>
      <c r="REU104" s="376"/>
      <c r="REV104" s="376"/>
      <c r="REW104" s="376"/>
      <c r="REX104" s="376"/>
      <c r="REY104" s="376"/>
      <c r="REZ104" s="376"/>
      <c r="RFA104" s="376"/>
      <c r="RFB104" s="376"/>
      <c r="RFC104" s="376"/>
      <c r="RFD104" s="376"/>
      <c r="RFE104" s="376"/>
      <c r="RFF104" s="376"/>
      <c r="RFG104" s="376"/>
      <c r="RFH104" s="376"/>
      <c r="RFI104" s="376"/>
      <c r="RFJ104" s="376"/>
      <c r="RFK104" s="376"/>
      <c r="RFL104" s="376"/>
      <c r="RFM104" s="376"/>
      <c r="RFN104" s="376"/>
      <c r="RFO104" s="376"/>
      <c r="RFP104" s="376"/>
      <c r="RFQ104" s="376"/>
      <c r="RFR104" s="376"/>
      <c r="RFS104" s="376"/>
      <c r="RFT104" s="376"/>
      <c r="RFU104" s="376"/>
      <c r="RFV104" s="376"/>
      <c r="RFW104" s="376"/>
      <c r="RFX104" s="376"/>
      <c r="RFY104" s="376"/>
      <c r="RFZ104" s="376"/>
      <c r="RGA104" s="376"/>
      <c r="RGB104" s="376"/>
      <c r="RGC104" s="376"/>
      <c r="RGD104" s="376"/>
      <c r="RGE104" s="376"/>
      <c r="RGF104" s="376"/>
      <c r="RGG104" s="376"/>
      <c r="RGH104" s="376"/>
      <c r="RGI104" s="376"/>
      <c r="RGJ104" s="376"/>
      <c r="RGK104" s="376"/>
      <c r="RGL104" s="376"/>
      <c r="RGM104" s="376"/>
      <c r="RGN104" s="376"/>
      <c r="RGO104" s="376"/>
      <c r="RGP104" s="376"/>
      <c r="RGQ104" s="376"/>
      <c r="RGR104" s="376"/>
      <c r="RGS104" s="376"/>
      <c r="RGT104" s="376"/>
      <c r="RGU104" s="376"/>
      <c r="RGV104" s="376"/>
      <c r="RGW104" s="376"/>
      <c r="RGX104" s="376"/>
      <c r="RGY104" s="376"/>
      <c r="RGZ104" s="376"/>
      <c r="RHA104" s="376"/>
      <c r="RHB104" s="376"/>
      <c r="RHC104" s="376"/>
      <c r="RHD104" s="376"/>
      <c r="RHE104" s="376"/>
      <c r="RHF104" s="376"/>
      <c r="RHG104" s="376"/>
      <c r="RHH104" s="376"/>
      <c r="RHI104" s="376"/>
      <c r="RHJ104" s="376"/>
      <c r="RHK104" s="376"/>
      <c r="RHL104" s="376"/>
      <c r="RHM104" s="376"/>
      <c r="RHN104" s="376"/>
      <c r="RHO104" s="376"/>
      <c r="RHP104" s="376"/>
      <c r="RHQ104" s="376"/>
      <c r="RHR104" s="376"/>
      <c r="RHS104" s="376"/>
      <c r="RHT104" s="376"/>
      <c r="RHU104" s="376"/>
      <c r="RHV104" s="376"/>
      <c r="RHW104" s="376"/>
      <c r="RHX104" s="376"/>
      <c r="RHY104" s="376"/>
      <c r="RHZ104" s="376"/>
      <c r="RIA104" s="376"/>
      <c r="RIB104" s="376"/>
      <c r="RIC104" s="376"/>
      <c r="RID104" s="376"/>
      <c r="RIE104" s="376"/>
      <c r="RIF104" s="376"/>
      <c r="RIG104" s="376"/>
      <c r="RIH104" s="376"/>
      <c r="RII104" s="376"/>
      <c r="RIJ104" s="376"/>
      <c r="RIK104" s="376"/>
      <c r="RIL104" s="376"/>
      <c r="RIM104" s="376"/>
      <c r="RIN104" s="376"/>
      <c r="RIO104" s="376"/>
      <c r="RIP104" s="376"/>
      <c r="RIQ104" s="376"/>
      <c r="RIR104" s="376"/>
      <c r="RIS104" s="376"/>
      <c r="RIT104" s="376"/>
      <c r="RIU104" s="376"/>
      <c r="RIV104" s="376"/>
      <c r="RIW104" s="376"/>
      <c r="RIX104" s="376"/>
      <c r="RIY104" s="376"/>
      <c r="RIZ104" s="376"/>
      <c r="RJA104" s="376"/>
      <c r="RJB104" s="376"/>
      <c r="RJC104" s="376"/>
      <c r="RJD104" s="376"/>
      <c r="RJE104" s="376"/>
      <c r="RJF104" s="376"/>
      <c r="RJG104" s="376"/>
      <c r="RJH104" s="376"/>
      <c r="RJI104" s="376"/>
      <c r="RJJ104" s="376"/>
      <c r="RJK104" s="376"/>
      <c r="RJL104" s="376"/>
      <c r="RJM104" s="376"/>
      <c r="RJN104" s="376"/>
      <c r="RJO104" s="376"/>
      <c r="RJP104" s="376"/>
      <c r="RJQ104" s="376"/>
      <c r="RJR104" s="376"/>
      <c r="RJS104" s="376"/>
      <c r="RJT104" s="376"/>
      <c r="RJU104" s="376"/>
      <c r="RJV104" s="376"/>
      <c r="RJW104" s="376"/>
      <c r="RJX104" s="376"/>
      <c r="RJY104" s="376"/>
      <c r="RJZ104" s="376"/>
      <c r="RKA104" s="376"/>
      <c r="RKB104" s="376"/>
      <c r="RKC104" s="376"/>
      <c r="RKD104" s="376"/>
      <c r="RKE104" s="376"/>
      <c r="RKF104" s="376"/>
      <c r="RKG104" s="376"/>
      <c r="RKH104" s="376"/>
      <c r="RKI104" s="376"/>
      <c r="RKJ104" s="376"/>
      <c r="RKK104" s="376"/>
      <c r="RKL104" s="376"/>
      <c r="RKM104" s="376"/>
      <c r="RKN104" s="376"/>
      <c r="RKO104" s="376"/>
      <c r="RKP104" s="376"/>
      <c r="RKQ104" s="376"/>
      <c r="RKR104" s="376"/>
      <c r="RKS104" s="376"/>
      <c r="RKT104" s="376"/>
      <c r="RKU104" s="376"/>
      <c r="RKV104" s="376"/>
      <c r="RKW104" s="376"/>
      <c r="RKX104" s="376"/>
      <c r="RKY104" s="376"/>
      <c r="RKZ104" s="376"/>
      <c r="RLA104" s="376"/>
      <c r="RLB104" s="376"/>
      <c r="RLC104" s="376"/>
      <c r="RLD104" s="376"/>
      <c r="RLE104" s="376"/>
      <c r="RLF104" s="376"/>
      <c r="RLG104" s="376"/>
      <c r="RLH104" s="376"/>
      <c r="RLI104" s="376"/>
      <c r="RLJ104" s="376"/>
      <c r="RLK104" s="376"/>
      <c r="RLL104" s="376"/>
      <c r="RLM104" s="376"/>
      <c r="RLN104" s="376"/>
      <c r="RLO104" s="376"/>
      <c r="RLP104" s="376"/>
      <c r="RLQ104" s="376"/>
      <c r="RLR104" s="376"/>
      <c r="RLS104" s="376"/>
      <c r="RLT104" s="376"/>
      <c r="RLU104" s="376"/>
      <c r="RLV104" s="376"/>
      <c r="RLW104" s="376"/>
      <c r="RLX104" s="376"/>
      <c r="RLY104" s="376"/>
      <c r="RLZ104" s="376"/>
      <c r="RMA104" s="376"/>
      <c r="RMB104" s="376"/>
      <c r="RMC104" s="376"/>
      <c r="RMD104" s="376"/>
      <c r="RME104" s="376"/>
      <c r="RMF104" s="376"/>
      <c r="RMG104" s="376"/>
      <c r="RMH104" s="376"/>
      <c r="RMI104" s="376"/>
      <c r="RMJ104" s="376"/>
      <c r="RMK104" s="376"/>
      <c r="RML104" s="376"/>
      <c r="RMM104" s="376"/>
      <c r="RMN104" s="376"/>
      <c r="RMO104" s="376"/>
      <c r="RMP104" s="376"/>
      <c r="RMQ104" s="376"/>
      <c r="RMR104" s="376"/>
      <c r="RMS104" s="376"/>
      <c r="RMT104" s="376"/>
      <c r="RMU104" s="376"/>
      <c r="RMV104" s="376"/>
      <c r="RMW104" s="376"/>
      <c r="RMX104" s="376"/>
      <c r="RMY104" s="376"/>
      <c r="RMZ104" s="376"/>
      <c r="RNA104" s="376"/>
      <c r="RNB104" s="376"/>
      <c r="RNC104" s="376"/>
      <c r="RND104" s="376"/>
      <c r="RNE104" s="376"/>
      <c r="RNF104" s="376"/>
      <c r="RNG104" s="376"/>
      <c r="RNH104" s="376"/>
      <c r="RNI104" s="376"/>
      <c r="RNJ104" s="376"/>
      <c r="RNK104" s="376"/>
      <c r="RNL104" s="376"/>
      <c r="RNM104" s="376"/>
      <c r="RNN104" s="376"/>
      <c r="RNO104" s="376"/>
      <c r="RNP104" s="376"/>
      <c r="RNQ104" s="376"/>
      <c r="RNR104" s="376"/>
      <c r="RNS104" s="376"/>
      <c r="RNT104" s="376"/>
      <c r="RNU104" s="376"/>
      <c r="RNV104" s="376"/>
      <c r="RNW104" s="376"/>
      <c r="RNX104" s="376"/>
      <c r="RNY104" s="376"/>
      <c r="RNZ104" s="376"/>
      <c r="ROA104" s="376"/>
      <c r="ROB104" s="376"/>
      <c r="ROC104" s="376"/>
      <c r="ROD104" s="376"/>
      <c r="ROE104" s="376"/>
      <c r="ROF104" s="376"/>
      <c r="ROG104" s="376"/>
      <c r="ROH104" s="376"/>
      <c r="ROI104" s="376"/>
      <c r="ROJ104" s="376"/>
      <c r="ROK104" s="376"/>
      <c r="ROL104" s="376"/>
      <c r="ROM104" s="376"/>
      <c r="RON104" s="376"/>
      <c r="ROO104" s="376"/>
      <c r="ROP104" s="376"/>
      <c r="ROQ104" s="376"/>
      <c r="ROR104" s="376"/>
      <c r="ROS104" s="376"/>
      <c r="ROT104" s="376"/>
      <c r="ROU104" s="376"/>
      <c r="ROV104" s="376"/>
      <c r="ROW104" s="376"/>
      <c r="ROX104" s="376"/>
      <c r="ROY104" s="376"/>
      <c r="ROZ104" s="376"/>
      <c r="RPA104" s="376"/>
      <c r="RPB104" s="376"/>
      <c r="RPC104" s="376"/>
      <c r="RPD104" s="376"/>
      <c r="RPE104" s="376"/>
      <c r="RPF104" s="376"/>
      <c r="RPG104" s="376"/>
      <c r="RPH104" s="376"/>
      <c r="RPI104" s="376"/>
      <c r="RPJ104" s="376"/>
      <c r="RPK104" s="376"/>
      <c r="RPL104" s="376"/>
      <c r="RPM104" s="376"/>
      <c r="RPN104" s="376"/>
      <c r="RPO104" s="376"/>
      <c r="RPP104" s="376"/>
      <c r="RPQ104" s="376"/>
      <c r="RPR104" s="376"/>
      <c r="RPS104" s="376"/>
      <c r="RPT104" s="376"/>
      <c r="RPU104" s="376"/>
      <c r="RPV104" s="376"/>
      <c r="RPW104" s="376"/>
      <c r="RPX104" s="376"/>
      <c r="RPY104" s="376"/>
      <c r="RPZ104" s="376"/>
      <c r="RQA104" s="376"/>
      <c r="RQB104" s="376"/>
      <c r="RQC104" s="376"/>
      <c r="RQD104" s="376"/>
      <c r="RQE104" s="376"/>
      <c r="RQF104" s="376"/>
      <c r="RQG104" s="376"/>
      <c r="RQH104" s="376"/>
      <c r="RQI104" s="376"/>
      <c r="RQJ104" s="376"/>
      <c r="RQK104" s="376"/>
      <c r="RQL104" s="376"/>
      <c r="RQM104" s="376"/>
      <c r="RQN104" s="376"/>
      <c r="RQO104" s="376"/>
      <c r="RQP104" s="376"/>
      <c r="RQQ104" s="376"/>
      <c r="RQR104" s="376"/>
      <c r="RQS104" s="376"/>
      <c r="RQT104" s="376"/>
      <c r="RQU104" s="376"/>
      <c r="RQV104" s="376"/>
      <c r="RQW104" s="376"/>
      <c r="RQX104" s="376"/>
      <c r="RQY104" s="376"/>
      <c r="RQZ104" s="376"/>
      <c r="RRA104" s="376"/>
      <c r="RRB104" s="376"/>
      <c r="RRC104" s="376"/>
      <c r="RRD104" s="376"/>
      <c r="RRE104" s="376"/>
      <c r="RRF104" s="376"/>
      <c r="RRG104" s="376"/>
      <c r="RRH104" s="376"/>
      <c r="RRI104" s="376"/>
      <c r="RRJ104" s="376"/>
      <c r="RRK104" s="376"/>
      <c r="RRL104" s="376"/>
      <c r="RRM104" s="376"/>
      <c r="RRN104" s="376"/>
      <c r="RRO104" s="376"/>
      <c r="RRP104" s="376"/>
      <c r="RRQ104" s="376"/>
      <c r="RRR104" s="376"/>
      <c r="RRS104" s="376"/>
      <c r="RRT104" s="376"/>
      <c r="RRU104" s="376"/>
      <c r="RRV104" s="376"/>
      <c r="RRW104" s="376"/>
      <c r="RRX104" s="376"/>
      <c r="RRY104" s="376"/>
      <c r="RRZ104" s="376"/>
      <c r="RSA104" s="376"/>
      <c r="RSB104" s="376"/>
      <c r="RSC104" s="376"/>
      <c r="RSD104" s="376"/>
      <c r="RSE104" s="376"/>
      <c r="RSF104" s="376"/>
      <c r="RSG104" s="376"/>
      <c r="RSH104" s="376"/>
      <c r="RSI104" s="376"/>
      <c r="RSJ104" s="376"/>
      <c r="RSK104" s="376"/>
      <c r="RSL104" s="376"/>
      <c r="RSM104" s="376"/>
      <c r="RSN104" s="376"/>
      <c r="RSO104" s="376"/>
      <c r="RSP104" s="376"/>
      <c r="RSQ104" s="376"/>
      <c r="RSR104" s="376"/>
      <c r="RSS104" s="376"/>
      <c r="RST104" s="376"/>
      <c r="RSU104" s="376"/>
      <c r="RSV104" s="376"/>
      <c r="RSW104" s="376"/>
      <c r="RSX104" s="376"/>
      <c r="RSY104" s="376"/>
      <c r="RSZ104" s="376"/>
      <c r="RTA104" s="376"/>
      <c r="RTB104" s="376"/>
      <c r="RTC104" s="376"/>
      <c r="RTD104" s="376"/>
      <c r="RTE104" s="376"/>
      <c r="RTF104" s="376"/>
      <c r="RTG104" s="376"/>
      <c r="RTH104" s="376"/>
      <c r="RTI104" s="376"/>
      <c r="RTJ104" s="376"/>
      <c r="RTK104" s="376"/>
      <c r="RTL104" s="376"/>
      <c r="RTM104" s="376"/>
      <c r="RTN104" s="376"/>
      <c r="RTO104" s="376"/>
      <c r="RTP104" s="376"/>
      <c r="RTQ104" s="376"/>
      <c r="RTR104" s="376"/>
      <c r="RTS104" s="376"/>
      <c r="RTT104" s="376"/>
      <c r="RTU104" s="376"/>
      <c r="RTV104" s="376"/>
      <c r="RTW104" s="376"/>
      <c r="RTX104" s="376"/>
      <c r="RTY104" s="376"/>
      <c r="RTZ104" s="376"/>
      <c r="RUA104" s="376"/>
      <c r="RUB104" s="376"/>
      <c r="RUC104" s="376"/>
      <c r="RUD104" s="376"/>
      <c r="RUE104" s="376"/>
      <c r="RUF104" s="376"/>
      <c r="RUG104" s="376"/>
      <c r="RUH104" s="376"/>
      <c r="RUI104" s="376"/>
      <c r="RUJ104" s="376"/>
      <c r="RUK104" s="376"/>
      <c r="RUL104" s="376"/>
      <c r="RUM104" s="376"/>
      <c r="RUN104" s="376"/>
      <c r="RUO104" s="376"/>
      <c r="RUP104" s="376"/>
      <c r="RUQ104" s="376"/>
      <c r="RUR104" s="376"/>
      <c r="RUS104" s="376"/>
      <c r="RUT104" s="376"/>
      <c r="RUU104" s="376"/>
      <c r="RUV104" s="376"/>
      <c r="RUW104" s="376"/>
      <c r="RUX104" s="376"/>
      <c r="RUY104" s="376"/>
      <c r="RUZ104" s="376"/>
      <c r="RVA104" s="376"/>
      <c r="RVB104" s="376"/>
      <c r="RVC104" s="376"/>
      <c r="RVD104" s="376"/>
      <c r="RVE104" s="376"/>
      <c r="RVF104" s="376"/>
      <c r="RVG104" s="376"/>
      <c r="RVH104" s="376"/>
      <c r="RVI104" s="376"/>
      <c r="RVJ104" s="376"/>
      <c r="RVK104" s="376"/>
      <c r="RVL104" s="376"/>
      <c r="RVM104" s="376"/>
      <c r="RVN104" s="376"/>
      <c r="RVO104" s="376"/>
      <c r="RVP104" s="376"/>
      <c r="RVQ104" s="376"/>
      <c r="RVR104" s="376"/>
      <c r="RVS104" s="376"/>
      <c r="RVT104" s="376"/>
      <c r="RVU104" s="376"/>
      <c r="RVV104" s="376"/>
      <c r="RVW104" s="376"/>
      <c r="RVX104" s="376"/>
      <c r="RVY104" s="376"/>
      <c r="RVZ104" s="376"/>
      <c r="RWA104" s="376"/>
      <c r="RWB104" s="376"/>
      <c r="RWC104" s="376"/>
      <c r="RWD104" s="376"/>
      <c r="RWE104" s="376"/>
      <c r="RWF104" s="376"/>
      <c r="RWG104" s="376"/>
      <c r="RWH104" s="376"/>
      <c r="RWI104" s="376"/>
      <c r="RWJ104" s="376"/>
      <c r="RWK104" s="376"/>
      <c r="RWL104" s="376"/>
      <c r="RWM104" s="376"/>
      <c r="RWN104" s="376"/>
      <c r="RWO104" s="376"/>
      <c r="RWP104" s="376"/>
      <c r="RWQ104" s="376"/>
      <c r="RWR104" s="376"/>
      <c r="RWS104" s="376"/>
      <c r="RWT104" s="376"/>
      <c r="RWU104" s="376"/>
      <c r="RWV104" s="376"/>
      <c r="RWW104" s="376"/>
      <c r="RWX104" s="376"/>
      <c r="RWY104" s="376"/>
      <c r="RWZ104" s="376"/>
      <c r="RXA104" s="376"/>
      <c r="RXB104" s="376"/>
      <c r="RXC104" s="376"/>
      <c r="RXD104" s="376"/>
      <c r="RXE104" s="376"/>
      <c r="RXF104" s="376"/>
      <c r="RXG104" s="376"/>
      <c r="RXH104" s="376"/>
      <c r="RXI104" s="376"/>
      <c r="RXJ104" s="376"/>
      <c r="RXK104" s="376"/>
      <c r="RXL104" s="376"/>
      <c r="RXM104" s="376"/>
      <c r="RXN104" s="376"/>
      <c r="RXO104" s="376"/>
      <c r="RXP104" s="376"/>
      <c r="RXQ104" s="376"/>
      <c r="RXR104" s="376"/>
      <c r="RXS104" s="376"/>
      <c r="RXT104" s="376"/>
      <c r="RXU104" s="376"/>
      <c r="RXV104" s="376"/>
      <c r="RXW104" s="376"/>
      <c r="RXX104" s="376"/>
      <c r="RXY104" s="376"/>
      <c r="RXZ104" s="376"/>
      <c r="RYA104" s="376"/>
      <c r="RYB104" s="376"/>
      <c r="RYC104" s="376"/>
      <c r="RYD104" s="376"/>
      <c r="RYE104" s="376"/>
      <c r="RYF104" s="376"/>
      <c r="RYG104" s="376"/>
      <c r="RYH104" s="376"/>
      <c r="RYI104" s="376"/>
      <c r="RYJ104" s="376"/>
      <c r="RYK104" s="376"/>
      <c r="RYL104" s="376"/>
      <c r="RYM104" s="376"/>
      <c r="RYN104" s="376"/>
      <c r="RYO104" s="376"/>
      <c r="RYP104" s="376"/>
      <c r="RYQ104" s="376"/>
      <c r="RYR104" s="376"/>
      <c r="RYS104" s="376"/>
      <c r="RYT104" s="376"/>
      <c r="RYU104" s="376"/>
      <c r="RYV104" s="376"/>
      <c r="RYW104" s="376"/>
      <c r="RYX104" s="376"/>
      <c r="RYY104" s="376"/>
      <c r="RYZ104" s="376"/>
      <c r="RZA104" s="376"/>
      <c r="RZB104" s="376"/>
      <c r="RZC104" s="376"/>
      <c r="RZD104" s="376"/>
      <c r="RZE104" s="376"/>
      <c r="RZF104" s="376"/>
      <c r="RZG104" s="376"/>
      <c r="RZH104" s="376"/>
      <c r="RZI104" s="376"/>
      <c r="RZJ104" s="376"/>
      <c r="RZK104" s="376"/>
      <c r="RZL104" s="376"/>
      <c r="RZM104" s="376"/>
      <c r="RZN104" s="376"/>
      <c r="RZO104" s="376"/>
      <c r="RZP104" s="376"/>
      <c r="RZQ104" s="376"/>
      <c r="RZR104" s="376"/>
      <c r="RZS104" s="376"/>
      <c r="RZT104" s="376"/>
      <c r="RZU104" s="376"/>
      <c r="RZV104" s="376"/>
      <c r="RZW104" s="376"/>
      <c r="RZX104" s="376"/>
      <c r="RZY104" s="376"/>
      <c r="RZZ104" s="376"/>
      <c r="SAA104" s="376"/>
      <c r="SAB104" s="376"/>
      <c r="SAC104" s="376"/>
      <c r="SAD104" s="376"/>
      <c r="SAE104" s="376"/>
      <c r="SAF104" s="376"/>
      <c r="SAG104" s="376"/>
      <c r="SAH104" s="376"/>
      <c r="SAI104" s="376"/>
      <c r="SAJ104" s="376"/>
      <c r="SAK104" s="376"/>
      <c r="SAL104" s="376"/>
      <c r="SAM104" s="376"/>
      <c r="SAN104" s="376"/>
      <c r="SAO104" s="376"/>
      <c r="SAP104" s="376"/>
      <c r="SAQ104" s="376"/>
      <c r="SAR104" s="376"/>
      <c r="SAS104" s="376"/>
      <c r="SAT104" s="376"/>
      <c r="SAU104" s="376"/>
      <c r="SAV104" s="376"/>
      <c r="SAW104" s="376"/>
      <c r="SAX104" s="376"/>
      <c r="SAY104" s="376"/>
      <c r="SAZ104" s="376"/>
      <c r="SBA104" s="376"/>
      <c r="SBB104" s="376"/>
      <c r="SBC104" s="376"/>
      <c r="SBD104" s="376"/>
      <c r="SBE104" s="376"/>
      <c r="SBF104" s="376"/>
      <c r="SBG104" s="376"/>
      <c r="SBH104" s="376"/>
      <c r="SBI104" s="376"/>
      <c r="SBJ104" s="376"/>
      <c r="SBK104" s="376"/>
      <c r="SBL104" s="376"/>
      <c r="SBM104" s="376"/>
      <c r="SBN104" s="376"/>
      <c r="SBO104" s="376"/>
      <c r="SBP104" s="376"/>
      <c r="SBQ104" s="376"/>
      <c r="SBR104" s="376"/>
      <c r="SBS104" s="376"/>
      <c r="SBT104" s="376"/>
      <c r="SBU104" s="376"/>
      <c r="SBV104" s="376"/>
      <c r="SBW104" s="376"/>
      <c r="SBX104" s="376"/>
      <c r="SBY104" s="376"/>
      <c r="SBZ104" s="376"/>
      <c r="SCA104" s="376"/>
      <c r="SCB104" s="376"/>
      <c r="SCC104" s="376"/>
      <c r="SCD104" s="376"/>
      <c r="SCE104" s="376"/>
      <c r="SCF104" s="376"/>
      <c r="SCG104" s="376"/>
      <c r="SCH104" s="376"/>
      <c r="SCI104" s="376"/>
      <c r="SCJ104" s="376"/>
      <c r="SCK104" s="376"/>
      <c r="SCL104" s="376"/>
      <c r="SCM104" s="376"/>
      <c r="SCN104" s="376"/>
      <c r="SCO104" s="376"/>
      <c r="SCP104" s="376"/>
      <c r="SCQ104" s="376"/>
      <c r="SCR104" s="376"/>
      <c r="SCS104" s="376"/>
      <c r="SCT104" s="376"/>
      <c r="SCU104" s="376"/>
      <c r="SCV104" s="376"/>
      <c r="SCW104" s="376"/>
      <c r="SCX104" s="376"/>
      <c r="SCY104" s="376"/>
      <c r="SCZ104" s="376"/>
      <c r="SDA104" s="376"/>
      <c r="SDB104" s="376"/>
      <c r="SDC104" s="376"/>
      <c r="SDD104" s="376"/>
      <c r="SDE104" s="376"/>
      <c r="SDF104" s="376"/>
      <c r="SDG104" s="376"/>
      <c r="SDH104" s="376"/>
      <c r="SDI104" s="376"/>
      <c r="SDJ104" s="376"/>
      <c r="SDK104" s="376"/>
      <c r="SDL104" s="376"/>
      <c r="SDM104" s="376"/>
      <c r="SDN104" s="376"/>
      <c r="SDO104" s="376"/>
      <c r="SDP104" s="376"/>
      <c r="SDQ104" s="376"/>
      <c r="SDR104" s="376"/>
      <c r="SDS104" s="376"/>
      <c r="SDT104" s="376"/>
      <c r="SDU104" s="376"/>
      <c r="SDV104" s="376"/>
      <c r="SDW104" s="376"/>
      <c r="SDX104" s="376"/>
      <c r="SDY104" s="376"/>
      <c r="SDZ104" s="376"/>
      <c r="SEA104" s="376"/>
      <c r="SEB104" s="376"/>
      <c r="SEC104" s="376"/>
      <c r="SED104" s="376"/>
      <c r="SEE104" s="376"/>
      <c r="SEF104" s="376"/>
      <c r="SEG104" s="376"/>
      <c r="SEH104" s="376"/>
      <c r="SEI104" s="376"/>
      <c r="SEJ104" s="376"/>
      <c r="SEK104" s="376"/>
      <c r="SEL104" s="376"/>
      <c r="SEM104" s="376"/>
      <c r="SEN104" s="376"/>
      <c r="SEO104" s="376"/>
      <c r="SEP104" s="376"/>
      <c r="SEQ104" s="376"/>
      <c r="SER104" s="376"/>
      <c r="SES104" s="376"/>
      <c r="SET104" s="376"/>
      <c r="SEU104" s="376"/>
      <c r="SEV104" s="376"/>
      <c r="SEW104" s="376"/>
      <c r="SEX104" s="376"/>
      <c r="SEY104" s="376"/>
      <c r="SEZ104" s="376"/>
      <c r="SFA104" s="376"/>
      <c r="SFB104" s="376"/>
      <c r="SFC104" s="376"/>
      <c r="SFD104" s="376"/>
      <c r="SFE104" s="376"/>
      <c r="SFF104" s="376"/>
      <c r="SFG104" s="376"/>
      <c r="SFH104" s="376"/>
      <c r="SFI104" s="376"/>
      <c r="SFJ104" s="376"/>
      <c r="SFK104" s="376"/>
      <c r="SFL104" s="376"/>
      <c r="SFM104" s="376"/>
      <c r="SFN104" s="376"/>
      <c r="SFO104" s="376"/>
      <c r="SFP104" s="376"/>
      <c r="SFQ104" s="376"/>
      <c r="SFR104" s="376"/>
      <c r="SFS104" s="376"/>
      <c r="SFT104" s="376"/>
      <c r="SFU104" s="376"/>
      <c r="SFV104" s="376"/>
      <c r="SFW104" s="376"/>
      <c r="SFX104" s="376"/>
      <c r="SFY104" s="376"/>
      <c r="SFZ104" s="376"/>
      <c r="SGA104" s="376"/>
      <c r="SGB104" s="376"/>
      <c r="SGC104" s="376"/>
      <c r="SGD104" s="376"/>
      <c r="SGE104" s="376"/>
      <c r="SGF104" s="376"/>
      <c r="SGG104" s="376"/>
      <c r="SGH104" s="376"/>
      <c r="SGI104" s="376"/>
      <c r="SGJ104" s="376"/>
      <c r="SGK104" s="376"/>
      <c r="SGL104" s="376"/>
      <c r="SGM104" s="376"/>
      <c r="SGN104" s="376"/>
      <c r="SGO104" s="376"/>
      <c r="SGP104" s="376"/>
      <c r="SGQ104" s="376"/>
      <c r="SGR104" s="376"/>
      <c r="SGS104" s="376"/>
      <c r="SGT104" s="376"/>
      <c r="SGU104" s="376"/>
      <c r="SGV104" s="376"/>
      <c r="SGW104" s="376"/>
      <c r="SGX104" s="376"/>
      <c r="SGY104" s="376"/>
      <c r="SGZ104" s="376"/>
      <c r="SHA104" s="376"/>
      <c r="SHB104" s="376"/>
      <c r="SHC104" s="376"/>
      <c r="SHD104" s="376"/>
      <c r="SHE104" s="376"/>
      <c r="SHF104" s="376"/>
      <c r="SHG104" s="376"/>
      <c r="SHH104" s="376"/>
      <c r="SHI104" s="376"/>
      <c r="SHJ104" s="376"/>
      <c r="SHK104" s="376"/>
      <c r="SHL104" s="376"/>
      <c r="SHM104" s="376"/>
      <c r="SHN104" s="376"/>
      <c r="SHO104" s="376"/>
      <c r="SHP104" s="376"/>
      <c r="SHQ104" s="376"/>
      <c r="SHR104" s="376"/>
      <c r="SHS104" s="376"/>
      <c r="SHT104" s="376"/>
      <c r="SHU104" s="376"/>
      <c r="SHV104" s="376"/>
      <c r="SHW104" s="376"/>
      <c r="SHX104" s="376"/>
      <c r="SHY104" s="376"/>
      <c r="SHZ104" s="376"/>
      <c r="SIA104" s="376"/>
      <c r="SIB104" s="376"/>
      <c r="SIC104" s="376"/>
      <c r="SID104" s="376"/>
      <c r="SIE104" s="376"/>
      <c r="SIF104" s="376"/>
      <c r="SIG104" s="376"/>
      <c r="SIH104" s="376"/>
      <c r="SII104" s="376"/>
      <c r="SIJ104" s="376"/>
      <c r="SIK104" s="376"/>
      <c r="SIL104" s="376"/>
      <c r="SIM104" s="376"/>
      <c r="SIN104" s="376"/>
      <c r="SIO104" s="376"/>
      <c r="SIP104" s="376"/>
      <c r="SIQ104" s="376"/>
      <c r="SIR104" s="376"/>
      <c r="SIS104" s="376"/>
      <c r="SIT104" s="376"/>
      <c r="SIU104" s="376"/>
      <c r="SIV104" s="376"/>
      <c r="SIW104" s="376"/>
      <c r="SIX104" s="376"/>
      <c r="SIY104" s="376"/>
      <c r="SIZ104" s="376"/>
      <c r="SJA104" s="376"/>
      <c r="SJB104" s="376"/>
      <c r="SJC104" s="376"/>
      <c r="SJD104" s="376"/>
      <c r="SJE104" s="376"/>
      <c r="SJF104" s="376"/>
      <c r="SJG104" s="376"/>
      <c r="SJH104" s="376"/>
      <c r="SJI104" s="376"/>
      <c r="SJJ104" s="376"/>
      <c r="SJK104" s="376"/>
      <c r="SJL104" s="376"/>
      <c r="SJM104" s="376"/>
      <c r="SJN104" s="376"/>
      <c r="SJO104" s="376"/>
      <c r="SJP104" s="376"/>
      <c r="SJQ104" s="376"/>
      <c r="SJR104" s="376"/>
      <c r="SJS104" s="376"/>
      <c r="SJT104" s="376"/>
      <c r="SJU104" s="376"/>
      <c r="SJV104" s="376"/>
      <c r="SJW104" s="376"/>
      <c r="SJX104" s="376"/>
      <c r="SJY104" s="376"/>
      <c r="SJZ104" s="376"/>
      <c r="SKA104" s="376"/>
      <c r="SKB104" s="376"/>
      <c r="SKC104" s="376"/>
      <c r="SKD104" s="376"/>
      <c r="SKE104" s="376"/>
      <c r="SKF104" s="376"/>
      <c r="SKG104" s="376"/>
      <c r="SKH104" s="376"/>
      <c r="SKI104" s="376"/>
      <c r="SKJ104" s="376"/>
      <c r="SKK104" s="376"/>
      <c r="SKL104" s="376"/>
      <c r="SKM104" s="376"/>
      <c r="SKN104" s="376"/>
      <c r="SKO104" s="376"/>
      <c r="SKP104" s="376"/>
      <c r="SKQ104" s="376"/>
      <c r="SKR104" s="376"/>
      <c r="SKS104" s="376"/>
      <c r="SKT104" s="376"/>
      <c r="SKU104" s="376"/>
      <c r="SKV104" s="376"/>
      <c r="SKW104" s="376"/>
      <c r="SKX104" s="376"/>
      <c r="SKY104" s="376"/>
      <c r="SKZ104" s="376"/>
      <c r="SLA104" s="376"/>
      <c r="SLB104" s="376"/>
      <c r="SLC104" s="376"/>
      <c r="SLD104" s="376"/>
      <c r="SLE104" s="376"/>
      <c r="SLF104" s="376"/>
      <c r="SLG104" s="376"/>
      <c r="SLH104" s="376"/>
      <c r="SLI104" s="376"/>
      <c r="SLJ104" s="376"/>
      <c r="SLK104" s="376"/>
      <c r="SLL104" s="376"/>
      <c r="SLM104" s="376"/>
      <c r="SLN104" s="376"/>
      <c r="SLO104" s="376"/>
      <c r="SLP104" s="376"/>
      <c r="SLQ104" s="376"/>
      <c r="SLR104" s="376"/>
      <c r="SLS104" s="376"/>
      <c r="SLT104" s="376"/>
      <c r="SLU104" s="376"/>
      <c r="SLV104" s="376"/>
      <c r="SLW104" s="376"/>
      <c r="SLX104" s="376"/>
      <c r="SLY104" s="376"/>
      <c r="SLZ104" s="376"/>
      <c r="SMA104" s="376"/>
      <c r="SMB104" s="376"/>
      <c r="SMC104" s="376"/>
      <c r="SMD104" s="376"/>
      <c r="SME104" s="376"/>
      <c r="SMF104" s="376"/>
      <c r="SMG104" s="376"/>
      <c r="SMH104" s="376"/>
      <c r="SMI104" s="376"/>
      <c r="SMJ104" s="376"/>
      <c r="SMK104" s="376"/>
      <c r="SML104" s="376"/>
      <c r="SMM104" s="376"/>
      <c r="SMN104" s="376"/>
      <c r="SMO104" s="376"/>
      <c r="SMP104" s="376"/>
      <c r="SMQ104" s="376"/>
      <c r="SMR104" s="376"/>
      <c r="SMS104" s="376"/>
      <c r="SMT104" s="376"/>
      <c r="SMU104" s="376"/>
      <c r="SMV104" s="376"/>
      <c r="SMW104" s="376"/>
      <c r="SMX104" s="376"/>
      <c r="SMY104" s="376"/>
      <c r="SMZ104" s="376"/>
      <c r="SNA104" s="376"/>
      <c r="SNB104" s="376"/>
      <c r="SNC104" s="376"/>
      <c r="SND104" s="376"/>
      <c r="SNE104" s="376"/>
      <c r="SNF104" s="376"/>
      <c r="SNG104" s="376"/>
      <c r="SNH104" s="376"/>
      <c r="SNI104" s="376"/>
      <c r="SNJ104" s="376"/>
      <c r="SNK104" s="376"/>
      <c r="SNL104" s="376"/>
      <c r="SNM104" s="376"/>
      <c r="SNN104" s="376"/>
      <c r="SNO104" s="376"/>
      <c r="SNP104" s="376"/>
      <c r="SNQ104" s="376"/>
      <c r="SNR104" s="376"/>
      <c r="SNS104" s="376"/>
      <c r="SNT104" s="376"/>
      <c r="SNU104" s="376"/>
      <c r="SNV104" s="376"/>
      <c r="SNW104" s="376"/>
      <c r="SNX104" s="376"/>
      <c r="SNY104" s="376"/>
      <c r="SNZ104" s="376"/>
      <c r="SOA104" s="376"/>
      <c r="SOB104" s="376"/>
      <c r="SOC104" s="376"/>
      <c r="SOD104" s="376"/>
      <c r="SOE104" s="376"/>
      <c r="SOF104" s="376"/>
      <c r="SOG104" s="376"/>
      <c r="SOH104" s="376"/>
      <c r="SOI104" s="376"/>
      <c r="SOJ104" s="376"/>
      <c r="SOK104" s="376"/>
      <c r="SOL104" s="376"/>
      <c r="SOM104" s="376"/>
      <c r="SON104" s="376"/>
      <c r="SOO104" s="376"/>
      <c r="SOP104" s="376"/>
      <c r="SOQ104" s="376"/>
      <c r="SOR104" s="376"/>
      <c r="SOS104" s="376"/>
      <c r="SOT104" s="376"/>
      <c r="SOU104" s="376"/>
      <c r="SOV104" s="376"/>
      <c r="SOW104" s="376"/>
      <c r="SOX104" s="376"/>
      <c r="SOY104" s="376"/>
      <c r="SOZ104" s="376"/>
      <c r="SPA104" s="376"/>
      <c r="SPB104" s="376"/>
      <c r="SPC104" s="376"/>
      <c r="SPD104" s="376"/>
      <c r="SPE104" s="376"/>
      <c r="SPF104" s="376"/>
      <c r="SPG104" s="376"/>
      <c r="SPH104" s="376"/>
      <c r="SPI104" s="376"/>
      <c r="SPJ104" s="376"/>
      <c r="SPK104" s="376"/>
      <c r="SPL104" s="376"/>
      <c r="SPM104" s="376"/>
      <c r="SPN104" s="376"/>
      <c r="SPO104" s="376"/>
      <c r="SPP104" s="376"/>
      <c r="SPQ104" s="376"/>
      <c r="SPR104" s="376"/>
      <c r="SPS104" s="376"/>
      <c r="SPT104" s="376"/>
      <c r="SPU104" s="376"/>
      <c r="SPV104" s="376"/>
      <c r="SPW104" s="376"/>
      <c r="SPX104" s="376"/>
      <c r="SPY104" s="376"/>
      <c r="SPZ104" s="376"/>
      <c r="SQA104" s="376"/>
      <c r="SQB104" s="376"/>
      <c r="SQC104" s="376"/>
      <c r="SQD104" s="376"/>
      <c r="SQE104" s="376"/>
      <c r="SQF104" s="376"/>
      <c r="SQG104" s="376"/>
      <c r="SQH104" s="376"/>
      <c r="SQI104" s="376"/>
      <c r="SQJ104" s="376"/>
      <c r="SQK104" s="376"/>
      <c r="SQL104" s="376"/>
      <c r="SQM104" s="376"/>
      <c r="SQN104" s="376"/>
      <c r="SQO104" s="376"/>
      <c r="SQP104" s="376"/>
      <c r="SQQ104" s="376"/>
      <c r="SQR104" s="376"/>
      <c r="SQS104" s="376"/>
      <c r="SQT104" s="376"/>
      <c r="SQU104" s="376"/>
      <c r="SQV104" s="376"/>
      <c r="SQW104" s="376"/>
      <c r="SQX104" s="376"/>
      <c r="SQY104" s="376"/>
      <c r="SQZ104" s="376"/>
      <c r="SRA104" s="376"/>
      <c r="SRB104" s="376"/>
      <c r="SRC104" s="376"/>
      <c r="SRD104" s="376"/>
      <c r="SRE104" s="376"/>
      <c r="SRF104" s="376"/>
      <c r="SRG104" s="376"/>
      <c r="SRH104" s="376"/>
      <c r="SRI104" s="376"/>
      <c r="SRJ104" s="376"/>
      <c r="SRK104" s="376"/>
      <c r="SRL104" s="376"/>
      <c r="SRM104" s="376"/>
      <c r="SRN104" s="376"/>
      <c r="SRO104" s="376"/>
      <c r="SRP104" s="376"/>
      <c r="SRQ104" s="376"/>
      <c r="SRR104" s="376"/>
      <c r="SRS104" s="376"/>
      <c r="SRT104" s="376"/>
      <c r="SRU104" s="376"/>
      <c r="SRV104" s="376"/>
      <c r="SRW104" s="376"/>
      <c r="SRX104" s="376"/>
      <c r="SRY104" s="376"/>
      <c r="SRZ104" s="376"/>
      <c r="SSA104" s="376"/>
      <c r="SSB104" s="376"/>
      <c r="SSC104" s="376"/>
      <c r="SSD104" s="376"/>
      <c r="SSE104" s="376"/>
      <c r="SSF104" s="376"/>
      <c r="SSG104" s="376"/>
      <c r="SSH104" s="376"/>
      <c r="SSI104" s="376"/>
      <c r="SSJ104" s="376"/>
      <c r="SSK104" s="376"/>
      <c r="SSL104" s="376"/>
      <c r="SSM104" s="376"/>
      <c r="SSN104" s="376"/>
      <c r="SSO104" s="376"/>
      <c r="SSP104" s="376"/>
      <c r="SSQ104" s="376"/>
      <c r="SSR104" s="376"/>
      <c r="SSS104" s="376"/>
      <c r="SST104" s="376"/>
      <c r="SSU104" s="376"/>
      <c r="SSV104" s="376"/>
      <c r="SSW104" s="376"/>
      <c r="SSX104" s="376"/>
      <c r="SSY104" s="376"/>
      <c r="SSZ104" s="376"/>
      <c r="STA104" s="376"/>
      <c r="STB104" s="376"/>
      <c r="STC104" s="376"/>
      <c r="STD104" s="376"/>
      <c r="STE104" s="376"/>
      <c r="STF104" s="376"/>
      <c r="STG104" s="376"/>
      <c r="STH104" s="376"/>
      <c r="STI104" s="376"/>
      <c r="STJ104" s="376"/>
      <c r="STK104" s="376"/>
      <c r="STL104" s="376"/>
      <c r="STM104" s="376"/>
      <c r="STN104" s="376"/>
      <c r="STO104" s="376"/>
      <c r="STP104" s="376"/>
      <c r="STQ104" s="376"/>
      <c r="STR104" s="376"/>
      <c r="STS104" s="376"/>
      <c r="STT104" s="376"/>
      <c r="STU104" s="376"/>
      <c r="STV104" s="376"/>
      <c r="STW104" s="376"/>
      <c r="STX104" s="376"/>
      <c r="STY104" s="376"/>
      <c r="STZ104" s="376"/>
      <c r="SUA104" s="376"/>
      <c r="SUB104" s="376"/>
      <c r="SUC104" s="376"/>
      <c r="SUD104" s="376"/>
      <c r="SUE104" s="376"/>
      <c r="SUF104" s="376"/>
      <c r="SUG104" s="376"/>
      <c r="SUH104" s="376"/>
      <c r="SUI104" s="376"/>
      <c r="SUJ104" s="376"/>
      <c r="SUK104" s="376"/>
      <c r="SUL104" s="376"/>
      <c r="SUM104" s="376"/>
      <c r="SUN104" s="376"/>
      <c r="SUO104" s="376"/>
      <c r="SUP104" s="376"/>
      <c r="SUQ104" s="376"/>
      <c r="SUR104" s="376"/>
      <c r="SUS104" s="376"/>
      <c r="SUT104" s="376"/>
      <c r="SUU104" s="376"/>
      <c r="SUV104" s="376"/>
      <c r="SUW104" s="376"/>
      <c r="SUX104" s="376"/>
      <c r="SUY104" s="376"/>
      <c r="SUZ104" s="376"/>
      <c r="SVA104" s="376"/>
      <c r="SVB104" s="376"/>
      <c r="SVC104" s="376"/>
      <c r="SVD104" s="376"/>
      <c r="SVE104" s="376"/>
      <c r="SVF104" s="376"/>
      <c r="SVG104" s="376"/>
      <c r="SVH104" s="376"/>
      <c r="SVI104" s="376"/>
      <c r="SVJ104" s="376"/>
      <c r="SVK104" s="376"/>
      <c r="SVL104" s="376"/>
      <c r="SVM104" s="376"/>
      <c r="SVN104" s="376"/>
      <c r="SVO104" s="376"/>
      <c r="SVP104" s="376"/>
      <c r="SVQ104" s="376"/>
      <c r="SVR104" s="376"/>
      <c r="SVS104" s="376"/>
      <c r="SVT104" s="376"/>
      <c r="SVU104" s="376"/>
      <c r="SVV104" s="376"/>
      <c r="SVW104" s="376"/>
      <c r="SVX104" s="376"/>
      <c r="SVY104" s="376"/>
      <c r="SVZ104" s="376"/>
      <c r="SWA104" s="376"/>
      <c r="SWB104" s="376"/>
      <c r="SWC104" s="376"/>
      <c r="SWD104" s="376"/>
      <c r="SWE104" s="376"/>
      <c r="SWF104" s="376"/>
      <c r="SWG104" s="376"/>
      <c r="SWH104" s="376"/>
      <c r="SWI104" s="376"/>
      <c r="SWJ104" s="376"/>
      <c r="SWK104" s="376"/>
      <c r="SWL104" s="376"/>
      <c r="SWM104" s="376"/>
      <c r="SWN104" s="376"/>
      <c r="SWO104" s="376"/>
      <c r="SWP104" s="376"/>
      <c r="SWQ104" s="376"/>
      <c r="SWR104" s="376"/>
      <c r="SWS104" s="376"/>
      <c r="SWT104" s="376"/>
      <c r="SWU104" s="376"/>
      <c r="SWV104" s="376"/>
      <c r="SWW104" s="376"/>
      <c r="SWX104" s="376"/>
      <c r="SWY104" s="376"/>
      <c r="SWZ104" s="376"/>
      <c r="SXA104" s="376"/>
      <c r="SXB104" s="376"/>
      <c r="SXC104" s="376"/>
      <c r="SXD104" s="376"/>
      <c r="SXE104" s="376"/>
      <c r="SXF104" s="376"/>
      <c r="SXG104" s="376"/>
      <c r="SXH104" s="376"/>
      <c r="SXI104" s="376"/>
      <c r="SXJ104" s="376"/>
      <c r="SXK104" s="376"/>
      <c r="SXL104" s="376"/>
      <c r="SXM104" s="376"/>
      <c r="SXN104" s="376"/>
      <c r="SXO104" s="376"/>
      <c r="SXP104" s="376"/>
      <c r="SXQ104" s="376"/>
      <c r="SXR104" s="376"/>
      <c r="SXS104" s="376"/>
      <c r="SXT104" s="376"/>
      <c r="SXU104" s="376"/>
      <c r="SXV104" s="376"/>
      <c r="SXW104" s="376"/>
      <c r="SXX104" s="376"/>
      <c r="SXY104" s="376"/>
      <c r="SXZ104" s="376"/>
      <c r="SYA104" s="376"/>
      <c r="SYB104" s="376"/>
      <c r="SYC104" s="376"/>
      <c r="SYD104" s="376"/>
      <c r="SYE104" s="376"/>
      <c r="SYF104" s="376"/>
      <c r="SYG104" s="376"/>
      <c r="SYH104" s="376"/>
      <c r="SYI104" s="376"/>
      <c r="SYJ104" s="376"/>
      <c r="SYK104" s="376"/>
      <c r="SYL104" s="376"/>
      <c r="SYM104" s="376"/>
      <c r="SYN104" s="376"/>
      <c r="SYO104" s="376"/>
      <c r="SYP104" s="376"/>
      <c r="SYQ104" s="376"/>
      <c r="SYR104" s="376"/>
      <c r="SYS104" s="376"/>
      <c r="SYT104" s="376"/>
      <c r="SYU104" s="376"/>
      <c r="SYV104" s="376"/>
      <c r="SYW104" s="376"/>
      <c r="SYX104" s="376"/>
      <c r="SYY104" s="376"/>
      <c r="SYZ104" s="376"/>
      <c r="SZA104" s="376"/>
      <c r="SZB104" s="376"/>
      <c r="SZC104" s="376"/>
      <c r="SZD104" s="376"/>
      <c r="SZE104" s="376"/>
      <c r="SZF104" s="376"/>
      <c r="SZG104" s="376"/>
      <c r="SZH104" s="376"/>
      <c r="SZI104" s="376"/>
      <c r="SZJ104" s="376"/>
      <c r="SZK104" s="376"/>
      <c r="SZL104" s="376"/>
      <c r="SZM104" s="376"/>
      <c r="SZN104" s="376"/>
      <c r="SZO104" s="376"/>
      <c r="SZP104" s="376"/>
      <c r="SZQ104" s="376"/>
      <c r="SZR104" s="376"/>
      <c r="SZS104" s="376"/>
      <c r="SZT104" s="376"/>
      <c r="SZU104" s="376"/>
      <c r="SZV104" s="376"/>
      <c r="SZW104" s="376"/>
      <c r="SZX104" s="376"/>
      <c r="SZY104" s="376"/>
      <c r="SZZ104" s="376"/>
      <c r="TAA104" s="376"/>
      <c r="TAB104" s="376"/>
      <c r="TAC104" s="376"/>
      <c r="TAD104" s="376"/>
      <c r="TAE104" s="376"/>
      <c r="TAF104" s="376"/>
      <c r="TAG104" s="376"/>
      <c r="TAH104" s="376"/>
      <c r="TAI104" s="376"/>
      <c r="TAJ104" s="376"/>
      <c r="TAK104" s="376"/>
      <c r="TAL104" s="376"/>
      <c r="TAM104" s="376"/>
      <c r="TAN104" s="376"/>
      <c r="TAO104" s="376"/>
      <c r="TAP104" s="376"/>
      <c r="TAQ104" s="376"/>
      <c r="TAR104" s="376"/>
      <c r="TAS104" s="376"/>
      <c r="TAT104" s="376"/>
      <c r="TAU104" s="376"/>
      <c r="TAV104" s="376"/>
      <c r="TAW104" s="376"/>
      <c r="TAX104" s="376"/>
      <c r="TAY104" s="376"/>
      <c r="TAZ104" s="376"/>
      <c r="TBA104" s="376"/>
      <c r="TBB104" s="376"/>
      <c r="TBC104" s="376"/>
      <c r="TBD104" s="376"/>
      <c r="TBE104" s="376"/>
      <c r="TBF104" s="376"/>
      <c r="TBG104" s="376"/>
      <c r="TBH104" s="376"/>
      <c r="TBI104" s="376"/>
      <c r="TBJ104" s="376"/>
      <c r="TBK104" s="376"/>
      <c r="TBL104" s="376"/>
      <c r="TBM104" s="376"/>
      <c r="TBN104" s="376"/>
      <c r="TBO104" s="376"/>
      <c r="TBP104" s="376"/>
      <c r="TBQ104" s="376"/>
      <c r="TBR104" s="376"/>
      <c r="TBS104" s="376"/>
      <c r="TBT104" s="376"/>
      <c r="TBU104" s="376"/>
      <c r="TBV104" s="376"/>
      <c r="TBW104" s="376"/>
      <c r="TBX104" s="376"/>
      <c r="TBY104" s="376"/>
      <c r="TBZ104" s="376"/>
      <c r="TCA104" s="376"/>
      <c r="TCB104" s="376"/>
      <c r="TCC104" s="376"/>
      <c r="TCD104" s="376"/>
      <c r="TCE104" s="376"/>
      <c r="TCF104" s="376"/>
      <c r="TCG104" s="376"/>
      <c r="TCH104" s="376"/>
      <c r="TCI104" s="376"/>
      <c r="TCJ104" s="376"/>
      <c r="TCK104" s="376"/>
      <c r="TCL104" s="376"/>
      <c r="TCM104" s="376"/>
      <c r="TCN104" s="376"/>
      <c r="TCO104" s="376"/>
      <c r="TCP104" s="376"/>
      <c r="TCQ104" s="376"/>
      <c r="TCR104" s="376"/>
      <c r="TCS104" s="376"/>
      <c r="TCT104" s="376"/>
      <c r="TCU104" s="376"/>
      <c r="TCV104" s="376"/>
      <c r="TCW104" s="376"/>
      <c r="TCX104" s="376"/>
      <c r="TCY104" s="376"/>
      <c r="TCZ104" s="376"/>
      <c r="TDA104" s="376"/>
      <c r="TDB104" s="376"/>
      <c r="TDC104" s="376"/>
      <c r="TDD104" s="376"/>
      <c r="TDE104" s="376"/>
      <c r="TDF104" s="376"/>
      <c r="TDG104" s="376"/>
      <c r="TDH104" s="376"/>
      <c r="TDI104" s="376"/>
      <c r="TDJ104" s="376"/>
      <c r="TDK104" s="376"/>
      <c r="TDL104" s="376"/>
      <c r="TDM104" s="376"/>
      <c r="TDN104" s="376"/>
      <c r="TDO104" s="376"/>
      <c r="TDP104" s="376"/>
      <c r="TDQ104" s="376"/>
      <c r="TDR104" s="376"/>
      <c r="TDS104" s="376"/>
      <c r="TDT104" s="376"/>
      <c r="TDU104" s="376"/>
      <c r="TDV104" s="376"/>
      <c r="TDW104" s="376"/>
      <c r="TDX104" s="376"/>
      <c r="TDY104" s="376"/>
      <c r="TDZ104" s="376"/>
      <c r="TEA104" s="376"/>
      <c r="TEB104" s="376"/>
      <c r="TEC104" s="376"/>
      <c r="TED104" s="376"/>
      <c r="TEE104" s="376"/>
      <c r="TEF104" s="376"/>
      <c r="TEG104" s="376"/>
      <c r="TEH104" s="376"/>
      <c r="TEI104" s="376"/>
      <c r="TEJ104" s="376"/>
      <c r="TEK104" s="376"/>
      <c r="TEL104" s="376"/>
      <c r="TEM104" s="376"/>
      <c r="TEN104" s="376"/>
      <c r="TEO104" s="376"/>
      <c r="TEP104" s="376"/>
      <c r="TEQ104" s="376"/>
      <c r="TER104" s="376"/>
      <c r="TES104" s="376"/>
      <c r="TET104" s="376"/>
      <c r="TEU104" s="376"/>
      <c r="TEV104" s="376"/>
      <c r="TEW104" s="376"/>
      <c r="TEX104" s="376"/>
      <c r="TEY104" s="376"/>
      <c r="TEZ104" s="376"/>
      <c r="TFA104" s="376"/>
      <c r="TFB104" s="376"/>
      <c r="TFC104" s="376"/>
      <c r="TFD104" s="376"/>
      <c r="TFE104" s="376"/>
      <c r="TFF104" s="376"/>
      <c r="TFG104" s="376"/>
      <c r="TFH104" s="376"/>
      <c r="TFI104" s="376"/>
      <c r="TFJ104" s="376"/>
      <c r="TFK104" s="376"/>
      <c r="TFL104" s="376"/>
      <c r="TFM104" s="376"/>
      <c r="TFN104" s="376"/>
      <c r="TFO104" s="376"/>
      <c r="TFP104" s="376"/>
      <c r="TFQ104" s="376"/>
      <c r="TFR104" s="376"/>
      <c r="TFS104" s="376"/>
      <c r="TFT104" s="376"/>
      <c r="TFU104" s="376"/>
      <c r="TFV104" s="376"/>
      <c r="TFW104" s="376"/>
      <c r="TFX104" s="376"/>
      <c r="TFY104" s="376"/>
      <c r="TFZ104" s="376"/>
      <c r="TGA104" s="376"/>
      <c r="TGB104" s="376"/>
      <c r="TGC104" s="376"/>
      <c r="TGD104" s="376"/>
      <c r="TGE104" s="376"/>
      <c r="TGF104" s="376"/>
      <c r="TGG104" s="376"/>
      <c r="TGH104" s="376"/>
      <c r="TGI104" s="376"/>
      <c r="TGJ104" s="376"/>
      <c r="TGK104" s="376"/>
      <c r="TGL104" s="376"/>
      <c r="TGM104" s="376"/>
      <c r="TGN104" s="376"/>
      <c r="TGO104" s="376"/>
      <c r="TGP104" s="376"/>
      <c r="TGQ104" s="376"/>
      <c r="TGR104" s="376"/>
      <c r="TGS104" s="376"/>
      <c r="TGT104" s="376"/>
      <c r="TGU104" s="376"/>
      <c r="TGV104" s="376"/>
      <c r="TGW104" s="376"/>
      <c r="TGX104" s="376"/>
      <c r="TGY104" s="376"/>
      <c r="TGZ104" s="376"/>
      <c r="THA104" s="376"/>
      <c r="THB104" s="376"/>
      <c r="THC104" s="376"/>
      <c r="THD104" s="376"/>
      <c r="THE104" s="376"/>
      <c r="THF104" s="376"/>
      <c r="THG104" s="376"/>
      <c r="THH104" s="376"/>
      <c r="THI104" s="376"/>
      <c r="THJ104" s="376"/>
      <c r="THK104" s="376"/>
      <c r="THL104" s="376"/>
      <c r="THM104" s="376"/>
      <c r="THN104" s="376"/>
      <c r="THO104" s="376"/>
      <c r="THP104" s="376"/>
      <c r="THQ104" s="376"/>
      <c r="THR104" s="376"/>
      <c r="THS104" s="376"/>
      <c r="THT104" s="376"/>
      <c r="THU104" s="376"/>
      <c r="THV104" s="376"/>
      <c r="THW104" s="376"/>
      <c r="THX104" s="376"/>
      <c r="THY104" s="376"/>
      <c r="THZ104" s="376"/>
      <c r="TIA104" s="376"/>
      <c r="TIB104" s="376"/>
      <c r="TIC104" s="376"/>
      <c r="TID104" s="376"/>
      <c r="TIE104" s="376"/>
      <c r="TIF104" s="376"/>
      <c r="TIG104" s="376"/>
      <c r="TIH104" s="376"/>
      <c r="TII104" s="376"/>
      <c r="TIJ104" s="376"/>
      <c r="TIK104" s="376"/>
      <c r="TIL104" s="376"/>
      <c r="TIM104" s="376"/>
      <c r="TIN104" s="376"/>
      <c r="TIO104" s="376"/>
      <c r="TIP104" s="376"/>
      <c r="TIQ104" s="376"/>
      <c r="TIR104" s="376"/>
      <c r="TIS104" s="376"/>
      <c r="TIT104" s="376"/>
      <c r="TIU104" s="376"/>
      <c r="TIV104" s="376"/>
      <c r="TIW104" s="376"/>
      <c r="TIX104" s="376"/>
      <c r="TIY104" s="376"/>
      <c r="TIZ104" s="376"/>
      <c r="TJA104" s="376"/>
      <c r="TJB104" s="376"/>
      <c r="TJC104" s="376"/>
      <c r="TJD104" s="376"/>
      <c r="TJE104" s="376"/>
      <c r="TJF104" s="376"/>
      <c r="TJG104" s="376"/>
      <c r="TJH104" s="376"/>
      <c r="TJI104" s="376"/>
      <c r="TJJ104" s="376"/>
      <c r="TJK104" s="376"/>
      <c r="TJL104" s="376"/>
      <c r="TJM104" s="376"/>
      <c r="TJN104" s="376"/>
      <c r="TJO104" s="376"/>
      <c r="TJP104" s="376"/>
      <c r="TJQ104" s="376"/>
      <c r="TJR104" s="376"/>
      <c r="TJS104" s="376"/>
      <c r="TJT104" s="376"/>
      <c r="TJU104" s="376"/>
      <c r="TJV104" s="376"/>
      <c r="TJW104" s="376"/>
      <c r="TJX104" s="376"/>
      <c r="TJY104" s="376"/>
      <c r="TJZ104" s="376"/>
      <c r="TKA104" s="376"/>
      <c r="TKB104" s="376"/>
      <c r="TKC104" s="376"/>
      <c r="TKD104" s="376"/>
      <c r="TKE104" s="376"/>
      <c r="TKF104" s="376"/>
      <c r="TKG104" s="376"/>
      <c r="TKH104" s="376"/>
      <c r="TKI104" s="376"/>
      <c r="TKJ104" s="376"/>
      <c r="TKK104" s="376"/>
      <c r="TKL104" s="376"/>
      <c r="TKM104" s="376"/>
      <c r="TKN104" s="376"/>
      <c r="TKO104" s="376"/>
      <c r="TKP104" s="376"/>
      <c r="TKQ104" s="376"/>
      <c r="TKR104" s="376"/>
      <c r="TKS104" s="376"/>
      <c r="TKT104" s="376"/>
      <c r="TKU104" s="376"/>
      <c r="TKV104" s="376"/>
      <c r="TKW104" s="376"/>
      <c r="TKX104" s="376"/>
      <c r="TKY104" s="376"/>
      <c r="TKZ104" s="376"/>
      <c r="TLA104" s="376"/>
      <c r="TLB104" s="376"/>
      <c r="TLC104" s="376"/>
      <c r="TLD104" s="376"/>
      <c r="TLE104" s="376"/>
      <c r="TLF104" s="376"/>
      <c r="TLG104" s="376"/>
      <c r="TLH104" s="376"/>
      <c r="TLI104" s="376"/>
      <c r="TLJ104" s="376"/>
      <c r="TLK104" s="376"/>
      <c r="TLL104" s="376"/>
      <c r="TLM104" s="376"/>
      <c r="TLN104" s="376"/>
      <c r="TLO104" s="376"/>
      <c r="TLP104" s="376"/>
      <c r="TLQ104" s="376"/>
      <c r="TLR104" s="376"/>
      <c r="TLS104" s="376"/>
      <c r="TLT104" s="376"/>
      <c r="TLU104" s="376"/>
      <c r="TLV104" s="376"/>
      <c r="TLW104" s="376"/>
      <c r="TLX104" s="376"/>
      <c r="TLY104" s="376"/>
      <c r="TLZ104" s="376"/>
      <c r="TMA104" s="376"/>
      <c r="TMB104" s="376"/>
      <c r="TMC104" s="376"/>
      <c r="TMD104" s="376"/>
      <c r="TME104" s="376"/>
      <c r="TMF104" s="376"/>
      <c r="TMG104" s="376"/>
      <c r="TMH104" s="376"/>
      <c r="TMI104" s="376"/>
      <c r="TMJ104" s="376"/>
      <c r="TMK104" s="376"/>
      <c r="TML104" s="376"/>
      <c r="TMM104" s="376"/>
      <c r="TMN104" s="376"/>
      <c r="TMO104" s="376"/>
      <c r="TMP104" s="376"/>
      <c r="TMQ104" s="376"/>
      <c r="TMR104" s="376"/>
      <c r="TMS104" s="376"/>
      <c r="TMT104" s="376"/>
      <c r="TMU104" s="376"/>
      <c r="TMV104" s="376"/>
      <c r="TMW104" s="376"/>
      <c r="TMX104" s="376"/>
      <c r="TMY104" s="376"/>
      <c r="TMZ104" s="376"/>
      <c r="TNA104" s="376"/>
      <c r="TNB104" s="376"/>
      <c r="TNC104" s="376"/>
      <c r="TND104" s="376"/>
      <c r="TNE104" s="376"/>
      <c r="TNF104" s="376"/>
      <c r="TNG104" s="376"/>
      <c r="TNH104" s="376"/>
      <c r="TNI104" s="376"/>
      <c r="TNJ104" s="376"/>
      <c r="TNK104" s="376"/>
      <c r="TNL104" s="376"/>
      <c r="TNM104" s="376"/>
      <c r="TNN104" s="376"/>
      <c r="TNO104" s="376"/>
      <c r="TNP104" s="376"/>
      <c r="TNQ104" s="376"/>
      <c r="TNR104" s="376"/>
      <c r="TNS104" s="376"/>
      <c r="TNT104" s="376"/>
      <c r="TNU104" s="376"/>
      <c r="TNV104" s="376"/>
      <c r="TNW104" s="376"/>
      <c r="TNX104" s="376"/>
      <c r="TNY104" s="376"/>
      <c r="TNZ104" s="376"/>
      <c r="TOA104" s="376"/>
      <c r="TOB104" s="376"/>
      <c r="TOC104" s="376"/>
      <c r="TOD104" s="376"/>
      <c r="TOE104" s="376"/>
      <c r="TOF104" s="376"/>
      <c r="TOG104" s="376"/>
      <c r="TOH104" s="376"/>
      <c r="TOI104" s="376"/>
      <c r="TOJ104" s="376"/>
      <c r="TOK104" s="376"/>
      <c r="TOL104" s="376"/>
      <c r="TOM104" s="376"/>
      <c r="TON104" s="376"/>
      <c r="TOO104" s="376"/>
      <c r="TOP104" s="376"/>
      <c r="TOQ104" s="376"/>
      <c r="TOR104" s="376"/>
      <c r="TOS104" s="376"/>
      <c r="TOT104" s="376"/>
      <c r="TOU104" s="376"/>
      <c r="TOV104" s="376"/>
      <c r="TOW104" s="376"/>
      <c r="TOX104" s="376"/>
      <c r="TOY104" s="376"/>
      <c r="TOZ104" s="376"/>
      <c r="TPA104" s="376"/>
      <c r="TPB104" s="376"/>
      <c r="TPC104" s="376"/>
      <c r="TPD104" s="376"/>
      <c r="TPE104" s="376"/>
      <c r="TPF104" s="376"/>
      <c r="TPG104" s="376"/>
      <c r="TPH104" s="376"/>
      <c r="TPI104" s="376"/>
      <c r="TPJ104" s="376"/>
      <c r="TPK104" s="376"/>
      <c r="TPL104" s="376"/>
      <c r="TPM104" s="376"/>
      <c r="TPN104" s="376"/>
      <c r="TPO104" s="376"/>
      <c r="TPP104" s="376"/>
      <c r="TPQ104" s="376"/>
      <c r="TPR104" s="376"/>
      <c r="TPS104" s="376"/>
      <c r="TPT104" s="376"/>
      <c r="TPU104" s="376"/>
      <c r="TPV104" s="376"/>
      <c r="TPW104" s="376"/>
      <c r="TPX104" s="376"/>
      <c r="TPY104" s="376"/>
      <c r="TPZ104" s="376"/>
      <c r="TQA104" s="376"/>
      <c r="TQB104" s="376"/>
      <c r="TQC104" s="376"/>
      <c r="TQD104" s="376"/>
      <c r="TQE104" s="376"/>
      <c r="TQF104" s="376"/>
      <c r="TQG104" s="376"/>
      <c r="TQH104" s="376"/>
      <c r="TQI104" s="376"/>
      <c r="TQJ104" s="376"/>
      <c r="TQK104" s="376"/>
      <c r="TQL104" s="376"/>
      <c r="TQM104" s="376"/>
      <c r="TQN104" s="376"/>
      <c r="TQO104" s="376"/>
      <c r="TQP104" s="376"/>
      <c r="TQQ104" s="376"/>
      <c r="TQR104" s="376"/>
      <c r="TQS104" s="376"/>
      <c r="TQT104" s="376"/>
      <c r="TQU104" s="376"/>
      <c r="TQV104" s="376"/>
      <c r="TQW104" s="376"/>
      <c r="TQX104" s="376"/>
      <c r="TQY104" s="376"/>
      <c r="TQZ104" s="376"/>
      <c r="TRA104" s="376"/>
      <c r="TRB104" s="376"/>
      <c r="TRC104" s="376"/>
      <c r="TRD104" s="376"/>
      <c r="TRE104" s="376"/>
      <c r="TRF104" s="376"/>
      <c r="TRG104" s="376"/>
      <c r="TRH104" s="376"/>
      <c r="TRI104" s="376"/>
      <c r="TRJ104" s="376"/>
      <c r="TRK104" s="376"/>
      <c r="TRL104" s="376"/>
      <c r="TRM104" s="376"/>
      <c r="TRN104" s="376"/>
      <c r="TRO104" s="376"/>
      <c r="TRP104" s="376"/>
      <c r="TRQ104" s="376"/>
      <c r="TRR104" s="376"/>
      <c r="TRS104" s="376"/>
      <c r="TRT104" s="376"/>
      <c r="TRU104" s="376"/>
      <c r="TRV104" s="376"/>
      <c r="TRW104" s="376"/>
      <c r="TRX104" s="376"/>
      <c r="TRY104" s="376"/>
      <c r="TRZ104" s="376"/>
      <c r="TSA104" s="376"/>
      <c r="TSB104" s="376"/>
      <c r="TSC104" s="376"/>
      <c r="TSD104" s="376"/>
      <c r="TSE104" s="376"/>
      <c r="TSF104" s="376"/>
      <c r="TSG104" s="376"/>
      <c r="TSH104" s="376"/>
      <c r="TSI104" s="376"/>
      <c r="TSJ104" s="376"/>
      <c r="TSK104" s="376"/>
      <c r="TSL104" s="376"/>
      <c r="TSM104" s="376"/>
      <c r="TSN104" s="376"/>
      <c r="TSO104" s="376"/>
      <c r="TSP104" s="376"/>
      <c r="TSQ104" s="376"/>
      <c r="TSR104" s="376"/>
      <c r="TSS104" s="376"/>
      <c r="TST104" s="376"/>
      <c r="TSU104" s="376"/>
      <c r="TSV104" s="376"/>
      <c r="TSW104" s="376"/>
      <c r="TSX104" s="376"/>
      <c r="TSY104" s="376"/>
      <c r="TSZ104" s="376"/>
      <c r="TTA104" s="376"/>
      <c r="TTB104" s="376"/>
      <c r="TTC104" s="376"/>
      <c r="TTD104" s="376"/>
      <c r="TTE104" s="376"/>
      <c r="TTF104" s="376"/>
      <c r="TTG104" s="376"/>
      <c r="TTH104" s="376"/>
      <c r="TTI104" s="376"/>
      <c r="TTJ104" s="376"/>
      <c r="TTK104" s="376"/>
      <c r="TTL104" s="376"/>
      <c r="TTM104" s="376"/>
      <c r="TTN104" s="376"/>
      <c r="TTO104" s="376"/>
      <c r="TTP104" s="376"/>
      <c r="TTQ104" s="376"/>
      <c r="TTR104" s="376"/>
      <c r="TTS104" s="376"/>
      <c r="TTT104" s="376"/>
      <c r="TTU104" s="376"/>
      <c r="TTV104" s="376"/>
      <c r="TTW104" s="376"/>
      <c r="TTX104" s="376"/>
      <c r="TTY104" s="376"/>
      <c r="TTZ104" s="376"/>
      <c r="TUA104" s="376"/>
      <c r="TUB104" s="376"/>
      <c r="TUC104" s="376"/>
      <c r="TUD104" s="376"/>
      <c r="TUE104" s="376"/>
      <c r="TUF104" s="376"/>
      <c r="TUG104" s="376"/>
      <c r="TUH104" s="376"/>
      <c r="TUI104" s="376"/>
      <c r="TUJ104" s="376"/>
      <c r="TUK104" s="376"/>
      <c r="TUL104" s="376"/>
      <c r="TUM104" s="376"/>
      <c r="TUN104" s="376"/>
      <c r="TUO104" s="376"/>
      <c r="TUP104" s="376"/>
      <c r="TUQ104" s="376"/>
      <c r="TUR104" s="376"/>
      <c r="TUS104" s="376"/>
      <c r="TUT104" s="376"/>
      <c r="TUU104" s="376"/>
      <c r="TUV104" s="376"/>
      <c r="TUW104" s="376"/>
      <c r="TUX104" s="376"/>
      <c r="TUY104" s="376"/>
      <c r="TUZ104" s="376"/>
      <c r="TVA104" s="376"/>
      <c r="TVB104" s="376"/>
      <c r="TVC104" s="376"/>
      <c r="TVD104" s="376"/>
      <c r="TVE104" s="376"/>
      <c r="TVF104" s="376"/>
      <c r="TVG104" s="376"/>
      <c r="TVH104" s="376"/>
      <c r="TVI104" s="376"/>
      <c r="TVJ104" s="376"/>
      <c r="TVK104" s="376"/>
      <c r="TVL104" s="376"/>
      <c r="TVM104" s="376"/>
      <c r="TVN104" s="376"/>
      <c r="TVO104" s="376"/>
      <c r="TVP104" s="376"/>
      <c r="TVQ104" s="376"/>
      <c r="TVR104" s="376"/>
      <c r="TVS104" s="376"/>
      <c r="TVT104" s="376"/>
      <c r="TVU104" s="376"/>
      <c r="TVV104" s="376"/>
      <c r="TVW104" s="376"/>
      <c r="TVX104" s="376"/>
      <c r="TVY104" s="376"/>
      <c r="TVZ104" s="376"/>
      <c r="TWA104" s="376"/>
      <c r="TWB104" s="376"/>
      <c r="TWC104" s="376"/>
      <c r="TWD104" s="376"/>
      <c r="TWE104" s="376"/>
      <c r="TWF104" s="376"/>
      <c r="TWG104" s="376"/>
      <c r="TWH104" s="376"/>
      <c r="TWI104" s="376"/>
      <c r="TWJ104" s="376"/>
      <c r="TWK104" s="376"/>
      <c r="TWL104" s="376"/>
      <c r="TWM104" s="376"/>
      <c r="TWN104" s="376"/>
      <c r="TWO104" s="376"/>
      <c r="TWP104" s="376"/>
      <c r="TWQ104" s="376"/>
      <c r="TWR104" s="376"/>
      <c r="TWS104" s="376"/>
      <c r="TWT104" s="376"/>
      <c r="TWU104" s="376"/>
      <c r="TWV104" s="376"/>
      <c r="TWW104" s="376"/>
      <c r="TWX104" s="376"/>
      <c r="TWY104" s="376"/>
      <c r="TWZ104" s="376"/>
      <c r="TXA104" s="376"/>
      <c r="TXB104" s="376"/>
      <c r="TXC104" s="376"/>
      <c r="TXD104" s="376"/>
      <c r="TXE104" s="376"/>
      <c r="TXF104" s="376"/>
      <c r="TXG104" s="376"/>
      <c r="TXH104" s="376"/>
      <c r="TXI104" s="376"/>
      <c r="TXJ104" s="376"/>
      <c r="TXK104" s="376"/>
      <c r="TXL104" s="376"/>
      <c r="TXM104" s="376"/>
      <c r="TXN104" s="376"/>
      <c r="TXO104" s="376"/>
      <c r="TXP104" s="376"/>
      <c r="TXQ104" s="376"/>
      <c r="TXR104" s="376"/>
      <c r="TXS104" s="376"/>
      <c r="TXT104" s="376"/>
      <c r="TXU104" s="376"/>
      <c r="TXV104" s="376"/>
      <c r="TXW104" s="376"/>
      <c r="TXX104" s="376"/>
      <c r="TXY104" s="376"/>
      <c r="TXZ104" s="376"/>
      <c r="TYA104" s="376"/>
      <c r="TYB104" s="376"/>
      <c r="TYC104" s="376"/>
      <c r="TYD104" s="376"/>
      <c r="TYE104" s="376"/>
      <c r="TYF104" s="376"/>
      <c r="TYG104" s="376"/>
      <c r="TYH104" s="376"/>
      <c r="TYI104" s="376"/>
      <c r="TYJ104" s="376"/>
      <c r="TYK104" s="376"/>
      <c r="TYL104" s="376"/>
      <c r="TYM104" s="376"/>
      <c r="TYN104" s="376"/>
      <c r="TYO104" s="376"/>
      <c r="TYP104" s="376"/>
      <c r="TYQ104" s="376"/>
      <c r="TYR104" s="376"/>
      <c r="TYS104" s="376"/>
      <c r="TYT104" s="376"/>
      <c r="TYU104" s="376"/>
      <c r="TYV104" s="376"/>
      <c r="TYW104" s="376"/>
      <c r="TYX104" s="376"/>
      <c r="TYY104" s="376"/>
      <c r="TYZ104" s="376"/>
      <c r="TZA104" s="376"/>
      <c r="TZB104" s="376"/>
      <c r="TZC104" s="376"/>
      <c r="TZD104" s="376"/>
      <c r="TZE104" s="376"/>
      <c r="TZF104" s="376"/>
      <c r="TZG104" s="376"/>
      <c r="TZH104" s="376"/>
      <c r="TZI104" s="376"/>
      <c r="TZJ104" s="376"/>
      <c r="TZK104" s="376"/>
      <c r="TZL104" s="376"/>
      <c r="TZM104" s="376"/>
      <c r="TZN104" s="376"/>
      <c r="TZO104" s="376"/>
      <c r="TZP104" s="376"/>
      <c r="TZQ104" s="376"/>
      <c r="TZR104" s="376"/>
      <c r="TZS104" s="376"/>
      <c r="TZT104" s="376"/>
      <c r="TZU104" s="376"/>
      <c r="TZV104" s="376"/>
      <c r="TZW104" s="376"/>
      <c r="TZX104" s="376"/>
      <c r="TZY104" s="376"/>
      <c r="TZZ104" s="376"/>
      <c r="UAA104" s="376"/>
      <c r="UAB104" s="376"/>
      <c r="UAC104" s="376"/>
      <c r="UAD104" s="376"/>
      <c r="UAE104" s="376"/>
      <c r="UAF104" s="376"/>
      <c r="UAG104" s="376"/>
      <c r="UAH104" s="376"/>
      <c r="UAI104" s="376"/>
      <c r="UAJ104" s="376"/>
      <c r="UAK104" s="376"/>
      <c r="UAL104" s="376"/>
      <c r="UAM104" s="376"/>
      <c r="UAN104" s="376"/>
      <c r="UAO104" s="376"/>
      <c r="UAP104" s="376"/>
      <c r="UAQ104" s="376"/>
      <c r="UAR104" s="376"/>
      <c r="UAS104" s="376"/>
      <c r="UAT104" s="376"/>
      <c r="UAU104" s="376"/>
      <c r="UAV104" s="376"/>
      <c r="UAW104" s="376"/>
      <c r="UAX104" s="376"/>
      <c r="UAY104" s="376"/>
      <c r="UAZ104" s="376"/>
      <c r="UBA104" s="376"/>
      <c r="UBB104" s="376"/>
      <c r="UBC104" s="376"/>
      <c r="UBD104" s="376"/>
      <c r="UBE104" s="376"/>
      <c r="UBF104" s="376"/>
      <c r="UBG104" s="376"/>
      <c r="UBH104" s="376"/>
      <c r="UBI104" s="376"/>
      <c r="UBJ104" s="376"/>
      <c r="UBK104" s="376"/>
      <c r="UBL104" s="376"/>
      <c r="UBM104" s="376"/>
      <c r="UBN104" s="376"/>
      <c r="UBO104" s="376"/>
      <c r="UBP104" s="376"/>
      <c r="UBQ104" s="376"/>
      <c r="UBR104" s="376"/>
      <c r="UBS104" s="376"/>
      <c r="UBT104" s="376"/>
      <c r="UBU104" s="376"/>
      <c r="UBV104" s="376"/>
      <c r="UBW104" s="376"/>
      <c r="UBX104" s="376"/>
      <c r="UBY104" s="376"/>
      <c r="UBZ104" s="376"/>
      <c r="UCA104" s="376"/>
      <c r="UCB104" s="376"/>
      <c r="UCC104" s="376"/>
      <c r="UCD104" s="376"/>
      <c r="UCE104" s="376"/>
      <c r="UCF104" s="376"/>
      <c r="UCG104" s="376"/>
      <c r="UCH104" s="376"/>
      <c r="UCI104" s="376"/>
      <c r="UCJ104" s="376"/>
      <c r="UCK104" s="376"/>
      <c r="UCL104" s="376"/>
      <c r="UCM104" s="376"/>
      <c r="UCN104" s="376"/>
      <c r="UCO104" s="376"/>
      <c r="UCP104" s="376"/>
      <c r="UCQ104" s="376"/>
      <c r="UCR104" s="376"/>
      <c r="UCS104" s="376"/>
      <c r="UCT104" s="376"/>
      <c r="UCU104" s="376"/>
      <c r="UCV104" s="376"/>
      <c r="UCW104" s="376"/>
      <c r="UCX104" s="376"/>
      <c r="UCY104" s="376"/>
      <c r="UCZ104" s="376"/>
      <c r="UDA104" s="376"/>
      <c r="UDB104" s="376"/>
      <c r="UDC104" s="376"/>
      <c r="UDD104" s="376"/>
      <c r="UDE104" s="376"/>
      <c r="UDF104" s="376"/>
      <c r="UDG104" s="376"/>
      <c r="UDH104" s="376"/>
      <c r="UDI104" s="376"/>
      <c r="UDJ104" s="376"/>
      <c r="UDK104" s="376"/>
      <c r="UDL104" s="376"/>
      <c r="UDM104" s="376"/>
      <c r="UDN104" s="376"/>
      <c r="UDO104" s="376"/>
      <c r="UDP104" s="376"/>
      <c r="UDQ104" s="376"/>
      <c r="UDR104" s="376"/>
      <c r="UDS104" s="376"/>
      <c r="UDT104" s="376"/>
      <c r="UDU104" s="376"/>
      <c r="UDV104" s="376"/>
      <c r="UDW104" s="376"/>
      <c r="UDX104" s="376"/>
      <c r="UDY104" s="376"/>
      <c r="UDZ104" s="376"/>
      <c r="UEA104" s="376"/>
      <c r="UEB104" s="376"/>
      <c r="UEC104" s="376"/>
      <c r="UED104" s="376"/>
      <c r="UEE104" s="376"/>
      <c r="UEF104" s="376"/>
      <c r="UEG104" s="376"/>
      <c r="UEH104" s="376"/>
      <c r="UEI104" s="376"/>
      <c r="UEJ104" s="376"/>
      <c r="UEK104" s="376"/>
      <c r="UEL104" s="376"/>
      <c r="UEM104" s="376"/>
      <c r="UEN104" s="376"/>
      <c r="UEO104" s="376"/>
      <c r="UEP104" s="376"/>
      <c r="UEQ104" s="376"/>
      <c r="UER104" s="376"/>
      <c r="UES104" s="376"/>
      <c r="UET104" s="376"/>
      <c r="UEU104" s="376"/>
      <c r="UEV104" s="376"/>
      <c r="UEW104" s="376"/>
      <c r="UEX104" s="376"/>
      <c r="UEY104" s="376"/>
      <c r="UEZ104" s="376"/>
      <c r="UFA104" s="376"/>
      <c r="UFB104" s="376"/>
      <c r="UFC104" s="376"/>
      <c r="UFD104" s="376"/>
      <c r="UFE104" s="376"/>
      <c r="UFF104" s="376"/>
      <c r="UFG104" s="376"/>
      <c r="UFH104" s="376"/>
      <c r="UFI104" s="376"/>
      <c r="UFJ104" s="376"/>
      <c r="UFK104" s="376"/>
      <c r="UFL104" s="376"/>
      <c r="UFM104" s="376"/>
      <c r="UFN104" s="376"/>
      <c r="UFO104" s="376"/>
      <c r="UFP104" s="376"/>
      <c r="UFQ104" s="376"/>
      <c r="UFR104" s="376"/>
      <c r="UFS104" s="376"/>
      <c r="UFT104" s="376"/>
      <c r="UFU104" s="376"/>
      <c r="UFV104" s="376"/>
      <c r="UFW104" s="376"/>
      <c r="UFX104" s="376"/>
      <c r="UFY104" s="376"/>
      <c r="UFZ104" s="376"/>
      <c r="UGA104" s="376"/>
      <c r="UGB104" s="376"/>
      <c r="UGC104" s="376"/>
      <c r="UGD104" s="376"/>
      <c r="UGE104" s="376"/>
      <c r="UGF104" s="376"/>
      <c r="UGG104" s="376"/>
      <c r="UGH104" s="376"/>
      <c r="UGI104" s="376"/>
      <c r="UGJ104" s="376"/>
      <c r="UGK104" s="376"/>
      <c r="UGL104" s="376"/>
      <c r="UGM104" s="376"/>
      <c r="UGN104" s="376"/>
      <c r="UGO104" s="376"/>
      <c r="UGP104" s="376"/>
      <c r="UGQ104" s="376"/>
      <c r="UGR104" s="376"/>
      <c r="UGS104" s="376"/>
      <c r="UGT104" s="376"/>
      <c r="UGU104" s="376"/>
      <c r="UGV104" s="376"/>
      <c r="UGW104" s="376"/>
      <c r="UGX104" s="376"/>
      <c r="UGY104" s="376"/>
      <c r="UGZ104" s="376"/>
      <c r="UHA104" s="376"/>
      <c r="UHB104" s="376"/>
      <c r="UHC104" s="376"/>
      <c r="UHD104" s="376"/>
      <c r="UHE104" s="376"/>
      <c r="UHF104" s="376"/>
      <c r="UHG104" s="376"/>
      <c r="UHH104" s="376"/>
      <c r="UHI104" s="376"/>
      <c r="UHJ104" s="376"/>
      <c r="UHK104" s="376"/>
      <c r="UHL104" s="376"/>
      <c r="UHM104" s="376"/>
      <c r="UHN104" s="376"/>
      <c r="UHO104" s="376"/>
      <c r="UHP104" s="376"/>
      <c r="UHQ104" s="376"/>
      <c r="UHR104" s="376"/>
      <c r="UHS104" s="376"/>
      <c r="UHT104" s="376"/>
      <c r="UHU104" s="376"/>
      <c r="UHV104" s="376"/>
      <c r="UHW104" s="376"/>
      <c r="UHX104" s="376"/>
      <c r="UHY104" s="376"/>
      <c r="UHZ104" s="376"/>
      <c r="UIA104" s="376"/>
      <c r="UIB104" s="376"/>
      <c r="UIC104" s="376"/>
      <c r="UID104" s="376"/>
      <c r="UIE104" s="376"/>
      <c r="UIF104" s="376"/>
      <c r="UIG104" s="376"/>
      <c r="UIH104" s="376"/>
      <c r="UII104" s="376"/>
      <c r="UIJ104" s="376"/>
      <c r="UIK104" s="376"/>
      <c r="UIL104" s="376"/>
      <c r="UIM104" s="376"/>
      <c r="UIN104" s="376"/>
      <c r="UIO104" s="376"/>
      <c r="UIP104" s="376"/>
      <c r="UIQ104" s="376"/>
      <c r="UIR104" s="376"/>
      <c r="UIS104" s="376"/>
      <c r="UIT104" s="376"/>
      <c r="UIU104" s="376"/>
      <c r="UIV104" s="376"/>
      <c r="UIW104" s="376"/>
      <c r="UIX104" s="376"/>
      <c r="UIY104" s="376"/>
      <c r="UIZ104" s="376"/>
      <c r="UJA104" s="376"/>
      <c r="UJB104" s="376"/>
      <c r="UJC104" s="376"/>
      <c r="UJD104" s="376"/>
      <c r="UJE104" s="376"/>
      <c r="UJF104" s="376"/>
      <c r="UJG104" s="376"/>
      <c r="UJH104" s="376"/>
      <c r="UJI104" s="376"/>
      <c r="UJJ104" s="376"/>
      <c r="UJK104" s="376"/>
      <c r="UJL104" s="376"/>
      <c r="UJM104" s="376"/>
      <c r="UJN104" s="376"/>
      <c r="UJO104" s="376"/>
      <c r="UJP104" s="376"/>
      <c r="UJQ104" s="376"/>
      <c r="UJR104" s="376"/>
      <c r="UJS104" s="376"/>
      <c r="UJT104" s="376"/>
      <c r="UJU104" s="376"/>
      <c r="UJV104" s="376"/>
      <c r="UJW104" s="376"/>
      <c r="UJX104" s="376"/>
      <c r="UJY104" s="376"/>
      <c r="UJZ104" s="376"/>
      <c r="UKA104" s="376"/>
      <c r="UKB104" s="376"/>
      <c r="UKC104" s="376"/>
      <c r="UKD104" s="376"/>
      <c r="UKE104" s="376"/>
      <c r="UKF104" s="376"/>
      <c r="UKG104" s="376"/>
      <c r="UKH104" s="376"/>
      <c r="UKI104" s="376"/>
      <c r="UKJ104" s="376"/>
      <c r="UKK104" s="376"/>
      <c r="UKL104" s="376"/>
      <c r="UKM104" s="376"/>
      <c r="UKN104" s="376"/>
      <c r="UKO104" s="376"/>
      <c r="UKP104" s="376"/>
      <c r="UKQ104" s="376"/>
      <c r="UKR104" s="376"/>
      <c r="UKS104" s="376"/>
      <c r="UKT104" s="376"/>
      <c r="UKU104" s="376"/>
      <c r="UKV104" s="376"/>
      <c r="UKW104" s="376"/>
      <c r="UKX104" s="376"/>
      <c r="UKY104" s="376"/>
      <c r="UKZ104" s="376"/>
      <c r="ULA104" s="376"/>
      <c r="ULB104" s="376"/>
      <c r="ULC104" s="376"/>
      <c r="ULD104" s="376"/>
      <c r="ULE104" s="376"/>
      <c r="ULF104" s="376"/>
      <c r="ULG104" s="376"/>
      <c r="ULH104" s="376"/>
      <c r="ULI104" s="376"/>
      <c r="ULJ104" s="376"/>
      <c r="ULK104" s="376"/>
      <c r="ULL104" s="376"/>
      <c r="ULM104" s="376"/>
      <c r="ULN104" s="376"/>
      <c r="ULO104" s="376"/>
      <c r="ULP104" s="376"/>
      <c r="ULQ104" s="376"/>
      <c r="ULR104" s="376"/>
      <c r="ULS104" s="376"/>
      <c r="ULT104" s="376"/>
      <c r="ULU104" s="376"/>
      <c r="ULV104" s="376"/>
      <c r="ULW104" s="376"/>
      <c r="ULX104" s="376"/>
      <c r="ULY104" s="376"/>
      <c r="ULZ104" s="376"/>
      <c r="UMA104" s="376"/>
      <c r="UMB104" s="376"/>
      <c r="UMC104" s="376"/>
      <c r="UMD104" s="376"/>
      <c r="UME104" s="376"/>
      <c r="UMF104" s="376"/>
      <c r="UMG104" s="376"/>
      <c r="UMH104" s="376"/>
      <c r="UMI104" s="376"/>
      <c r="UMJ104" s="376"/>
      <c r="UMK104" s="376"/>
      <c r="UML104" s="376"/>
      <c r="UMM104" s="376"/>
      <c r="UMN104" s="376"/>
      <c r="UMO104" s="376"/>
      <c r="UMP104" s="376"/>
      <c r="UMQ104" s="376"/>
      <c r="UMR104" s="376"/>
      <c r="UMS104" s="376"/>
      <c r="UMT104" s="376"/>
      <c r="UMU104" s="376"/>
      <c r="UMV104" s="376"/>
      <c r="UMW104" s="376"/>
      <c r="UMX104" s="376"/>
      <c r="UMY104" s="376"/>
      <c r="UMZ104" s="376"/>
      <c r="UNA104" s="376"/>
      <c r="UNB104" s="376"/>
      <c r="UNC104" s="376"/>
      <c r="UND104" s="376"/>
      <c r="UNE104" s="376"/>
      <c r="UNF104" s="376"/>
      <c r="UNG104" s="376"/>
      <c r="UNH104" s="376"/>
      <c r="UNI104" s="376"/>
      <c r="UNJ104" s="376"/>
      <c r="UNK104" s="376"/>
      <c r="UNL104" s="376"/>
      <c r="UNM104" s="376"/>
      <c r="UNN104" s="376"/>
      <c r="UNO104" s="376"/>
      <c r="UNP104" s="376"/>
      <c r="UNQ104" s="376"/>
      <c r="UNR104" s="376"/>
      <c r="UNS104" s="376"/>
      <c r="UNT104" s="376"/>
      <c r="UNU104" s="376"/>
      <c r="UNV104" s="376"/>
      <c r="UNW104" s="376"/>
      <c r="UNX104" s="376"/>
      <c r="UNY104" s="376"/>
      <c r="UNZ104" s="376"/>
      <c r="UOA104" s="376"/>
      <c r="UOB104" s="376"/>
      <c r="UOC104" s="376"/>
      <c r="UOD104" s="376"/>
      <c r="UOE104" s="376"/>
      <c r="UOF104" s="376"/>
      <c r="UOG104" s="376"/>
      <c r="UOH104" s="376"/>
      <c r="UOI104" s="376"/>
      <c r="UOJ104" s="376"/>
      <c r="UOK104" s="376"/>
      <c r="UOL104" s="376"/>
      <c r="UOM104" s="376"/>
      <c r="UON104" s="376"/>
      <c r="UOO104" s="376"/>
      <c r="UOP104" s="376"/>
      <c r="UOQ104" s="376"/>
      <c r="UOR104" s="376"/>
      <c r="UOS104" s="376"/>
      <c r="UOT104" s="376"/>
      <c r="UOU104" s="376"/>
      <c r="UOV104" s="376"/>
      <c r="UOW104" s="376"/>
      <c r="UOX104" s="376"/>
      <c r="UOY104" s="376"/>
      <c r="UOZ104" s="376"/>
      <c r="UPA104" s="376"/>
      <c r="UPB104" s="376"/>
      <c r="UPC104" s="376"/>
      <c r="UPD104" s="376"/>
      <c r="UPE104" s="376"/>
      <c r="UPF104" s="376"/>
      <c r="UPG104" s="376"/>
      <c r="UPH104" s="376"/>
      <c r="UPI104" s="376"/>
      <c r="UPJ104" s="376"/>
      <c r="UPK104" s="376"/>
      <c r="UPL104" s="376"/>
      <c r="UPM104" s="376"/>
      <c r="UPN104" s="376"/>
      <c r="UPO104" s="376"/>
      <c r="UPP104" s="376"/>
      <c r="UPQ104" s="376"/>
      <c r="UPR104" s="376"/>
      <c r="UPS104" s="376"/>
      <c r="UPT104" s="376"/>
      <c r="UPU104" s="376"/>
      <c r="UPV104" s="376"/>
      <c r="UPW104" s="376"/>
      <c r="UPX104" s="376"/>
      <c r="UPY104" s="376"/>
      <c r="UPZ104" s="376"/>
      <c r="UQA104" s="376"/>
      <c r="UQB104" s="376"/>
      <c r="UQC104" s="376"/>
      <c r="UQD104" s="376"/>
      <c r="UQE104" s="376"/>
      <c r="UQF104" s="376"/>
      <c r="UQG104" s="376"/>
      <c r="UQH104" s="376"/>
      <c r="UQI104" s="376"/>
      <c r="UQJ104" s="376"/>
      <c r="UQK104" s="376"/>
      <c r="UQL104" s="376"/>
      <c r="UQM104" s="376"/>
      <c r="UQN104" s="376"/>
      <c r="UQO104" s="376"/>
      <c r="UQP104" s="376"/>
      <c r="UQQ104" s="376"/>
      <c r="UQR104" s="376"/>
      <c r="UQS104" s="376"/>
      <c r="UQT104" s="376"/>
      <c r="UQU104" s="376"/>
      <c r="UQV104" s="376"/>
      <c r="UQW104" s="376"/>
      <c r="UQX104" s="376"/>
      <c r="UQY104" s="376"/>
      <c r="UQZ104" s="376"/>
      <c r="URA104" s="376"/>
      <c r="URB104" s="376"/>
      <c r="URC104" s="376"/>
      <c r="URD104" s="376"/>
      <c r="URE104" s="376"/>
      <c r="URF104" s="376"/>
      <c r="URG104" s="376"/>
      <c r="URH104" s="376"/>
      <c r="URI104" s="376"/>
      <c r="URJ104" s="376"/>
      <c r="URK104" s="376"/>
      <c r="URL104" s="376"/>
      <c r="URM104" s="376"/>
      <c r="URN104" s="376"/>
      <c r="URO104" s="376"/>
      <c r="URP104" s="376"/>
      <c r="URQ104" s="376"/>
      <c r="URR104" s="376"/>
      <c r="URS104" s="376"/>
      <c r="URT104" s="376"/>
      <c r="URU104" s="376"/>
      <c r="URV104" s="376"/>
      <c r="URW104" s="376"/>
      <c r="URX104" s="376"/>
      <c r="URY104" s="376"/>
      <c r="URZ104" s="376"/>
      <c r="USA104" s="376"/>
      <c r="USB104" s="376"/>
      <c r="USC104" s="376"/>
      <c r="USD104" s="376"/>
      <c r="USE104" s="376"/>
      <c r="USF104" s="376"/>
      <c r="USG104" s="376"/>
      <c r="USH104" s="376"/>
      <c r="USI104" s="376"/>
      <c r="USJ104" s="376"/>
      <c r="USK104" s="376"/>
      <c r="USL104" s="376"/>
      <c r="USM104" s="376"/>
      <c r="USN104" s="376"/>
      <c r="USO104" s="376"/>
      <c r="USP104" s="376"/>
      <c r="USQ104" s="376"/>
      <c r="USR104" s="376"/>
      <c r="USS104" s="376"/>
      <c r="UST104" s="376"/>
      <c r="USU104" s="376"/>
      <c r="USV104" s="376"/>
      <c r="USW104" s="376"/>
      <c r="USX104" s="376"/>
      <c r="USY104" s="376"/>
      <c r="USZ104" s="376"/>
      <c r="UTA104" s="376"/>
      <c r="UTB104" s="376"/>
      <c r="UTC104" s="376"/>
      <c r="UTD104" s="376"/>
      <c r="UTE104" s="376"/>
      <c r="UTF104" s="376"/>
      <c r="UTG104" s="376"/>
      <c r="UTH104" s="376"/>
      <c r="UTI104" s="376"/>
      <c r="UTJ104" s="376"/>
      <c r="UTK104" s="376"/>
      <c r="UTL104" s="376"/>
      <c r="UTM104" s="376"/>
      <c r="UTN104" s="376"/>
      <c r="UTO104" s="376"/>
      <c r="UTP104" s="376"/>
      <c r="UTQ104" s="376"/>
      <c r="UTR104" s="376"/>
      <c r="UTS104" s="376"/>
      <c r="UTT104" s="376"/>
      <c r="UTU104" s="376"/>
      <c r="UTV104" s="376"/>
      <c r="UTW104" s="376"/>
      <c r="UTX104" s="376"/>
      <c r="UTY104" s="376"/>
      <c r="UTZ104" s="376"/>
      <c r="UUA104" s="376"/>
      <c r="UUB104" s="376"/>
      <c r="UUC104" s="376"/>
      <c r="UUD104" s="376"/>
      <c r="UUE104" s="376"/>
      <c r="UUF104" s="376"/>
      <c r="UUG104" s="376"/>
      <c r="UUH104" s="376"/>
      <c r="UUI104" s="376"/>
      <c r="UUJ104" s="376"/>
      <c r="UUK104" s="376"/>
      <c r="UUL104" s="376"/>
      <c r="UUM104" s="376"/>
      <c r="UUN104" s="376"/>
      <c r="UUO104" s="376"/>
      <c r="UUP104" s="376"/>
      <c r="UUQ104" s="376"/>
      <c r="UUR104" s="376"/>
      <c r="UUS104" s="376"/>
      <c r="UUT104" s="376"/>
      <c r="UUU104" s="376"/>
      <c r="UUV104" s="376"/>
      <c r="UUW104" s="376"/>
      <c r="UUX104" s="376"/>
      <c r="UUY104" s="376"/>
      <c r="UUZ104" s="376"/>
      <c r="UVA104" s="376"/>
      <c r="UVB104" s="376"/>
      <c r="UVC104" s="376"/>
      <c r="UVD104" s="376"/>
      <c r="UVE104" s="376"/>
      <c r="UVF104" s="376"/>
      <c r="UVG104" s="376"/>
      <c r="UVH104" s="376"/>
      <c r="UVI104" s="376"/>
      <c r="UVJ104" s="376"/>
      <c r="UVK104" s="376"/>
      <c r="UVL104" s="376"/>
      <c r="UVM104" s="376"/>
      <c r="UVN104" s="376"/>
      <c r="UVO104" s="376"/>
      <c r="UVP104" s="376"/>
      <c r="UVQ104" s="376"/>
      <c r="UVR104" s="376"/>
      <c r="UVS104" s="376"/>
      <c r="UVT104" s="376"/>
      <c r="UVU104" s="376"/>
      <c r="UVV104" s="376"/>
      <c r="UVW104" s="376"/>
      <c r="UVX104" s="376"/>
      <c r="UVY104" s="376"/>
      <c r="UVZ104" s="376"/>
      <c r="UWA104" s="376"/>
      <c r="UWB104" s="376"/>
      <c r="UWC104" s="376"/>
      <c r="UWD104" s="376"/>
      <c r="UWE104" s="376"/>
      <c r="UWF104" s="376"/>
      <c r="UWG104" s="376"/>
      <c r="UWH104" s="376"/>
      <c r="UWI104" s="376"/>
      <c r="UWJ104" s="376"/>
      <c r="UWK104" s="376"/>
      <c r="UWL104" s="376"/>
      <c r="UWM104" s="376"/>
      <c r="UWN104" s="376"/>
      <c r="UWO104" s="376"/>
      <c r="UWP104" s="376"/>
      <c r="UWQ104" s="376"/>
      <c r="UWR104" s="376"/>
      <c r="UWS104" s="376"/>
      <c r="UWT104" s="376"/>
      <c r="UWU104" s="376"/>
      <c r="UWV104" s="376"/>
      <c r="UWW104" s="376"/>
      <c r="UWX104" s="376"/>
      <c r="UWY104" s="376"/>
      <c r="UWZ104" s="376"/>
      <c r="UXA104" s="376"/>
      <c r="UXB104" s="376"/>
      <c r="UXC104" s="376"/>
      <c r="UXD104" s="376"/>
      <c r="UXE104" s="376"/>
      <c r="UXF104" s="376"/>
      <c r="UXG104" s="376"/>
      <c r="UXH104" s="376"/>
      <c r="UXI104" s="376"/>
      <c r="UXJ104" s="376"/>
      <c r="UXK104" s="376"/>
      <c r="UXL104" s="376"/>
      <c r="UXM104" s="376"/>
      <c r="UXN104" s="376"/>
      <c r="UXO104" s="376"/>
      <c r="UXP104" s="376"/>
      <c r="UXQ104" s="376"/>
      <c r="UXR104" s="376"/>
      <c r="UXS104" s="376"/>
      <c r="UXT104" s="376"/>
      <c r="UXU104" s="376"/>
      <c r="UXV104" s="376"/>
      <c r="UXW104" s="376"/>
      <c r="UXX104" s="376"/>
      <c r="UXY104" s="376"/>
      <c r="UXZ104" s="376"/>
      <c r="UYA104" s="376"/>
      <c r="UYB104" s="376"/>
      <c r="UYC104" s="376"/>
      <c r="UYD104" s="376"/>
      <c r="UYE104" s="376"/>
      <c r="UYF104" s="376"/>
      <c r="UYG104" s="376"/>
      <c r="UYH104" s="376"/>
      <c r="UYI104" s="376"/>
      <c r="UYJ104" s="376"/>
      <c r="UYK104" s="376"/>
      <c r="UYL104" s="376"/>
      <c r="UYM104" s="376"/>
      <c r="UYN104" s="376"/>
      <c r="UYO104" s="376"/>
      <c r="UYP104" s="376"/>
      <c r="UYQ104" s="376"/>
      <c r="UYR104" s="376"/>
      <c r="UYS104" s="376"/>
      <c r="UYT104" s="376"/>
      <c r="UYU104" s="376"/>
      <c r="UYV104" s="376"/>
      <c r="UYW104" s="376"/>
      <c r="UYX104" s="376"/>
      <c r="UYY104" s="376"/>
      <c r="UYZ104" s="376"/>
      <c r="UZA104" s="376"/>
      <c r="UZB104" s="376"/>
      <c r="UZC104" s="376"/>
      <c r="UZD104" s="376"/>
      <c r="UZE104" s="376"/>
      <c r="UZF104" s="376"/>
      <c r="UZG104" s="376"/>
      <c r="UZH104" s="376"/>
      <c r="UZI104" s="376"/>
      <c r="UZJ104" s="376"/>
      <c r="UZK104" s="376"/>
      <c r="UZL104" s="376"/>
      <c r="UZM104" s="376"/>
      <c r="UZN104" s="376"/>
      <c r="UZO104" s="376"/>
      <c r="UZP104" s="376"/>
      <c r="UZQ104" s="376"/>
      <c r="UZR104" s="376"/>
      <c r="UZS104" s="376"/>
      <c r="UZT104" s="376"/>
      <c r="UZU104" s="376"/>
      <c r="UZV104" s="376"/>
      <c r="UZW104" s="376"/>
      <c r="UZX104" s="376"/>
      <c r="UZY104" s="376"/>
      <c r="UZZ104" s="376"/>
      <c r="VAA104" s="376"/>
      <c r="VAB104" s="376"/>
      <c r="VAC104" s="376"/>
      <c r="VAD104" s="376"/>
      <c r="VAE104" s="376"/>
      <c r="VAF104" s="376"/>
      <c r="VAG104" s="376"/>
      <c r="VAH104" s="376"/>
      <c r="VAI104" s="376"/>
      <c r="VAJ104" s="376"/>
      <c r="VAK104" s="376"/>
      <c r="VAL104" s="376"/>
      <c r="VAM104" s="376"/>
      <c r="VAN104" s="376"/>
      <c r="VAO104" s="376"/>
      <c r="VAP104" s="376"/>
      <c r="VAQ104" s="376"/>
      <c r="VAR104" s="376"/>
      <c r="VAS104" s="376"/>
      <c r="VAT104" s="376"/>
      <c r="VAU104" s="376"/>
      <c r="VAV104" s="376"/>
      <c r="VAW104" s="376"/>
      <c r="VAX104" s="376"/>
      <c r="VAY104" s="376"/>
      <c r="VAZ104" s="376"/>
      <c r="VBA104" s="376"/>
      <c r="VBB104" s="376"/>
      <c r="VBC104" s="376"/>
      <c r="VBD104" s="376"/>
      <c r="VBE104" s="376"/>
      <c r="VBF104" s="376"/>
      <c r="VBG104" s="376"/>
      <c r="VBH104" s="376"/>
      <c r="VBI104" s="376"/>
      <c r="VBJ104" s="376"/>
      <c r="VBK104" s="376"/>
      <c r="VBL104" s="376"/>
      <c r="VBM104" s="376"/>
      <c r="VBN104" s="376"/>
      <c r="VBO104" s="376"/>
      <c r="VBP104" s="376"/>
      <c r="VBQ104" s="376"/>
      <c r="VBR104" s="376"/>
      <c r="VBS104" s="376"/>
      <c r="VBT104" s="376"/>
      <c r="VBU104" s="376"/>
      <c r="VBV104" s="376"/>
      <c r="VBW104" s="376"/>
      <c r="VBX104" s="376"/>
      <c r="VBY104" s="376"/>
      <c r="VBZ104" s="376"/>
      <c r="VCA104" s="376"/>
      <c r="VCB104" s="376"/>
      <c r="VCC104" s="376"/>
      <c r="VCD104" s="376"/>
      <c r="VCE104" s="376"/>
      <c r="VCF104" s="376"/>
      <c r="VCG104" s="376"/>
      <c r="VCH104" s="376"/>
      <c r="VCI104" s="376"/>
      <c r="VCJ104" s="376"/>
      <c r="VCK104" s="376"/>
      <c r="VCL104" s="376"/>
      <c r="VCM104" s="376"/>
      <c r="VCN104" s="376"/>
      <c r="VCO104" s="376"/>
      <c r="VCP104" s="376"/>
      <c r="VCQ104" s="376"/>
      <c r="VCR104" s="376"/>
      <c r="VCS104" s="376"/>
      <c r="VCT104" s="376"/>
      <c r="VCU104" s="376"/>
      <c r="VCV104" s="376"/>
      <c r="VCW104" s="376"/>
      <c r="VCX104" s="376"/>
      <c r="VCY104" s="376"/>
      <c r="VCZ104" s="376"/>
      <c r="VDA104" s="376"/>
      <c r="VDB104" s="376"/>
      <c r="VDC104" s="376"/>
      <c r="VDD104" s="376"/>
      <c r="VDE104" s="376"/>
      <c r="VDF104" s="376"/>
      <c r="VDG104" s="376"/>
      <c r="VDH104" s="376"/>
      <c r="VDI104" s="376"/>
      <c r="VDJ104" s="376"/>
      <c r="VDK104" s="376"/>
      <c r="VDL104" s="376"/>
      <c r="VDM104" s="376"/>
      <c r="VDN104" s="376"/>
      <c r="VDO104" s="376"/>
      <c r="VDP104" s="376"/>
      <c r="VDQ104" s="376"/>
      <c r="VDR104" s="376"/>
      <c r="VDS104" s="376"/>
      <c r="VDT104" s="376"/>
      <c r="VDU104" s="376"/>
      <c r="VDV104" s="376"/>
      <c r="VDW104" s="376"/>
      <c r="VDX104" s="376"/>
      <c r="VDY104" s="376"/>
      <c r="VDZ104" s="376"/>
      <c r="VEA104" s="376"/>
      <c r="VEB104" s="376"/>
      <c r="VEC104" s="376"/>
      <c r="VED104" s="376"/>
      <c r="VEE104" s="376"/>
      <c r="VEF104" s="376"/>
      <c r="VEG104" s="376"/>
      <c r="VEH104" s="376"/>
      <c r="VEI104" s="376"/>
      <c r="VEJ104" s="376"/>
      <c r="VEK104" s="376"/>
      <c r="VEL104" s="376"/>
      <c r="VEM104" s="376"/>
      <c r="VEN104" s="376"/>
      <c r="VEO104" s="376"/>
      <c r="VEP104" s="376"/>
      <c r="VEQ104" s="376"/>
      <c r="VER104" s="376"/>
      <c r="VES104" s="376"/>
      <c r="VET104" s="376"/>
      <c r="VEU104" s="376"/>
      <c r="VEV104" s="376"/>
      <c r="VEW104" s="376"/>
      <c r="VEX104" s="376"/>
      <c r="VEY104" s="376"/>
      <c r="VEZ104" s="376"/>
      <c r="VFA104" s="376"/>
      <c r="VFB104" s="376"/>
      <c r="VFC104" s="376"/>
      <c r="VFD104" s="376"/>
      <c r="VFE104" s="376"/>
      <c r="VFF104" s="376"/>
      <c r="VFG104" s="376"/>
      <c r="VFH104" s="376"/>
      <c r="VFI104" s="376"/>
      <c r="VFJ104" s="376"/>
      <c r="VFK104" s="376"/>
      <c r="VFL104" s="376"/>
      <c r="VFM104" s="376"/>
      <c r="VFN104" s="376"/>
      <c r="VFO104" s="376"/>
      <c r="VFP104" s="376"/>
      <c r="VFQ104" s="376"/>
      <c r="VFR104" s="376"/>
      <c r="VFS104" s="376"/>
      <c r="VFT104" s="376"/>
      <c r="VFU104" s="376"/>
      <c r="VFV104" s="376"/>
      <c r="VFW104" s="376"/>
      <c r="VFX104" s="376"/>
      <c r="VFY104" s="376"/>
      <c r="VFZ104" s="376"/>
      <c r="VGA104" s="376"/>
      <c r="VGB104" s="376"/>
      <c r="VGC104" s="376"/>
      <c r="VGD104" s="376"/>
      <c r="VGE104" s="376"/>
      <c r="VGF104" s="376"/>
      <c r="VGG104" s="376"/>
      <c r="VGH104" s="376"/>
      <c r="VGI104" s="376"/>
      <c r="VGJ104" s="376"/>
      <c r="VGK104" s="376"/>
      <c r="VGL104" s="376"/>
      <c r="VGM104" s="376"/>
      <c r="VGN104" s="376"/>
      <c r="VGO104" s="376"/>
      <c r="VGP104" s="376"/>
      <c r="VGQ104" s="376"/>
      <c r="VGR104" s="376"/>
      <c r="VGS104" s="376"/>
      <c r="VGT104" s="376"/>
      <c r="VGU104" s="376"/>
      <c r="VGV104" s="376"/>
      <c r="VGW104" s="376"/>
      <c r="VGX104" s="376"/>
      <c r="VGY104" s="376"/>
      <c r="VGZ104" s="376"/>
      <c r="VHA104" s="376"/>
      <c r="VHB104" s="376"/>
      <c r="VHC104" s="376"/>
      <c r="VHD104" s="376"/>
      <c r="VHE104" s="376"/>
      <c r="VHF104" s="376"/>
      <c r="VHG104" s="376"/>
      <c r="VHH104" s="376"/>
      <c r="VHI104" s="376"/>
      <c r="VHJ104" s="376"/>
      <c r="VHK104" s="376"/>
      <c r="VHL104" s="376"/>
      <c r="VHM104" s="376"/>
      <c r="VHN104" s="376"/>
      <c r="VHO104" s="376"/>
      <c r="VHP104" s="376"/>
      <c r="VHQ104" s="376"/>
      <c r="VHR104" s="376"/>
      <c r="VHS104" s="376"/>
      <c r="VHT104" s="376"/>
      <c r="VHU104" s="376"/>
      <c r="VHV104" s="376"/>
      <c r="VHW104" s="376"/>
      <c r="VHX104" s="376"/>
      <c r="VHY104" s="376"/>
      <c r="VHZ104" s="376"/>
      <c r="VIA104" s="376"/>
      <c r="VIB104" s="376"/>
      <c r="VIC104" s="376"/>
      <c r="VID104" s="376"/>
      <c r="VIE104" s="376"/>
      <c r="VIF104" s="376"/>
      <c r="VIG104" s="376"/>
      <c r="VIH104" s="376"/>
      <c r="VII104" s="376"/>
      <c r="VIJ104" s="376"/>
      <c r="VIK104" s="376"/>
      <c r="VIL104" s="376"/>
      <c r="VIM104" s="376"/>
      <c r="VIN104" s="376"/>
      <c r="VIO104" s="376"/>
      <c r="VIP104" s="376"/>
      <c r="VIQ104" s="376"/>
      <c r="VIR104" s="376"/>
      <c r="VIS104" s="376"/>
      <c r="VIT104" s="376"/>
      <c r="VIU104" s="376"/>
      <c r="VIV104" s="376"/>
      <c r="VIW104" s="376"/>
      <c r="VIX104" s="376"/>
      <c r="VIY104" s="376"/>
      <c r="VIZ104" s="376"/>
      <c r="VJA104" s="376"/>
      <c r="VJB104" s="376"/>
      <c r="VJC104" s="376"/>
      <c r="VJD104" s="376"/>
      <c r="VJE104" s="376"/>
      <c r="VJF104" s="376"/>
      <c r="VJG104" s="376"/>
      <c r="VJH104" s="376"/>
      <c r="VJI104" s="376"/>
      <c r="VJJ104" s="376"/>
      <c r="VJK104" s="376"/>
      <c r="VJL104" s="376"/>
      <c r="VJM104" s="376"/>
      <c r="VJN104" s="376"/>
      <c r="VJO104" s="376"/>
      <c r="VJP104" s="376"/>
      <c r="VJQ104" s="376"/>
      <c r="VJR104" s="376"/>
      <c r="VJS104" s="376"/>
      <c r="VJT104" s="376"/>
      <c r="VJU104" s="376"/>
      <c r="VJV104" s="376"/>
      <c r="VJW104" s="376"/>
      <c r="VJX104" s="376"/>
      <c r="VJY104" s="376"/>
      <c r="VJZ104" s="376"/>
      <c r="VKA104" s="376"/>
      <c r="VKB104" s="376"/>
      <c r="VKC104" s="376"/>
      <c r="VKD104" s="376"/>
      <c r="VKE104" s="376"/>
      <c r="VKF104" s="376"/>
      <c r="VKG104" s="376"/>
      <c r="VKH104" s="376"/>
      <c r="VKI104" s="376"/>
      <c r="VKJ104" s="376"/>
      <c r="VKK104" s="376"/>
      <c r="VKL104" s="376"/>
      <c r="VKM104" s="376"/>
      <c r="VKN104" s="376"/>
      <c r="VKO104" s="376"/>
      <c r="VKP104" s="376"/>
      <c r="VKQ104" s="376"/>
      <c r="VKR104" s="376"/>
      <c r="VKS104" s="376"/>
      <c r="VKT104" s="376"/>
      <c r="VKU104" s="376"/>
      <c r="VKV104" s="376"/>
      <c r="VKW104" s="376"/>
      <c r="VKX104" s="376"/>
      <c r="VKY104" s="376"/>
      <c r="VKZ104" s="376"/>
      <c r="VLA104" s="376"/>
      <c r="VLB104" s="376"/>
      <c r="VLC104" s="376"/>
      <c r="VLD104" s="376"/>
      <c r="VLE104" s="376"/>
      <c r="VLF104" s="376"/>
      <c r="VLG104" s="376"/>
      <c r="VLH104" s="376"/>
      <c r="VLI104" s="376"/>
      <c r="VLJ104" s="376"/>
      <c r="VLK104" s="376"/>
      <c r="VLL104" s="376"/>
      <c r="VLM104" s="376"/>
      <c r="VLN104" s="376"/>
      <c r="VLO104" s="376"/>
      <c r="VLP104" s="376"/>
      <c r="VLQ104" s="376"/>
      <c r="VLR104" s="376"/>
      <c r="VLS104" s="376"/>
      <c r="VLT104" s="376"/>
      <c r="VLU104" s="376"/>
      <c r="VLV104" s="376"/>
      <c r="VLW104" s="376"/>
      <c r="VLX104" s="376"/>
      <c r="VLY104" s="376"/>
      <c r="VLZ104" s="376"/>
      <c r="VMA104" s="376"/>
      <c r="VMB104" s="376"/>
      <c r="VMC104" s="376"/>
      <c r="VMD104" s="376"/>
      <c r="VME104" s="376"/>
      <c r="VMF104" s="376"/>
      <c r="VMG104" s="376"/>
      <c r="VMH104" s="376"/>
      <c r="VMI104" s="376"/>
      <c r="VMJ104" s="376"/>
      <c r="VMK104" s="376"/>
      <c r="VML104" s="376"/>
      <c r="VMM104" s="376"/>
      <c r="VMN104" s="376"/>
      <c r="VMO104" s="376"/>
      <c r="VMP104" s="376"/>
      <c r="VMQ104" s="376"/>
      <c r="VMR104" s="376"/>
      <c r="VMS104" s="376"/>
      <c r="VMT104" s="376"/>
      <c r="VMU104" s="376"/>
      <c r="VMV104" s="376"/>
      <c r="VMW104" s="376"/>
      <c r="VMX104" s="376"/>
      <c r="VMY104" s="376"/>
      <c r="VMZ104" s="376"/>
      <c r="VNA104" s="376"/>
      <c r="VNB104" s="376"/>
      <c r="VNC104" s="376"/>
      <c r="VND104" s="376"/>
      <c r="VNE104" s="376"/>
      <c r="VNF104" s="376"/>
      <c r="VNG104" s="376"/>
      <c r="VNH104" s="376"/>
      <c r="VNI104" s="376"/>
      <c r="VNJ104" s="376"/>
      <c r="VNK104" s="376"/>
      <c r="VNL104" s="376"/>
      <c r="VNM104" s="376"/>
      <c r="VNN104" s="376"/>
      <c r="VNO104" s="376"/>
      <c r="VNP104" s="376"/>
      <c r="VNQ104" s="376"/>
      <c r="VNR104" s="376"/>
      <c r="VNS104" s="376"/>
      <c r="VNT104" s="376"/>
      <c r="VNU104" s="376"/>
      <c r="VNV104" s="376"/>
      <c r="VNW104" s="376"/>
      <c r="VNX104" s="376"/>
      <c r="VNY104" s="376"/>
      <c r="VNZ104" s="376"/>
      <c r="VOA104" s="376"/>
      <c r="VOB104" s="376"/>
      <c r="VOC104" s="376"/>
      <c r="VOD104" s="376"/>
      <c r="VOE104" s="376"/>
      <c r="VOF104" s="376"/>
      <c r="VOG104" s="376"/>
      <c r="VOH104" s="376"/>
      <c r="VOI104" s="376"/>
      <c r="VOJ104" s="376"/>
      <c r="VOK104" s="376"/>
      <c r="VOL104" s="376"/>
      <c r="VOM104" s="376"/>
      <c r="VON104" s="376"/>
      <c r="VOO104" s="376"/>
      <c r="VOP104" s="376"/>
      <c r="VOQ104" s="376"/>
      <c r="VOR104" s="376"/>
      <c r="VOS104" s="376"/>
      <c r="VOT104" s="376"/>
      <c r="VOU104" s="376"/>
      <c r="VOV104" s="376"/>
      <c r="VOW104" s="376"/>
      <c r="VOX104" s="376"/>
      <c r="VOY104" s="376"/>
      <c r="VOZ104" s="376"/>
      <c r="VPA104" s="376"/>
      <c r="VPB104" s="376"/>
      <c r="VPC104" s="376"/>
      <c r="VPD104" s="376"/>
      <c r="VPE104" s="376"/>
      <c r="VPF104" s="376"/>
      <c r="VPG104" s="376"/>
      <c r="VPH104" s="376"/>
      <c r="VPI104" s="376"/>
      <c r="VPJ104" s="376"/>
      <c r="VPK104" s="376"/>
      <c r="VPL104" s="376"/>
      <c r="VPM104" s="376"/>
      <c r="VPN104" s="376"/>
      <c r="VPO104" s="376"/>
      <c r="VPP104" s="376"/>
      <c r="VPQ104" s="376"/>
      <c r="VPR104" s="376"/>
      <c r="VPS104" s="376"/>
      <c r="VPT104" s="376"/>
      <c r="VPU104" s="376"/>
      <c r="VPV104" s="376"/>
      <c r="VPW104" s="376"/>
      <c r="VPX104" s="376"/>
      <c r="VPY104" s="376"/>
      <c r="VPZ104" s="376"/>
      <c r="VQA104" s="376"/>
      <c r="VQB104" s="376"/>
      <c r="VQC104" s="376"/>
      <c r="VQD104" s="376"/>
      <c r="VQE104" s="376"/>
      <c r="VQF104" s="376"/>
      <c r="VQG104" s="376"/>
      <c r="VQH104" s="376"/>
      <c r="VQI104" s="376"/>
      <c r="VQJ104" s="376"/>
      <c r="VQK104" s="376"/>
      <c r="VQL104" s="376"/>
      <c r="VQM104" s="376"/>
      <c r="VQN104" s="376"/>
      <c r="VQO104" s="376"/>
      <c r="VQP104" s="376"/>
      <c r="VQQ104" s="376"/>
      <c r="VQR104" s="376"/>
      <c r="VQS104" s="376"/>
      <c r="VQT104" s="376"/>
      <c r="VQU104" s="376"/>
      <c r="VQV104" s="376"/>
      <c r="VQW104" s="376"/>
      <c r="VQX104" s="376"/>
      <c r="VQY104" s="376"/>
      <c r="VQZ104" s="376"/>
      <c r="VRA104" s="376"/>
      <c r="VRB104" s="376"/>
      <c r="VRC104" s="376"/>
      <c r="VRD104" s="376"/>
      <c r="VRE104" s="376"/>
      <c r="VRF104" s="376"/>
      <c r="VRG104" s="376"/>
      <c r="VRH104" s="376"/>
      <c r="VRI104" s="376"/>
      <c r="VRJ104" s="376"/>
      <c r="VRK104" s="376"/>
      <c r="VRL104" s="376"/>
      <c r="VRM104" s="376"/>
      <c r="VRN104" s="376"/>
      <c r="VRO104" s="376"/>
      <c r="VRP104" s="376"/>
      <c r="VRQ104" s="376"/>
      <c r="VRR104" s="376"/>
      <c r="VRS104" s="376"/>
      <c r="VRT104" s="376"/>
      <c r="VRU104" s="376"/>
      <c r="VRV104" s="376"/>
      <c r="VRW104" s="376"/>
      <c r="VRX104" s="376"/>
      <c r="VRY104" s="376"/>
      <c r="VRZ104" s="376"/>
      <c r="VSA104" s="376"/>
      <c r="VSB104" s="376"/>
      <c r="VSC104" s="376"/>
      <c r="VSD104" s="376"/>
      <c r="VSE104" s="376"/>
      <c r="VSF104" s="376"/>
      <c r="VSG104" s="376"/>
      <c r="VSH104" s="376"/>
      <c r="VSI104" s="376"/>
      <c r="VSJ104" s="376"/>
      <c r="VSK104" s="376"/>
      <c r="VSL104" s="376"/>
      <c r="VSM104" s="376"/>
      <c r="VSN104" s="376"/>
      <c r="VSO104" s="376"/>
      <c r="VSP104" s="376"/>
      <c r="VSQ104" s="376"/>
      <c r="VSR104" s="376"/>
      <c r="VSS104" s="376"/>
      <c r="VST104" s="376"/>
      <c r="VSU104" s="376"/>
      <c r="VSV104" s="376"/>
      <c r="VSW104" s="376"/>
      <c r="VSX104" s="376"/>
      <c r="VSY104" s="376"/>
      <c r="VSZ104" s="376"/>
      <c r="VTA104" s="376"/>
      <c r="VTB104" s="376"/>
      <c r="VTC104" s="376"/>
      <c r="VTD104" s="376"/>
      <c r="VTE104" s="376"/>
      <c r="VTF104" s="376"/>
      <c r="VTG104" s="376"/>
      <c r="VTH104" s="376"/>
      <c r="VTI104" s="376"/>
      <c r="VTJ104" s="376"/>
      <c r="VTK104" s="376"/>
      <c r="VTL104" s="376"/>
      <c r="VTM104" s="376"/>
      <c r="VTN104" s="376"/>
      <c r="VTO104" s="376"/>
      <c r="VTP104" s="376"/>
      <c r="VTQ104" s="376"/>
      <c r="VTR104" s="376"/>
      <c r="VTS104" s="376"/>
      <c r="VTT104" s="376"/>
      <c r="VTU104" s="376"/>
      <c r="VTV104" s="376"/>
      <c r="VTW104" s="376"/>
      <c r="VTX104" s="376"/>
      <c r="VTY104" s="376"/>
      <c r="VTZ104" s="376"/>
      <c r="VUA104" s="376"/>
      <c r="VUB104" s="376"/>
      <c r="VUC104" s="376"/>
      <c r="VUD104" s="376"/>
      <c r="VUE104" s="376"/>
      <c r="VUF104" s="376"/>
      <c r="VUG104" s="376"/>
      <c r="VUH104" s="376"/>
      <c r="VUI104" s="376"/>
      <c r="VUJ104" s="376"/>
      <c r="VUK104" s="376"/>
      <c r="VUL104" s="376"/>
      <c r="VUM104" s="376"/>
      <c r="VUN104" s="376"/>
      <c r="VUO104" s="376"/>
      <c r="VUP104" s="376"/>
      <c r="VUQ104" s="376"/>
      <c r="VUR104" s="376"/>
      <c r="VUS104" s="376"/>
      <c r="VUT104" s="376"/>
      <c r="VUU104" s="376"/>
      <c r="VUV104" s="376"/>
      <c r="VUW104" s="376"/>
      <c r="VUX104" s="376"/>
      <c r="VUY104" s="376"/>
      <c r="VUZ104" s="376"/>
      <c r="VVA104" s="376"/>
      <c r="VVB104" s="376"/>
      <c r="VVC104" s="376"/>
      <c r="VVD104" s="376"/>
      <c r="VVE104" s="376"/>
      <c r="VVF104" s="376"/>
      <c r="VVG104" s="376"/>
      <c r="VVH104" s="376"/>
      <c r="VVI104" s="376"/>
      <c r="VVJ104" s="376"/>
      <c r="VVK104" s="376"/>
      <c r="VVL104" s="376"/>
      <c r="VVM104" s="376"/>
      <c r="VVN104" s="376"/>
      <c r="VVO104" s="376"/>
      <c r="VVP104" s="376"/>
      <c r="VVQ104" s="376"/>
      <c r="VVR104" s="376"/>
      <c r="VVS104" s="376"/>
      <c r="VVT104" s="376"/>
      <c r="VVU104" s="376"/>
      <c r="VVV104" s="376"/>
      <c r="VVW104" s="376"/>
      <c r="VVX104" s="376"/>
      <c r="VVY104" s="376"/>
      <c r="VVZ104" s="376"/>
      <c r="VWA104" s="376"/>
      <c r="VWB104" s="376"/>
      <c r="VWC104" s="376"/>
      <c r="VWD104" s="376"/>
      <c r="VWE104" s="376"/>
      <c r="VWF104" s="376"/>
      <c r="VWG104" s="376"/>
      <c r="VWH104" s="376"/>
      <c r="VWI104" s="376"/>
      <c r="VWJ104" s="376"/>
      <c r="VWK104" s="376"/>
      <c r="VWL104" s="376"/>
      <c r="VWM104" s="376"/>
      <c r="VWN104" s="376"/>
      <c r="VWO104" s="376"/>
      <c r="VWP104" s="376"/>
      <c r="VWQ104" s="376"/>
      <c r="VWR104" s="376"/>
      <c r="VWS104" s="376"/>
      <c r="VWT104" s="376"/>
      <c r="VWU104" s="376"/>
      <c r="VWV104" s="376"/>
      <c r="VWW104" s="376"/>
      <c r="VWX104" s="376"/>
      <c r="VWY104" s="376"/>
      <c r="VWZ104" s="376"/>
      <c r="VXA104" s="376"/>
      <c r="VXB104" s="376"/>
      <c r="VXC104" s="376"/>
      <c r="VXD104" s="376"/>
      <c r="VXE104" s="376"/>
      <c r="VXF104" s="376"/>
      <c r="VXG104" s="376"/>
      <c r="VXH104" s="376"/>
      <c r="VXI104" s="376"/>
      <c r="VXJ104" s="376"/>
      <c r="VXK104" s="376"/>
      <c r="VXL104" s="376"/>
      <c r="VXM104" s="376"/>
      <c r="VXN104" s="376"/>
      <c r="VXO104" s="376"/>
      <c r="VXP104" s="376"/>
      <c r="VXQ104" s="376"/>
      <c r="VXR104" s="376"/>
      <c r="VXS104" s="376"/>
      <c r="VXT104" s="376"/>
      <c r="VXU104" s="376"/>
      <c r="VXV104" s="376"/>
      <c r="VXW104" s="376"/>
      <c r="VXX104" s="376"/>
      <c r="VXY104" s="376"/>
      <c r="VXZ104" s="376"/>
      <c r="VYA104" s="376"/>
      <c r="VYB104" s="376"/>
      <c r="VYC104" s="376"/>
      <c r="VYD104" s="376"/>
      <c r="VYE104" s="376"/>
      <c r="VYF104" s="376"/>
      <c r="VYG104" s="376"/>
      <c r="VYH104" s="376"/>
      <c r="VYI104" s="376"/>
      <c r="VYJ104" s="376"/>
      <c r="VYK104" s="376"/>
      <c r="VYL104" s="376"/>
      <c r="VYM104" s="376"/>
      <c r="VYN104" s="376"/>
      <c r="VYO104" s="376"/>
      <c r="VYP104" s="376"/>
      <c r="VYQ104" s="376"/>
      <c r="VYR104" s="376"/>
      <c r="VYS104" s="376"/>
      <c r="VYT104" s="376"/>
      <c r="VYU104" s="376"/>
      <c r="VYV104" s="376"/>
      <c r="VYW104" s="376"/>
      <c r="VYX104" s="376"/>
      <c r="VYY104" s="376"/>
      <c r="VYZ104" s="376"/>
      <c r="VZA104" s="376"/>
      <c r="VZB104" s="376"/>
      <c r="VZC104" s="376"/>
      <c r="VZD104" s="376"/>
      <c r="VZE104" s="376"/>
      <c r="VZF104" s="376"/>
      <c r="VZG104" s="376"/>
      <c r="VZH104" s="376"/>
      <c r="VZI104" s="376"/>
      <c r="VZJ104" s="376"/>
      <c r="VZK104" s="376"/>
      <c r="VZL104" s="376"/>
      <c r="VZM104" s="376"/>
      <c r="VZN104" s="376"/>
      <c r="VZO104" s="376"/>
      <c r="VZP104" s="376"/>
      <c r="VZQ104" s="376"/>
      <c r="VZR104" s="376"/>
      <c r="VZS104" s="376"/>
      <c r="VZT104" s="376"/>
      <c r="VZU104" s="376"/>
      <c r="VZV104" s="376"/>
      <c r="VZW104" s="376"/>
      <c r="VZX104" s="376"/>
      <c r="VZY104" s="376"/>
      <c r="VZZ104" s="376"/>
      <c r="WAA104" s="376"/>
      <c r="WAB104" s="376"/>
      <c r="WAC104" s="376"/>
      <c r="WAD104" s="376"/>
      <c r="WAE104" s="376"/>
      <c r="WAF104" s="376"/>
      <c r="WAG104" s="376"/>
      <c r="WAH104" s="376"/>
      <c r="WAI104" s="376"/>
      <c r="WAJ104" s="376"/>
      <c r="WAK104" s="376"/>
      <c r="WAL104" s="376"/>
      <c r="WAM104" s="376"/>
      <c r="WAN104" s="376"/>
      <c r="WAO104" s="376"/>
      <c r="WAP104" s="376"/>
      <c r="WAQ104" s="376"/>
      <c r="WAR104" s="376"/>
      <c r="WAS104" s="376"/>
      <c r="WAT104" s="376"/>
      <c r="WAU104" s="376"/>
      <c r="WAV104" s="376"/>
      <c r="WAW104" s="376"/>
      <c r="WAX104" s="376"/>
      <c r="WAY104" s="376"/>
      <c r="WAZ104" s="376"/>
      <c r="WBA104" s="376"/>
      <c r="WBB104" s="376"/>
      <c r="WBC104" s="376"/>
      <c r="WBD104" s="376"/>
      <c r="WBE104" s="376"/>
      <c r="WBF104" s="376"/>
      <c r="WBG104" s="376"/>
      <c r="WBH104" s="376"/>
      <c r="WBI104" s="376"/>
      <c r="WBJ104" s="376"/>
      <c r="WBK104" s="376"/>
      <c r="WBL104" s="376"/>
      <c r="WBM104" s="376"/>
      <c r="WBN104" s="376"/>
      <c r="WBO104" s="376"/>
      <c r="WBP104" s="376"/>
      <c r="WBQ104" s="376"/>
      <c r="WBR104" s="376"/>
      <c r="WBS104" s="376"/>
      <c r="WBT104" s="376"/>
      <c r="WBU104" s="376"/>
      <c r="WBV104" s="376"/>
      <c r="WBW104" s="376"/>
      <c r="WBX104" s="376"/>
      <c r="WBY104" s="376"/>
      <c r="WBZ104" s="376"/>
      <c r="WCA104" s="376"/>
      <c r="WCB104" s="376"/>
      <c r="WCC104" s="376"/>
      <c r="WCD104" s="376"/>
      <c r="WCE104" s="376"/>
      <c r="WCF104" s="376"/>
      <c r="WCG104" s="376"/>
      <c r="WCH104" s="376"/>
      <c r="WCI104" s="376"/>
      <c r="WCJ104" s="376"/>
      <c r="WCK104" s="376"/>
      <c r="WCL104" s="376"/>
      <c r="WCM104" s="376"/>
      <c r="WCN104" s="376"/>
      <c r="WCO104" s="376"/>
      <c r="WCP104" s="376"/>
      <c r="WCQ104" s="376"/>
      <c r="WCR104" s="376"/>
      <c r="WCS104" s="376"/>
      <c r="WCT104" s="376"/>
      <c r="WCU104" s="376"/>
      <c r="WCV104" s="376"/>
      <c r="WCW104" s="376"/>
      <c r="WCX104" s="376"/>
      <c r="WCY104" s="376"/>
      <c r="WCZ104" s="376"/>
      <c r="WDA104" s="376"/>
      <c r="WDB104" s="376"/>
      <c r="WDC104" s="376"/>
      <c r="WDD104" s="376"/>
      <c r="WDE104" s="376"/>
      <c r="WDF104" s="376"/>
      <c r="WDG104" s="376"/>
      <c r="WDH104" s="376"/>
      <c r="WDI104" s="376"/>
      <c r="WDJ104" s="376"/>
      <c r="WDK104" s="376"/>
      <c r="WDL104" s="376"/>
      <c r="WDM104" s="376"/>
      <c r="WDN104" s="376"/>
      <c r="WDO104" s="376"/>
      <c r="WDP104" s="376"/>
      <c r="WDQ104" s="376"/>
      <c r="WDR104" s="376"/>
      <c r="WDS104" s="376"/>
      <c r="WDT104" s="376"/>
      <c r="WDU104" s="376"/>
      <c r="WDV104" s="376"/>
      <c r="WDW104" s="376"/>
      <c r="WDX104" s="376"/>
      <c r="WDY104" s="376"/>
      <c r="WDZ104" s="376"/>
      <c r="WEA104" s="376"/>
      <c r="WEB104" s="376"/>
      <c r="WEC104" s="376"/>
      <c r="WED104" s="376"/>
      <c r="WEE104" s="376"/>
      <c r="WEF104" s="376"/>
      <c r="WEG104" s="376"/>
      <c r="WEH104" s="376"/>
      <c r="WEI104" s="376"/>
      <c r="WEJ104" s="376"/>
      <c r="WEK104" s="376"/>
      <c r="WEL104" s="376"/>
      <c r="WEM104" s="376"/>
      <c r="WEN104" s="376"/>
      <c r="WEO104" s="376"/>
      <c r="WEP104" s="376"/>
      <c r="WEQ104" s="376"/>
      <c r="WER104" s="376"/>
      <c r="WES104" s="376"/>
      <c r="WET104" s="376"/>
      <c r="WEU104" s="376"/>
      <c r="WEV104" s="376"/>
      <c r="WEW104" s="376"/>
      <c r="WEX104" s="376"/>
      <c r="WEY104" s="376"/>
      <c r="WEZ104" s="376"/>
      <c r="WFA104" s="376"/>
      <c r="WFB104" s="376"/>
      <c r="WFC104" s="376"/>
      <c r="WFD104" s="376"/>
      <c r="WFE104" s="376"/>
      <c r="WFF104" s="376"/>
      <c r="WFG104" s="376"/>
      <c r="WFH104" s="376"/>
      <c r="WFI104" s="376"/>
      <c r="WFJ104" s="376"/>
      <c r="WFK104" s="376"/>
      <c r="WFL104" s="376"/>
      <c r="WFM104" s="376"/>
      <c r="WFN104" s="376"/>
      <c r="WFO104" s="376"/>
      <c r="WFP104" s="376"/>
      <c r="WFQ104" s="376"/>
      <c r="WFR104" s="376"/>
      <c r="WFS104" s="376"/>
      <c r="WFT104" s="376"/>
      <c r="WFU104" s="376"/>
      <c r="WFV104" s="376"/>
      <c r="WFW104" s="376"/>
      <c r="WFX104" s="376"/>
      <c r="WFY104" s="376"/>
      <c r="WFZ104" s="376"/>
      <c r="WGA104" s="376"/>
      <c r="WGB104" s="376"/>
      <c r="WGC104" s="376"/>
      <c r="WGD104" s="376"/>
      <c r="WGE104" s="376"/>
      <c r="WGF104" s="376"/>
      <c r="WGG104" s="376"/>
      <c r="WGH104" s="376"/>
      <c r="WGI104" s="376"/>
      <c r="WGJ104" s="376"/>
      <c r="WGK104" s="376"/>
      <c r="WGL104" s="376"/>
      <c r="WGM104" s="376"/>
      <c r="WGN104" s="376"/>
      <c r="WGO104" s="376"/>
      <c r="WGP104" s="376"/>
      <c r="WGQ104" s="376"/>
      <c r="WGR104" s="376"/>
      <c r="WGS104" s="376"/>
      <c r="WGT104" s="376"/>
      <c r="WGU104" s="376"/>
      <c r="WGV104" s="376"/>
      <c r="WGW104" s="376"/>
      <c r="WGX104" s="376"/>
      <c r="WGY104" s="376"/>
      <c r="WGZ104" s="376"/>
      <c r="WHA104" s="376"/>
      <c r="WHB104" s="376"/>
      <c r="WHC104" s="376"/>
      <c r="WHD104" s="376"/>
      <c r="WHE104" s="376"/>
      <c r="WHF104" s="376"/>
      <c r="WHG104" s="376"/>
      <c r="WHH104" s="376"/>
      <c r="WHI104" s="376"/>
      <c r="WHJ104" s="376"/>
      <c r="WHK104" s="376"/>
      <c r="WHL104" s="376"/>
      <c r="WHM104" s="376"/>
      <c r="WHN104" s="376"/>
      <c r="WHO104" s="376"/>
      <c r="WHP104" s="376"/>
      <c r="WHQ104" s="376"/>
      <c r="WHR104" s="376"/>
      <c r="WHS104" s="376"/>
      <c r="WHT104" s="376"/>
      <c r="WHU104" s="376"/>
      <c r="WHV104" s="376"/>
      <c r="WHW104" s="376"/>
      <c r="WHX104" s="376"/>
      <c r="WHY104" s="376"/>
      <c r="WHZ104" s="376"/>
      <c r="WIA104" s="376"/>
      <c r="WIB104" s="376"/>
      <c r="WIC104" s="376"/>
      <c r="WID104" s="376"/>
      <c r="WIE104" s="376"/>
      <c r="WIF104" s="376"/>
      <c r="WIG104" s="376"/>
      <c r="WIH104" s="376"/>
      <c r="WII104" s="376"/>
      <c r="WIJ104" s="376"/>
      <c r="WIK104" s="376"/>
      <c r="WIL104" s="376"/>
      <c r="WIM104" s="376"/>
      <c r="WIN104" s="376"/>
      <c r="WIO104" s="376"/>
      <c r="WIP104" s="376"/>
      <c r="WIQ104" s="376"/>
      <c r="WIR104" s="376"/>
      <c r="WIS104" s="376"/>
      <c r="WIT104" s="376"/>
      <c r="WIU104" s="376"/>
      <c r="WIV104" s="376"/>
      <c r="WIW104" s="376"/>
      <c r="WIX104" s="376"/>
      <c r="WIY104" s="376"/>
      <c r="WIZ104" s="376"/>
      <c r="WJA104" s="376"/>
      <c r="WJB104" s="376"/>
      <c r="WJC104" s="376"/>
      <c r="WJD104" s="376"/>
      <c r="WJE104" s="376"/>
      <c r="WJF104" s="376"/>
      <c r="WJG104" s="376"/>
      <c r="WJH104" s="376"/>
      <c r="WJI104" s="376"/>
      <c r="WJJ104" s="376"/>
      <c r="WJK104" s="376"/>
      <c r="WJL104" s="376"/>
      <c r="WJM104" s="376"/>
      <c r="WJN104" s="376"/>
      <c r="WJO104" s="376"/>
      <c r="WJP104" s="376"/>
      <c r="WJQ104" s="376"/>
      <c r="WJR104" s="376"/>
      <c r="WJS104" s="376"/>
      <c r="WJT104" s="376"/>
      <c r="WJU104" s="376"/>
      <c r="WJV104" s="376"/>
      <c r="WJW104" s="376"/>
      <c r="WJX104" s="376"/>
      <c r="WJY104" s="376"/>
      <c r="WJZ104" s="376"/>
      <c r="WKA104" s="376"/>
      <c r="WKB104" s="376"/>
      <c r="WKC104" s="376"/>
      <c r="WKD104" s="376"/>
      <c r="WKE104" s="376"/>
      <c r="WKF104" s="376"/>
      <c r="WKG104" s="376"/>
      <c r="WKH104" s="376"/>
      <c r="WKI104" s="376"/>
      <c r="WKJ104" s="376"/>
      <c r="WKK104" s="376"/>
      <c r="WKL104" s="376"/>
      <c r="WKM104" s="376"/>
      <c r="WKN104" s="376"/>
      <c r="WKO104" s="376"/>
      <c r="WKP104" s="376"/>
      <c r="WKQ104" s="376"/>
      <c r="WKR104" s="376"/>
      <c r="WKS104" s="376"/>
      <c r="WKT104" s="376"/>
      <c r="WKU104" s="376"/>
      <c r="WKV104" s="376"/>
      <c r="WKW104" s="376"/>
      <c r="WKX104" s="376"/>
      <c r="WKY104" s="376"/>
      <c r="WKZ104" s="376"/>
      <c r="WLA104" s="376"/>
      <c r="WLB104" s="376"/>
      <c r="WLC104" s="376"/>
      <c r="WLD104" s="376"/>
      <c r="WLE104" s="376"/>
      <c r="WLF104" s="376"/>
      <c r="WLG104" s="376"/>
      <c r="WLH104" s="376"/>
      <c r="WLI104" s="376"/>
      <c r="WLJ104" s="376"/>
      <c r="WLK104" s="376"/>
      <c r="WLL104" s="376"/>
      <c r="WLM104" s="376"/>
      <c r="WLN104" s="376"/>
      <c r="WLO104" s="376"/>
      <c r="WLP104" s="376"/>
      <c r="WLQ104" s="376"/>
      <c r="WLR104" s="376"/>
      <c r="WLS104" s="376"/>
      <c r="WLT104" s="376"/>
      <c r="WLU104" s="376"/>
      <c r="WLV104" s="376"/>
      <c r="WLW104" s="376"/>
      <c r="WLX104" s="376"/>
      <c r="WLY104" s="376"/>
      <c r="WLZ104" s="376"/>
      <c r="WMA104" s="376"/>
      <c r="WMB104" s="376"/>
      <c r="WMC104" s="376"/>
      <c r="WMD104" s="376"/>
      <c r="WME104" s="376"/>
      <c r="WMF104" s="376"/>
      <c r="WMG104" s="376"/>
      <c r="WMH104" s="376"/>
      <c r="WMI104" s="376"/>
      <c r="WMJ104" s="376"/>
      <c r="WMK104" s="376"/>
      <c r="WML104" s="376"/>
      <c r="WMM104" s="376"/>
      <c r="WMN104" s="376"/>
      <c r="WMO104" s="376"/>
      <c r="WMP104" s="376"/>
      <c r="WMQ104" s="376"/>
      <c r="WMR104" s="376"/>
      <c r="WMS104" s="376"/>
      <c r="WMT104" s="376"/>
      <c r="WMU104" s="376"/>
      <c r="WMV104" s="376"/>
      <c r="WMW104" s="376"/>
      <c r="WMX104" s="376"/>
      <c r="WMY104" s="376"/>
      <c r="WMZ104" s="376"/>
      <c r="WNA104" s="376"/>
      <c r="WNB104" s="376"/>
      <c r="WNC104" s="376"/>
      <c r="WND104" s="376"/>
      <c r="WNE104" s="376"/>
      <c r="WNF104" s="376"/>
      <c r="WNG104" s="376"/>
      <c r="WNH104" s="376"/>
      <c r="WNI104" s="376"/>
      <c r="WNJ104" s="376"/>
      <c r="WNK104" s="376"/>
      <c r="WNL104" s="376"/>
      <c r="WNM104" s="376"/>
      <c r="WNN104" s="376"/>
      <c r="WNO104" s="376"/>
      <c r="WNP104" s="376"/>
      <c r="WNQ104" s="376"/>
      <c r="WNR104" s="376"/>
      <c r="WNS104" s="376"/>
      <c r="WNT104" s="376"/>
      <c r="WNU104" s="376"/>
      <c r="WNV104" s="376"/>
      <c r="WNW104" s="376"/>
      <c r="WNX104" s="376"/>
      <c r="WNY104" s="376"/>
      <c r="WNZ104" s="376"/>
      <c r="WOA104" s="376"/>
      <c r="WOB104" s="376"/>
      <c r="WOC104" s="376"/>
      <c r="WOD104" s="376"/>
      <c r="WOE104" s="376"/>
      <c r="WOF104" s="376"/>
      <c r="WOG104" s="376"/>
      <c r="WOH104" s="376"/>
      <c r="WOI104" s="376"/>
      <c r="WOJ104" s="376"/>
      <c r="WOK104" s="376"/>
      <c r="WOL104" s="376"/>
      <c r="WOM104" s="376"/>
      <c r="WON104" s="376"/>
      <c r="WOO104" s="376"/>
      <c r="WOP104" s="376"/>
      <c r="WOQ104" s="376"/>
      <c r="WOR104" s="376"/>
      <c r="WOS104" s="376"/>
      <c r="WOT104" s="376"/>
      <c r="WOU104" s="376"/>
      <c r="WOV104" s="376"/>
      <c r="WOW104" s="376"/>
      <c r="WOX104" s="376"/>
      <c r="WOY104" s="376"/>
      <c r="WOZ104" s="376"/>
      <c r="WPA104" s="376"/>
      <c r="WPB104" s="376"/>
      <c r="WPC104" s="376"/>
      <c r="WPD104" s="376"/>
      <c r="WPE104" s="376"/>
      <c r="WPF104" s="376"/>
      <c r="WPG104" s="376"/>
      <c r="WPH104" s="376"/>
      <c r="WPI104" s="376"/>
      <c r="WPJ104" s="376"/>
      <c r="WPK104" s="376"/>
      <c r="WPL104" s="376"/>
      <c r="WPM104" s="376"/>
      <c r="WPN104" s="376"/>
      <c r="WPO104" s="376"/>
      <c r="WPP104" s="376"/>
      <c r="WPQ104" s="376"/>
      <c r="WPR104" s="376"/>
      <c r="WPS104" s="376"/>
      <c r="WPT104" s="376"/>
      <c r="WPU104" s="376"/>
      <c r="WPV104" s="376"/>
      <c r="WPW104" s="376"/>
      <c r="WPX104" s="376"/>
      <c r="WPY104" s="376"/>
      <c r="WPZ104" s="376"/>
      <c r="WQA104" s="376"/>
      <c r="WQB104" s="376"/>
      <c r="WQC104" s="376"/>
      <c r="WQD104" s="376"/>
      <c r="WQE104" s="376"/>
      <c r="WQF104" s="376"/>
      <c r="WQG104" s="376"/>
      <c r="WQH104" s="376"/>
      <c r="WQI104" s="376"/>
      <c r="WQJ104" s="376"/>
      <c r="WQK104" s="376"/>
      <c r="WQL104" s="376"/>
      <c r="WQM104" s="376"/>
      <c r="WQN104" s="376"/>
      <c r="WQO104" s="376"/>
      <c r="WQP104" s="376"/>
      <c r="WQQ104" s="376"/>
      <c r="WQR104" s="376"/>
      <c r="WQS104" s="376"/>
      <c r="WQT104" s="376"/>
      <c r="WQU104" s="376"/>
      <c r="WQV104" s="376"/>
      <c r="WQW104" s="376"/>
      <c r="WQX104" s="376"/>
      <c r="WQY104" s="376"/>
      <c r="WQZ104" s="376"/>
      <c r="WRA104" s="376"/>
      <c r="WRB104" s="376"/>
      <c r="WRC104" s="376"/>
      <c r="WRD104" s="376"/>
      <c r="WRE104" s="376"/>
      <c r="WRF104" s="376"/>
      <c r="WRG104" s="376"/>
      <c r="WRH104" s="376"/>
      <c r="WRI104" s="376"/>
      <c r="WRJ104" s="376"/>
      <c r="WRK104" s="376"/>
      <c r="WRL104" s="376"/>
      <c r="WRM104" s="376"/>
      <c r="WRN104" s="376"/>
      <c r="WRO104" s="376"/>
      <c r="WRP104" s="376"/>
      <c r="WRQ104" s="376"/>
      <c r="WRR104" s="376"/>
      <c r="WRS104" s="376"/>
      <c r="WRT104" s="376"/>
      <c r="WRU104" s="376"/>
      <c r="WRV104" s="376"/>
      <c r="WRW104" s="376"/>
      <c r="WRX104" s="376"/>
      <c r="WRY104" s="376"/>
      <c r="WRZ104" s="376"/>
      <c r="WSA104" s="376"/>
      <c r="WSB104" s="376"/>
      <c r="WSC104" s="376"/>
      <c r="WSD104" s="376"/>
      <c r="WSE104" s="376"/>
      <c r="WSF104" s="376"/>
      <c r="WSG104" s="376"/>
      <c r="WSH104" s="376"/>
      <c r="WSI104" s="376"/>
      <c r="WSJ104" s="376"/>
      <c r="WSK104" s="376"/>
      <c r="WSL104" s="376"/>
      <c r="WSM104" s="376"/>
      <c r="WSN104" s="376"/>
      <c r="WSO104" s="376"/>
      <c r="WSP104" s="376"/>
      <c r="WSQ104" s="376"/>
      <c r="WSR104" s="376"/>
      <c r="WSS104" s="376"/>
      <c r="WST104" s="376"/>
      <c r="WSU104" s="376"/>
      <c r="WSV104" s="376"/>
      <c r="WSW104" s="376"/>
      <c r="WSX104" s="376"/>
      <c r="WSY104" s="376"/>
      <c r="WSZ104" s="376"/>
      <c r="WTA104" s="376"/>
      <c r="WTB104" s="376"/>
      <c r="WTC104" s="376"/>
      <c r="WTD104" s="376"/>
      <c r="WTE104" s="376"/>
      <c r="WTF104" s="376"/>
      <c r="WTG104" s="376"/>
      <c r="WTH104" s="376"/>
      <c r="WTI104" s="376"/>
      <c r="WTJ104" s="376"/>
      <c r="WTK104" s="376"/>
      <c r="WTL104" s="376"/>
      <c r="WTM104" s="376"/>
      <c r="WTN104" s="376"/>
      <c r="WTO104" s="376"/>
      <c r="WTP104" s="376"/>
      <c r="WTQ104" s="376"/>
      <c r="WTR104" s="376"/>
      <c r="WTS104" s="376"/>
      <c r="WTT104" s="376"/>
      <c r="WTU104" s="376"/>
      <c r="WTV104" s="376"/>
      <c r="WTW104" s="376"/>
      <c r="WTX104" s="376"/>
      <c r="WTY104" s="376"/>
      <c r="WTZ104" s="376"/>
      <c r="WUA104" s="376"/>
      <c r="WUB104" s="376"/>
      <c r="WUC104" s="376"/>
      <c r="WUD104" s="376"/>
      <c r="WUE104" s="376"/>
      <c r="WUF104" s="376"/>
      <c r="WUG104" s="376"/>
      <c r="WUH104" s="376"/>
      <c r="WUI104" s="376"/>
      <c r="WUJ104" s="376"/>
      <c r="WUK104" s="376"/>
      <c r="WUL104" s="376"/>
      <c r="WUM104" s="376"/>
      <c r="WUN104" s="376"/>
      <c r="WUO104" s="376"/>
      <c r="WUP104" s="376"/>
      <c r="WUQ104" s="376"/>
      <c r="WUR104" s="376"/>
      <c r="WUS104" s="376"/>
      <c r="WUT104" s="376"/>
      <c r="WUU104" s="376"/>
      <c r="WUV104" s="376"/>
      <c r="WUW104" s="376"/>
      <c r="WUX104" s="376"/>
      <c r="WUY104" s="376"/>
      <c r="WUZ104" s="376"/>
      <c r="WVA104" s="376"/>
      <c r="WVB104" s="376"/>
      <c r="WVC104" s="376"/>
      <c r="WVD104" s="376"/>
      <c r="WVE104" s="376"/>
      <c r="WVF104" s="376"/>
      <c r="WVG104" s="376"/>
      <c r="WVH104" s="376"/>
      <c r="WVI104" s="376"/>
      <c r="WVJ104" s="376"/>
      <c r="WVK104" s="376"/>
      <c r="WVL104" s="376"/>
      <c r="WVM104" s="376"/>
      <c r="WVN104" s="376"/>
      <c r="WVO104" s="376"/>
      <c r="WVP104" s="376"/>
      <c r="WVQ104" s="376"/>
      <c r="WVR104" s="376"/>
      <c r="WVS104" s="376"/>
      <c r="WVT104" s="376"/>
      <c r="WVU104" s="376"/>
      <c r="WVV104" s="376"/>
      <c r="WVW104" s="376"/>
      <c r="WVX104" s="376"/>
      <c r="WVY104" s="376"/>
      <c r="WVZ104" s="376"/>
      <c r="WWA104" s="376"/>
      <c r="WWB104" s="376"/>
      <c r="WWC104" s="376"/>
      <c r="WWD104" s="376"/>
      <c r="WWE104" s="376"/>
      <c r="WWF104" s="376"/>
      <c r="WWG104" s="376"/>
      <c r="WWH104" s="376"/>
      <c r="WWI104" s="376"/>
      <c r="WWJ104" s="376"/>
      <c r="WWK104" s="376"/>
      <c r="WWL104" s="376"/>
      <c r="WWM104" s="376"/>
      <c r="WWN104" s="376"/>
      <c r="WWO104" s="376"/>
      <c r="WWP104" s="376"/>
      <c r="WWQ104" s="376"/>
      <c r="WWR104" s="376"/>
      <c r="WWS104" s="376"/>
      <c r="WWT104" s="376"/>
      <c r="WWU104" s="376"/>
      <c r="WWV104" s="376"/>
      <c r="WWW104" s="376"/>
      <c r="WWX104" s="376"/>
      <c r="WWY104" s="376"/>
      <c r="WWZ104" s="376"/>
      <c r="WXA104" s="376"/>
      <c r="WXB104" s="376"/>
      <c r="WXC104" s="376"/>
      <c r="WXD104" s="376"/>
      <c r="WXE104" s="376"/>
      <c r="WXF104" s="376"/>
      <c r="WXG104" s="376"/>
      <c r="WXH104" s="376"/>
      <c r="WXI104" s="376"/>
      <c r="WXJ104" s="376"/>
      <c r="WXK104" s="376"/>
      <c r="WXL104" s="376"/>
      <c r="WXM104" s="376"/>
      <c r="WXN104" s="376"/>
      <c r="WXO104" s="376"/>
      <c r="WXP104" s="376"/>
      <c r="WXQ104" s="376"/>
      <c r="WXR104" s="376"/>
      <c r="WXS104" s="376"/>
      <c r="WXT104" s="376"/>
      <c r="WXU104" s="376"/>
      <c r="WXV104" s="376"/>
      <c r="WXW104" s="376"/>
      <c r="WXX104" s="376"/>
      <c r="WXY104" s="376"/>
      <c r="WXZ104" s="376"/>
      <c r="WYA104" s="376"/>
      <c r="WYB104" s="376"/>
      <c r="WYC104" s="376"/>
      <c r="WYD104" s="376"/>
      <c r="WYE104" s="376"/>
      <c r="WYF104" s="376"/>
      <c r="WYG104" s="376"/>
      <c r="WYH104" s="376"/>
      <c r="WYI104" s="376"/>
      <c r="WYJ104" s="376"/>
      <c r="WYK104" s="376"/>
      <c r="WYL104" s="376"/>
      <c r="WYM104" s="376"/>
      <c r="WYN104" s="376"/>
      <c r="WYO104" s="376"/>
      <c r="WYP104" s="376"/>
      <c r="WYQ104" s="376"/>
      <c r="WYR104" s="376"/>
      <c r="WYS104" s="376"/>
      <c r="WYT104" s="376"/>
      <c r="WYU104" s="376"/>
      <c r="WYV104" s="376"/>
      <c r="WYW104" s="376"/>
      <c r="WYX104" s="376"/>
      <c r="WYY104" s="376"/>
      <c r="WYZ104" s="376"/>
      <c r="WZA104" s="376"/>
      <c r="WZB104" s="376"/>
      <c r="WZC104" s="376"/>
      <c r="WZD104" s="376"/>
      <c r="WZE104" s="376"/>
      <c r="WZF104" s="376"/>
      <c r="WZG104" s="376"/>
      <c r="WZH104" s="376"/>
      <c r="WZI104" s="376"/>
      <c r="WZJ104" s="376"/>
      <c r="WZK104" s="376"/>
      <c r="WZL104" s="376"/>
      <c r="WZM104" s="376"/>
      <c r="WZN104" s="376"/>
      <c r="WZO104" s="376"/>
      <c r="WZP104" s="376"/>
      <c r="WZQ104" s="376"/>
      <c r="WZR104" s="376"/>
      <c r="WZS104" s="376"/>
      <c r="WZT104" s="376"/>
      <c r="WZU104" s="376"/>
      <c r="WZV104" s="376"/>
      <c r="WZW104" s="376"/>
      <c r="WZX104" s="376"/>
      <c r="WZY104" s="376"/>
      <c r="WZZ104" s="376"/>
      <c r="XAA104" s="376"/>
      <c r="XAB104" s="376"/>
      <c r="XAC104" s="376"/>
      <c r="XAD104" s="376"/>
      <c r="XAE104" s="376"/>
      <c r="XAF104" s="376"/>
      <c r="XAG104" s="376"/>
      <c r="XAH104" s="376"/>
      <c r="XAI104" s="376"/>
      <c r="XAJ104" s="376"/>
      <c r="XAK104" s="376"/>
      <c r="XAL104" s="376"/>
      <c r="XAM104" s="376"/>
      <c r="XAN104" s="376"/>
      <c r="XAO104" s="376"/>
      <c r="XAP104" s="376"/>
      <c r="XAQ104" s="376"/>
      <c r="XAR104" s="376"/>
      <c r="XAS104" s="376"/>
      <c r="XAT104" s="376"/>
      <c r="XAU104" s="376"/>
      <c r="XAV104" s="376"/>
      <c r="XAW104" s="376"/>
      <c r="XAX104" s="376"/>
      <c r="XAY104" s="376"/>
      <c r="XAZ104" s="376"/>
      <c r="XBA104" s="376"/>
      <c r="XBB104" s="376"/>
      <c r="XBC104" s="376"/>
      <c r="XBD104" s="376"/>
      <c r="XBE104" s="376"/>
      <c r="XBF104" s="376"/>
      <c r="XBG104" s="376"/>
      <c r="XBH104" s="376"/>
      <c r="XBI104" s="376"/>
      <c r="XBJ104" s="376"/>
      <c r="XBK104" s="376"/>
      <c r="XBL104" s="376"/>
      <c r="XBM104" s="376"/>
      <c r="XBN104" s="376"/>
      <c r="XBO104" s="376"/>
      <c r="XBP104" s="376"/>
      <c r="XBQ104" s="376"/>
      <c r="XBR104" s="376"/>
      <c r="XBS104" s="376"/>
      <c r="XBT104" s="376"/>
      <c r="XBU104" s="376"/>
      <c r="XBV104" s="376"/>
      <c r="XBW104" s="376"/>
    </row>
    <row r="105" spans="1:16299" s="367" customFormat="1" hidden="1" x14ac:dyDescent="0.2">
      <c r="A105" s="399" t="s">
        <v>371</v>
      </c>
      <c r="B105" s="376"/>
      <c r="C105" s="289">
        <f>(1+assiette_csgcrds*(crds+tx_csgimp)/(1-tx_cotsal))*C44*12</f>
        <v>0</v>
      </c>
      <c r="D105" s="376"/>
      <c r="E105" s="376"/>
      <c r="F105" s="376"/>
      <c r="G105" s="376"/>
      <c r="H105" s="376"/>
      <c r="I105" s="376"/>
      <c r="J105" s="376"/>
      <c r="K105" s="376"/>
      <c r="L105" s="376"/>
      <c r="M105" s="376"/>
      <c r="N105" s="376"/>
      <c r="O105" s="376"/>
      <c r="P105" s="376"/>
      <c r="Q105" s="376"/>
      <c r="R105" s="376"/>
      <c r="S105" s="376"/>
      <c r="T105" s="376"/>
      <c r="U105" s="376"/>
      <c r="V105" s="376"/>
      <c r="W105" s="376"/>
      <c r="X105" s="376"/>
      <c r="Y105" s="376"/>
      <c r="Z105" s="376"/>
      <c r="AA105" s="376"/>
      <c r="AB105" s="376"/>
      <c r="AC105" s="376"/>
      <c r="AD105" s="376"/>
      <c r="AE105" s="376"/>
      <c r="AF105" s="376"/>
      <c r="AG105" s="376"/>
      <c r="AH105" s="376"/>
      <c r="AI105" s="376"/>
      <c r="AJ105" s="376"/>
      <c r="AK105" s="376"/>
      <c r="AL105" s="376"/>
      <c r="AM105" s="376"/>
      <c r="AN105" s="376"/>
      <c r="AO105" s="376"/>
      <c r="AP105" s="376"/>
      <c r="AQ105" s="376"/>
      <c r="AR105" s="376"/>
      <c r="AS105" s="376"/>
      <c r="AT105" s="376"/>
      <c r="AU105" s="376"/>
      <c r="AV105" s="376"/>
      <c r="AW105" s="376"/>
      <c r="AX105" s="376"/>
      <c r="AY105" s="376"/>
      <c r="AZ105" s="376"/>
      <c r="BA105" s="376"/>
      <c r="BB105" s="376"/>
      <c r="BC105" s="376"/>
      <c r="BD105" s="376"/>
      <c r="BE105" s="376"/>
      <c r="BF105" s="376"/>
      <c r="BG105" s="376"/>
      <c r="BH105" s="376"/>
      <c r="BI105" s="376"/>
      <c r="BJ105" s="376"/>
      <c r="BK105" s="376"/>
      <c r="BL105" s="376"/>
      <c r="BM105" s="376"/>
      <c r="BN105" s="376"/>
      <c r="BO105" s="376"/>
      <c r="BP105" s="376"/>
      <c r="BQ105" s="376"/>
      <c r="BR105" s="376"/>
      <c r="BS105" s="376"/>
      <c r="BT105" s="376"/>
      <c r="BU105" s="376"/>
      <c r="BV105" s="376"/>
      <c r="BW105" s="376"/>
      <c r="BX105" s="376"/>
      <c r="BY105" s="376"/>
      <c r="BZ105" s="376"/>
      <c r="CA105" s="376"/>
      <c r="CB105" s="376"/>
      <c r="CC105" s="376"/>
      <c r="CD105" s="376"/>
      <c r="CE105" s="376"/>
      <c r="CF105" s="376"/>
      <c r="CG105" s="376"/>
      <c r="CH105" s="376"/>
      <c r="CI105" s="376"/>
      <c r="CJ105" s="376"/>
      <c r="CK105" s="376"/>
      <c r="CL105" s="376"/>
      <c r="CM105" s="376"/>
      <c r="CN105" s="376"/>
      <c r="CO105" s="376"/>
      <c r="CP105" s="376"/>
      <c r="CQ105" s="376"/>
      <c r="CR105" s="376"/>
      <c r="CS105" s="376"/>
      <c r="CT105" s="376"/>
      <c r="CU105" s="376"/>
      <c r="CV105" s="376"/>
      <c r="CW105" s="376"/>
      <c r="CX105" s="376"/>
      <c r="CY105" s="376"/>
      <c r="CZ105" s="376"/>
      <c r="DA105" s="376"/>
      <c r="DB105" s="376"/>
      <c r="DC105" s="376"/>
      <c r="DD105" s="376"/>
      <c r="DE105" s="376"/>
      <c r="DF105" s="376"/>
      <c r="DG105" s="376"/>
      <c r="DH105" s="376"/>
      <c r="DI105" s="376"/>
      <c r="DJ105" s="376"/>
      <c r="DK105" s="376"/>
      <c r="DL105" s="376"/>
      <c r="DM105" s="376"/>
      <c r="DN105" s="376"/>
      <c r="DO105" s="376"/>
      <c r="DP105" s="376"/>
      <c r="DQ105" s="376"/>
      <c r="DR105" s="376"/>
      <c r="DS105" s="376"/>
      <c r="DT105" s="376"/>
      <c r="DU105" s="376"/>
      <c r="DV105" s="376"/>
      <c r="DW105" s="376"/>
      <c r="DX105" s="376"/>
      <c r="DY105" s="376"/>
      <c r="DZ105" s="376"/>
      <c r="EA105" s="376"/>
      <c r="EB105" s="376"/>
      <c r="EC105" s="376"/>
      <c r="ED105" s="376"/>
      <c r="EE105" s="376"/>
      <c r="EF105" s="376"/>
      <c r="EG105" s="376"/>
      <c r="EH105" s="376"/>
      <c r="EI105" s="376"/>
      <c r="EJ105" s="376"/>
      <c r="EK105" s="376"/>
      <c r="EL105" s="376"/>
      <c r="EM105" s="376"/>
      <c r="EN105" s="376"/>
      <c r="EO105" s="376"/>
      <c r="EP105" s="376"/>
      <c r="EQ105" s="376"/>
      <c r="ER105" s="376"/>
      <c r="ES105" s="376"/>
      <c r="ET105" s="376"/>
      <c r="EU105" s="376"/>
      <c r="EV105" s="376"/>
      <c r="EW105" s="376"/>
      <c r="EX105" s="376"/>
      <c r="EY105" s="376"/>
      <c r="EZ105" s="376"/>
      <c r="FA105" s="376"/>
      <c r="FB105" s="376"/>
      <c r="FC105" s="376"/>
      <c r="FD105" s="376"/>
      <c r="FE105" s="376"/>
      <c r="FF105" s="376"/>
      <c r="FG105" s="376"/>
      <c r="FH105" s="376"/>
      <c r="FI105" s="376"/>
      <c r="FJ105" s="376"/>
      <c r="FK105" s="376"/>
      <c r="FL105" s="376"/>
      <c r="FM105" s="376"/>
      <c r="FN105" s="376"/>
      <c r="FO105" s="376"/>
      <c r="FP105" s="376"/>
      <c r="FQ105" s="376"/>
      <c r="FR105" s="376"/>
      <c r="FS105" s="376"/>
      <c r="FT105" s="376"/>
      <c r="FU105" s="376"/>
      <c r="FV105" s="376"/>
      <c r="FW105" s="376"/>
      <c r="FX105" s="376"/>
      <c r="FY105" s="376"/>
      <c r="FZ105" s="376"/>
      <c r="GA105" s="376"/>
      <c r="GB105" s="376"/>
      <c r="GC105" s="376"/>
      <c r="GD105" s="376"/>
      <c r="GE105" s="376"/>
      <c r="GF105" s="376"/>
      <c r="GG105" s="376"/>
      <c r="GH105" s="376"/>
      <c r="GI105" s="376"/>
      <c r="GJ105" s="376"/>
      <c r="GK105" s="376"/>
      <c r="GL105" s="376"/>
      <c r="GM105" s="376"/>
      <c r="GN105" s="376"/>
      <c r="GO105" s="376"/>
      <c r="GP105" s="376"/>
      <c r="GQ105" s="376"/>
      <c r="GR105" s="376"/>
      <c r="GS105" s="376"/>
      <c r="GT105" s="376"/>
      <c r="GU105" s="376"/>
      <c r="GV105" s="376"/>
      <c r="GW105" s="376"/>
      <c r="GX105" s="376"/>
      <c r="GY105" s="376"/>
      <c r="GZ105" s="376"/>
      <c r="HA105" s="376"/>
      <c r="HB105" s="376"/>
      <c r="HC105" s="376"/>
      <c r="HD105" s="376"/>
      <c r="HE105" s="376"/>
      <c r="HF105" s="376"/>
      <c r="HG105" s="376"/>
      <c r="HH105" s="376"/>
      <c r="HI105" s="376"/>
      <c r="HJ105" s="376"/>
      <c r="HK105" s="376"/>
      <c r="HL105" s="376"/>
      <c r="HM105" s="376"/>
      <c r="HN105" s="376"/>
      <c r="HO105" s="376"/>
      <c r="HP105" s="376"/>
      <c r="HQ105" s="376"/>
      <c r="HR105" s="376"/>
      <c r="HS105" s="376"/>
      <c r="HT105" s="376"/>
      <c r="HU105" s="376"/>
      <c r="HV105" s="376"/>
      <c r="HW105" s="376"/>
      <c r="HX105" s="376"/>
      <c r="HY105" s="376"/>
      <c r="HZ105" s="376"/>
      <c r="IA105" s="376"/>
      <c r="IB105" s="376"/>
      <c r="IC105" s="376"/>
      <c r="ID105" s="376"/>
      <c r="IE105" s="376"/>
      <c r="IF105" s="376"/>
      <c r="IG105" s="376"/>
      <c r="IH105" s="376"/>
      <c r="II105" s="376"/>
      <c r="IJ105" s="376"/>
      <c r="IK105" s="376"/>
      <c r="IL105" s="376"/>
      <c r="IM105" s="376"/>
      <c r="IN105" s="376"/>
      <c r="IO105" s="376"/>
      <c r="IP105" s="376"/>
      <c r="IQ105" s="376"/>
      <c r="IR105" s="376"/>
      <c r="IS105" s="376"/>
      <c r="IT105" s="376"/>
      <c r="IU105" s="376"/>
      <c r="IV105" s="376"/>
      <c r="IW105" s="376"/>
      <c r="IX105" s="376"/>
      <c r="IY105" s="376"/>
      <c r="IZ105" s="376"/>
      <c r="JA105" s="376"/>
      <c r="JB105" s="376"/>
      <c r="JC105" s="376"/>
      <c r="JD105" s="376"/>
      <c r="JE105" s="376"/>
      <c r="JF105" s="376"/>
      <c r="JG105" s="376"/>
      <c r="JH105" s="376"/>
      <c r="JI105" s="376"/>
      <c r="JJ105" s="376"/>
      <c r="JK105" s="376"/>
      <c r="JL105" s="376"/>
      <c r="JM105" s="376"/>
      <c r="JN105" s="376"/>
      <c r="JO105" s="376"/>
      <c r="JP105" s="376"/>
      <c r="JQ105" s="376"/>
      <c r="JR105" s="376"/>
      <c r="JS105" s="376"/>
      <c r="JT105" s="376"/>
      <c r="JU105" s="376"/>
      <c r="JV105" s="376"/>
      <c r="JW105" s="376"/>
      <c r="JX105" s="376"/>
      <c r="JY105" s="376"/>
      <c r="JZ105" s="376"/>
      <c r="KA105" s="376"/>
      <c r="KB105" s="376"/>
      <c r="KC105" s="376"/>
      <c r="KD105" s="376"/>
      <c r="KE105" s="376"/>
      <c r="KF105" s="376"/>
      <c r="KG105" s="376"/>
      <c r="KH105" s="376"/>
      <c r="KI105" s="376"/>
      <c r="KJ105" s="376"/>
      <c r="KK105" s="376"/>
      <c r="KL105" s="376"/>
      <c r="KM105" s="376"/>
      <c r="KN105" s="376"/>
      <c r="KO105" s="376"/>
      <c r="KP105" s="376"/>
      <c r="KQ105" s="376"/>
      <c r="KR105" s="376"/>
      <c r="KS105" s="376"/>
      <c r="KT105" s="376"/>
      <c r="KU105" s="376"/>
      <c r="KV105" s="376"/>
      <c r="KW105" s="376"/>
      <c r="KX105" s="376"/>
      <c r="KY105" s="376"/>
      <c r="KZ105" s="376"/>
      <c r="LA105" s="376"/>
      <c r="LB105" s="376"/>
      <c r="LC105" s="376"/>
      <c r="LD105" s="376"/>
      <c r="LE105" s="376"/>
      <c r="LF105" s="376"/>
      <c r="LG105" s="376"/>
      <c r="LH105" s="376"/>
      <c r="LI105" s="376"/>
      <c r="LJ105" s="376"/>
      <c r="LK105" s="376"/>
      <c r="LL105" s="376"/>
      <c r="LM105" s="376"/>
      <c r="LN105" s="376"/>
      <c r="LO105" s="376"/>
      <c r="LP105" s="376"/>
      <c r="LQ105" s="376"/>
      <c r="LR105" s="376"/>
      <c r="LS105" s="376"/>
      <c r="LT105" s="376"/>
      <c r="LU105" s="376"/>
      <c r="LV105" s="376"/>
      <c r="LW105" s="376"/>
      <c r="LX105" s="376"/>
      <c r="LY105" s="376"/>
      <c r="LZ105" s="376"/>
      <c r="MA105" s="376"/>
      <c r="MB105" s="376"/>
      <c r="MC105" s="376"/>
      <c r="MD105" s="376"/>
      <c r="ME105" s="376"/>
      <c r="MF105" s="376"/>
      <c r="MG105" s="376"/>
      <c r="MH105" s="376"/>
      <c r="MI105" s="376"/>
      <c r="MJ105" s="376"/>
      <c r="MK105" s="376"/>
      <c r="ML105" s="376"/>
      <c r="MM105" s="376"/>
      <c r="MN105" s="376"/>
      <c r="MO105" s="376"/>
      <c r="MP105" s="376"/>
      <c r="MQ105" s="376"/>
      <c r="MR105" s="376"/>
      <c r="MS105" s="376"/>
      <c r="MT105" s="376"/>
      <c r="MU105" s="376"/>
      <c r="MV105" s="376"/>
      <c r="MW105" s="376"/>
      <c r="MX105" s="376"/>
      <c r="MY105" s="376"/>
      <c r="MZ105" s="376"/>
      <c r="NA105" s="376"/>
      <c r="NB105" s="376"/>
      <c r="NC105" s="376"/>
      <c r="ND105" s="376"/>
      <c r="NE105" s="376"/>
      <c r="NF105" s="376"/>
      <c r="NG105" s="376"/>
      <c r="NH105" s="376"/>
      <c r="NI105" s="376"/>
      <c r="NJ105" s="376"/>
      <c r="NK105" s="376"/>
      <c r="NL105" s="376"/>
      <c r="NM105" s="376"/>
      <c r="NN105" s="376"/>
      <c r="NO105" s="376"/>
      <c r="NP105" s="376"/>
      <c r="NQ105" s="376"/>
      <c r="NR105" s="376"/>
      <c r="NS105" s="376"/>
      <c r="NT105" s="376"/>
      <c r="NU105" s="376"/>
      <c r="NV105" s="376"/>
      <c r="NW105" s="376"/>
      <c r="NX105" s="376"/>
      <c r="NY105" s="376"/>
      <c r="NZ105" s="376"/>
      <c r="OA105" s="376"/>
      <c r="OB105" s="376"/>
      <c r="OC105" s="376"/>
      <c r="OD105" s="376"/>
      <c r="OE105" s="376"/>
      <c r="OF105" s="376"/>
      <c r="OG105" s="376"/>
      <c r="OH105" s="376"/>
      <c r="OI105" s="376"/>
      <c r="OJ105" s="376"/>
      <c r="OK105" s="376"/>
      <c r="OL105" s="376"/>
      <c r="OM105" s="376"/>
      <c r="ON105" s="376"/>
      <c r="OO105" s="376"/>
      <c r="OP105" s="376"/>
      <c r="OQ105" s="376"/>
      <c r="OR105" s="376"/>
      <c r="OS105" s="376"/>
      <c r="OT105" s="376"/>
      <c r="OU105" s="376"/>
      <c r="OV105" s="376"/>
      <c r="OW105" s="376"/>
      <c r="OX105" s="376"/>
      <c r="OY105" s="376"/>
      <c r="OZ105" s="376"/>
      <c r="PA105" s="376"/>
      <c r="PB105" s="376"/>
      <c r="PC105" s="376"/>
      <c r="PD105" s="376"/>
      <c r="PE105" s="376"/>
      <c r="PF105" s="376"/>
      <c r="PG105" s="376"/>
      <c r="PH105" s="376"/>
      <c r="PI105" s="376"/>
      <c r="PJ105" s="376"/>
      <c r="PK105" s="376"/>
      <c r="PL105" s="376"/>
      <c r="PM105" s="376"/>
      <c r="PN105" s="376"/>
      <c r="PO105" s="376"/>
      <c r="PP105" s="376"/>
      <c r="PQ105" s="376"/>
      <c r="PR105" s="376"/>
      <c r="PS105" s="376"/>
      <c r="PT105" s="376"/>
      <c r="PU105" s="376"/>
      <c r="PV105" s="376"/>
      <c r="PW105" s="376"/>
      <c r="PX105" s="376"/>
      <c r="PY105" s="376"/>
      <c r="PZ105" s="376"/>
      <c r="QA105" s="376"/>
      <c r="QB105" s="376"/>
      <c r="QC105" s="376"/>
      <c r="QD105" s="376"/>
      <c r="QE105" s="376"/>
      <c r="QF105" s="376"/>
      <c r="QG105" s="376"/>
      <c r="QH105" s="376"/>
      <c r="QI105" s="376"/>
      <c r="QJ105" s="376"/>
      <c r="QK105" s="376"/>
      <c r="QL105" s="376"/>
      <c r="QM105" s="376"/>
      <c r="QN105" s="376"/>
      <c r="QO105" s="376"/>
      <c r="QP105" s="376"/>
      <c r="QQ105" s="376"/>
      <c r="QR105" s="376"/>
      <c r="QS105" s="376"/>
      <c r="QT105" s="376"/>
      <c r="QU105" s="376"/>
      <c r="QV105" s="376"/>
      <c r="QW105" s="376"/>
      <c r="QX105" s="376"/>
      <c r="QY105" s="376"/>
      <c r="QZ105" s="376"/>
      <c r="RA105" s="376"/>
      <c r="RB105" s="376"/>
      <c r="RC105" s="376"/>
      <c r="RD105" s="376"/>
      <c r="RE105" s="376"/>
      <c r="RF105" s="376"/>
      <c r="RG105" s="376"/>
      <c r="RH105" s="376"/>
      <c r="RI105" s="376"/>
      <c r="RJ105" s="376"/>
      <c r="RK105" s="376"/>
      <c r="RL105" s="376"/>
      <c r="RM105" s="376"/>
      <c r="RN105" s="376"/>
      <c r="RO105" s="376"/>
      <c r="RP105" s="376"/>
      <c r="RQ105" s="376"/>
      <c r="RR105" s="376"/>
      <c r="RS105" s="376"/>
      <c r="RT105" s="376"/>
      <c r="RU105" s="376"/>
      <c r="RV105" s="376"/>
      <c r="RW105" s="376"/>
      <c r="RX105" s="376"/>
      <c r="RY105" s="376"/>
      <c r="RZ105" s="376"/>
      <c r="SA105" s="376"/>
      <c r="SB105" s="376"/>
      <c r="SC105" s="376"/>
      <c r="SD105" s="376"/>
      <c r="SE105" s="376"/>
      <c r="SF105" s="376"/>
      <c r="SG105" s="376"/>
      <c r="SH105" s="376"/>
      <c r="SI105" s="376"/>
      <c r="SJ105" s="376"/>
      <c r="SK105" s="376"/>
      <c r="SL105" s="376"/>
      <c r="SM105" s="376"/>
      <c r="SN105" s="376"/>
      <c r="SO105" s="376"/>
      <c r="SP105" s="376"/>
      <c r="SQ105" s="376"/>
      <c r="SR105" s="376"/>
      <c r="SS105" s="376"/>
      <c r="ST105" s="376"/>
      <c r="SU105" s="376"/>
      <c r="SV105" s="376"/>
      <c r="SW105" s="376"/>
      <c r="SX105" s="376"/>
      <c r="SY105" s="376"/>
      <c r="SZ105" s="376"/>
      <c r="TA105" s="376"/>
      <c r="TB105" s="376"/>
      <c r="TC105" s="376"/>
      <c r="TD105" s="376"/>
      <c r="TE105" s="376"/>
      <c r="TF105" s="376"/>
      <c r="TG105" s="376"/>
      <c r="TH105" s="376"/>
      <c r="TI105" s="376"/>
      <c r="TJ105" s="376"/>
      <c r="TK105" s="376"/>
      <c r="TL105" s="376"/>
      <c r="TM105" s="376"/>
      <c r="TN105" s="376"/>
      <c r="TO105" s="376"/>
      <c r="TP105" s="376"/>
      <c r="TQ105" s="376"/>
      <c r="TR105" s="376"/>
      <c r="TS105" s="376"/>
      <c r="TT105" s="376"/>
      <c r="TU105" s="376"/>
      <c r="TV105" s="376"/>
      <c r="TW105" s="376"/>
      <c r="TX105" s="376"/>
      <c r="TY105" s="376"/>
      <c r="TZ105" s="376"/>
      <c r="UA105" s="376"/>
      <c r="UB105" s="376"/>
      <c r="UC105" s="376"/>
      <c r="UD105" s="376"/>
      <c r="UE105" s="376"/>
      <c r="UF105" s="376"/>
      <c r="UG105" s="376"/>
      <c r="UH105" s="376"/>
      <c r="UI105" s="376"/>
      <c r="UJ105" s="376"/>
      <c r="UK105" s="376"/>
      <c r="UL105" s="376"/>
      <c r="UM105" s="376"/>
      <c r="UN105" s="376"/>
      <c r="UO105" s="376"/>
      <c r="UP105" s="376"/>
      <c r="UQ105" s="376"/>
      <c r="UR105" s="376"/>
      <c r="US105" s="376"/>
      <c r="UT105" s="376"/>
      <c r="UU105" s="376"/>
      <c r="UV105" s="376"/>
      <c r="UW105" s="376"/>
      <c r="UX105" s="376"/>
      <c r="UY105" s="376"/>
      <c r="UZ105" s="376"/>
      <c r="VA105" s="376"/>
      <c r="VB105" s="376"/>
      <c r="VC105" s="376"/>
      <c r="VD105" s="376"/>
      <c r="VE105" s="376"/>
      <c r="VF105" s="376"/>
      <c r="VG105" s="376"/>
      <c r="VH105" s="376"/>
      <c r="VI105" s="376"/>
      <c r="VJ105" s="376"/>
      <c r="VK105" s="376"/>
      <c r="VL105" s="376"/>
      <c r="VM105" s="376"/>
      <c r="VN105" s="376"/>
      <c r="VO105" s="376"/>
      <c r="VP105" s="376"/>
      <c r="VQ105" s="376"/>
      <c r="VR105" s="376"/>
      <c r="VS105" s="376"/>
      <c r="VT105" s="376"/>
      <c r="VU105" s="376"/>
      <c r="VV105" s="376"/>
      <c r="VW105" s="376"/>
      <c r="VX105" s="376"/>
      <c r="VY105" s="376"/>
      <c r="VZ105" s="376"/>
      <c r="WA105" s="376"/>
      <c r="WB105" s="376"/>
      <c r="WC105" s="376"/>
      <c r="WD105" s="376"/>
      <c r="WE105" s="376"/>
      <c r="WF105" s="376"/>
      <c r="WG105" s="376"/>
      <c r="WH105" s="376"/>
      <c r="WI105" s="376"/>
      <c r="WJ105" s="376"/>
      <c r="WK105" s="376"/>
      <c r="WL105" s="376"/>
      <c r="WM105" s="376"/>
      <c r="WN105" s="376"/>
      <c r="WO105" s="376"/>
      <c r="WP105" s="376"/>
      <c r="WQ105" s="376"/>
      <c r="WR105" s="376"/>
      <c r="WS105" s="376"/>
      <c r="WT105" s="376"/>
      <c r="WU105" s="376"/>
      <c r="WV105" s="376"/>
      <c r="WW105" s="376"/>
      <c r="WX105" s="376"/>
      <c r="WY105" s="376"/>
      <c r="WZ105" s="376"/>
      <c r="XA105" s="376"/>
      <c r="XB105" s="376"/>
      <c r="XC105" s="376"/>
      <c r="XD105" s="376"/>
      <c r="XE105" s="376"/>
      <c r="XF105" s="376"/>
      <c r="XG105" s="376"/>
      <c r="XH105" s="376"/>
      <c r="XI105" s="376"/>
      <c r="XJ105" s="376"/>
      <c r="XK105" s="376"/>
      <c r="XL105" s="376"/>
      <c r="XM105" s="376"/>
      <c r="XN105" s="376"/>
      <c r="XO105" s="376"/>
      <c r="XP105" s="376"/>
      <c r="XQ105" s="376"/>
      <c r="XR105" s="376"/>
      <c r="XS105" s="376"/>
      <c r="XT105" s="376"/>
      <c r="XU105" s="376"/>
      <c r="XV105" s="376"/>
      <c r="XW105" s="376"/>
      <c r="XX105" s="376"/>
      <c r="XY105" s="376"/>
      <c r="XZ105" s="376"/>
      <c r="YA105" s="376"/>
      <c r="YB105" s="376"/>
      <c r="YC105" s="376"/>
      <c r="YD105" s="376"/>
      <c r="YE105" s="376"/>
      <c r="YF105" s="376"/>
      <c r="YG105" s="376"/>
      <c r="YH105" s="376"/>
      <c r="YI105" s="376"/>
      <c r="YJ105" s="376"/>
      <c r="YK105" s="376"/>
      <c r="YL105" s="376"/>
      <c r="YM105" s="376"/>
      <c r="YN105" s="376"/>
      <c r="YO105" s="376"/>
      <c r="YP105" s="376"/>
      <c r="YQ105" s="376"/>
      <c r="YR105" s="376"/>
      <c r="YS105" s="376"/>
      <c r="YT105" s="376"/>
      <c r="YU105" s="376"/>
      <c r="YV105" s="376"/>
      <c r="YW105" s="376"/>
      <c r="YX105" s="376"/>
      <c r="YY105" s="376"/>
      <c r="YZ105" s="376"/>
      <c r="ZA105" s="376"/>
      <c r="ZB105" s="376"/>
      <c r="ZC105" s="376"/>
      <c r="ZD105" s="376"/>
      <c r="ZE105" s="376"/>
      <c r="ZF105" s="376"/>
      <c r="ZG105" s="376"/>
      <c r="ZH105" s="376"/>
      <c r="ZI105" s="376"/>
      <c r="ZJ105" s="376"/>
      <c r="ZK105" s="376"/>
      <c r="ZL105" s="376"/>
      <c r="ZM105" s="376"/>
      <c r="ZN105" s="376"/>
      <c r="ZO105" s="376"/>
      <c r="ZP105" s="376"/>
      <c r="ZQ105" s="376"/>
      <c r="ZR105" s="376"/>
      <c r="ZS105" s="376"/>
      <c r="ZT105" s="376"/>
      <c r="ZU105" s="376"/>
      <c r="ZV105" s="376"/>
      <c r="ZW105" s="376"/>
      <c r="ZX105" s="376"/>
      <c r="ZY105" s="376"/>
      <c r="ZZ105" s="376"/>
      <c r="AAA105" s="376"/>
      <c r="AAB105" s="376"/>
      <c r="AAC105" s="376"/>
      <c r="AAD105" s="376"/>
      <c r="AAE105" s="376"/>
      <c r="AAF105" s="376"/>
      <c r="AAG105" s="376"/>
      <c r="AAH105" s="376"/>
      <c r="AAI105" s="376"/>
      <c r="AAJ105" s="376"/>
      <c r="AAK105" s="376"/>
      <c r="AAL105" s="376"/>
      <c r="AAM105" s="376"/>
      <c r="AAN105" s="376"/>
      <c r="AAO105" s="376"/>
      <c r="AAP105" s="376"/>
      <c r="AAQ105" s="376"/>
      <c r="AAR105" s="376"/>
      <c r="AAS105" s="376"/>
      <c r="AAT105" s="376"/>
      <c r="AAU105" s="376"/>
      <c r="AAV105" s="376"/>
      <c r="AAW105" s="376"/>
      <c r="AAX105" s="376"/>
      <c r="AAY105" s="376"/>
      <c r="AAZ105" s="376"/>
      <c r="ABA105" s="376"/>
      <c r="ABB105" s="376"/>
      <c r="ABC105" s="376"/>
      <c r="ABD105" s="376"/>
      <c r="ABE105" s="376"/>
      <c r="ABF105" s="376"/>
      <c r="ABG105" s="376"/>
      <c r="ABH105" s="376"/>
      <c r="ABI105" s="376"/>
      <c r="ABJ105" s="376"/>
      <c r="ABK105" s="376"/>
      <c r="ABL105" s="376"/>
      <c r="ABM105" s="376"/>
      <c r="ABN105" s="376"/>
      <c r="ABO105" s="376"/>
      <c r="ABP105" s="376"/>
      <c r="ABQ105" s="376"/>
      <c r="ABR105" s="376"/>
      <c r="ABS105" s="376"/>
      <c r="ABT105" s="376"/>
      <c r="ABU105" s="376"/>
      <c r="ABV105" s="376"/>
      <c r="ABW105" s="376"/>
      <c r="ABX105" s="376"/>
      <c r="ABY105" s="376"/>
      <c r="ABZ105" s="376"/>
      <c r="ACA105" s="376"/>
      <c r="ACB105" s="376"/>
      <c r="ACC105" s="376"/>
      <c r="ACD105" s="376"/>
      <c r="ACE105" s="376"/>
      <c r="ACF105" s="376"/>
      <c r="ACG105" s="376"/>
      <c r="ACH105" s="376"/>
      <c r="ACI105" s="376"/>
      <c r="ACJ105" s="376"/>
      <c r="ACK105" s="376"/>
      <c r="ACL105" s="376"/>
      <c r="ACM105" s="376"/>
      <c r="ACN105" s="376"/>
      <c r="ACO105" s="376"/>
      <c r="ACP105" s="376"/>
      <c r="ACQ105" s="376"/>
      <c r="ACR105" s="376"/>
      <c r="ACS105" s="376"/>
      <c r="ACT105" s="376"/>
      <c r="ACU105" s="376"/>
      <c r="ACV105" s="376"/>
      <c r="ACW105" s="376"/>
      <c r="ACX105" s="376"/>
      <c r="ACY105" s="376"/>
      <c r="ACZ105" s="376"/>
      <c r="ADA105" s="376"/>
      <c r="ADB105" s="376"/>
      <c r="ADC105" s="376"/>
      <c r="ADD105" s="376"/>
      <c r="ADE105" s="376"/>
      <c r="ADF105" s="376"/>
      <c r="ADG105" s="376"/>
      <c r="ADH105" s="376"/>
      <c r="ADI105" s="376"/>
      <c r="ADJ105" s="376"/>
      <c r="ADK105" s="376"/>
      <c r="ADL105" s="376"/>
      <c r="ADM105" s="376"/>
      <c r="ADN105" s="376"/>
      <c r="ADO105" s="376"/>
      <c r="ADP105" s="376"/>
      <c r="ADQ105" s="376"/>
      <c r="ADR105" s="376"/>
      <c r="ADS105" s="376"/>
      <c r="ADT105" s="376"/>
      <c r="ADU105" s="376"/>
      <c r="ADV105" s="376"/>
      <c r="ADW105" s="376"/>
      <c r="ADX105" s="376"/>
      <c r="ADY105" s="376"/>
      <c r="ADZ105" s="376"/>
      <c r="AEA105" s="376"/>
      <c r="AEB105" s="376"/>
      <c r="AEC105" s="376"/>
      <c r="AED105" s="376"/>
      <c r="AEE105" s="376"/>
      <c r="AEF105" s="376"/>
      <c r="AEG105" s="376"/>
      <c r="AEH105" s="376"/>
      <c r="AEI105" s="376"/>
      <c r="AEJ105" s="376"/>
      <c r="AEK105" s="376"/>
      <c r="AEL105" s="376"/>
      <c r="AEM105" s="376"/>
      <c r="AEN105" s="376"/>
      <c r="AEO105" s="376"/>
      <c r="AEP105" s="376"/>
      <c r="AEQ105" s="376"/>
      <c r="AER105" s="376"/>
      <c r="AES105" s="376"/>
      <c r="AET105" s="376"/>
      <c r="AEU105" s="376"/>
      <c r="AEV105" s="376"/>
      <c r="AEW105" s="376"/>
      <c r="AEX105" s="376"/>
      <c r="AEY105" s="376"/>
      <c r="AEZ105" s="376"/>
      <c r="AFA105" s="376"/>
      <c r="AFB105" s="376"/>
      <c r="AFC105" s="376"/>
      <c r="AFD105" s="376"/>
      <c r="AFE105" s="376"/>
      <c r="AFF105" s="376"/>
      <c r="AFG105" s="376"/>
      <c r="AFH105" s="376"/>
      <c r="AFI105" s="376"/>
      <c r="AFJ105" s="376"/>
      <c r="AFK105" s="376"/>
      <c r="AFL105" s="376"/>
      <c r="AFM105" s="376"/>
      <c r="AFN105" s="376"/>
      <c r="AFO105" s="376"/>
      <c r="AFP105" s="376"/>
      <c r="AFQ105" s="376"/>
      <c r="AFR105" s="376"/>
      <c r="AFS105" s="376"/>
      <c r="AFT105" s="376"/>
      <c r="AFU105" s="376"/>
      <c r="AFV105" s="376"/>
      <c r="AFW105" s="376"/>
      <c r="AFX105" s="376"/>
      <c r="AFY105" s="376"/>
      <c r="AFZ105" s="376"/>
      <c r="AGA105" s="376"/>
      <c r="AGB105" s="376"/>
      <c r="AGC105" s="376"/>
      <c r="AGD105" s="376"/>
      <c r="AGE105" s="376"/>
      <c r="AGF105" s="376"/>
      <c r="AGG105" s="376"/>
      <c r="AGH105" s="376"/>
      <c r="AGI105" s="376"/>
      <c r="AGJ105" s="376"/>
      <c r="AGK105" s="376"/>
      <c r="AGL105" s="376"/>
      <c r="AGM105" s="376"/>
      <c r="AGN105" s="376"/>
      <c r="AGO105" s="376"/>
      <c r="AGP105" s="376"/>
      <c r="AGQ105" s="376"/>
      <c r="AGR105" s="376"/>
      <c r="AGS105" s="376"/>
      <c r="AGT105" s="376"/>
      <c r="AGU105" s="376"/>
      <c r="AGV105" s="376"/>
      <c r="AGW105" s="376"/>
      <c r="AGX105" s="376"/>
      <c r="AGY105" s="376"/>
      <c r="AGZ105" s="376"/>
      <c r="AHA105" s="376"/>
      <c r="AHB105" s="376"/>
      <c r="AHC105" s="376"/>
      <c r="AHD105" s="376"/>
      <c r="AHE105" s="376"/>
      <c r="AHF105" s="376"/>
      <c r="AHG105" s="376"/>
      <c r="AHH105" s="376"/>
      <c r="AHI105" s="376"/>
      <c r="AHJ105" s="376"/>
      <c r="AHK105" s="376"/>
      <c r="AHL105" s="376"/>
      <c r="AHM105" s="376"/>
      <c r="AHN105" s="376"/>
      <c r="AHO105" s="376"/>
      <c r="AHP105" s="376"/>
      <c r="AHQ105" s="376"/>
      <c r="AHR105" s="376"/>
      <c r="AHS105" s="376"/>
      <c r="AHT105" s="376"/>
      <c r="AHU105" s="376"/>
      <c r="AHV105" s="376"/>
      <c r="AHW105" s="376"/>
      <c r="AHX105" s="376"/>
      <c r="AHY105" s="376"/>
      <c r="AHZ105" s="376"/>
      <c r="AIA105" s="376"/>
      <c r="AIB105" s="376"/>
      <c r="AIC105" s="376"/>
      <c r="AID105" s="376"/>
      <c r="AIE105" s="376"/>
      <c r="AIF105" s="376"/>
      <c r="AIG105" s="376"/>
      <c r="AIH105" s="376"/>
      <c r="AII105" s="376"/>
      <c r="AIJ105" s="376"/>
      <c r="AIK105" s="376"/>
      <c r="AIL105" s="376"/>
      <c r="AIM105" s="376"/>
      <c r="AIN105" s="376"/>
      <c r="AIO105" s="376"/>
      <c r="AIP105" s="376"/>
      <c r="AIQ105" s="376"/>
      <c r="AIR105" s="376"/>
      <c r="AIS105" s="376"/>
      <c r="AIT105" s="376"/>
      <c r="AIU105" s="376"/>
      <c r="AIV105" s="376"/>
      <c r="AIW105" s="376"/>
      <c r="AIX105" s="376"/>
      <c r="AIY105" s="376"/>
      <c r="AIZ105" s="376"/>
      <c r="AJA105" s="376"/>
      <c r="AJB105" s="376"/>
      <c r="AJC105" s="376"/>
      <c r="AJD105" s="376"/>
      <c r="AJE105" s="376"/>
      <c r="AJF105" s="376"/>
      <c r="AJG105" s="376"/>
      <c r="AJH105" s="376"/>
      <c r="AJI105" s="376"/>
      <c r="AJJ105" s="376"/>
      <c r="AJK105" s="376"/>
      <c r="AJL105" s="376"/>
      <c r="AJM105" s="376"/>
      <c r="AJN105" s="376"/>
      <c r="AJO105" s="376"/>
      <c r="AJP105" s="376"/>
      <c r="AJQ105" s="376"/>
      <c r="AJR105" s="376"/>
      <c r="AJS105" s="376"/>
      <c r="AJT105" s="376"/>
      <c r="AJU105" s="376"/>
      <c r="AJV105" s="376"/>
      <c r="AJW105" s="376"/>
      <c r="AJX105" s="376"/>
      <c r="AJY105" s="376"/>
      <c r="AJZ105" s="376"/>
      <c r="AKA105" s="376"/>
      <c r="AKB105" s="376"/>
      <c r="AKC105" s="376"/>
      <c r="AKD105" s="376"/>
      <c r="AKE105" s="376"/>
      <c r="AKF105" s="376"/>
      <c r="AKG105" s="376"/>
      <c r="AKH105" s="376"/>
      <c r="AKI105" s="376"/>
      <c r="AKJ105" s="376"/>
      <c r="AKK105" s="376"/>
      <c r="AKL105" s="376"/>
      <c r="AKM105" s="376"/>
      <c r="AKN105" s="376"/>
      <c r="AKO105" s="376"/>
      <c r="AKP105" s="376"/>
      <c r="AKQ105" s="376"/>
      <c r="AKR105" s="376"/>
      <c r="AKS105" s="376"/>
      <c r="AKT105" s="376"/>
      <c r="AKU105" s="376"/>
      <c r="AKV105" s="376"/>
      <c r="AKW105" s="376"/>
      <c r="AKX105" s="376"/>
      <c r="AKY105" s="376"/>
      <c r="AKZ105" s="376"/>
      <c r="ALA105" s="376"/>
      <c r="ALB105" s="376"/>
      <c r="ALC105" s="376"/>
      <c r="ALD105" s="376"/>
      <c r="ALE105" s="376"/>
      <c r="ALF105" s="376"/>
      <c r="ALG105" s="376"/>
      <c r="ALH105" s="376"/>
      <c r="ALI105" s="376"/>
      <c r="ALJ105" s="376"/>
      <c r="ALK105" s="376"/>
      <c r="ALL105" s="376"/>
      <c r="ALM105" s="376"/>
      <c r="ALN105" s="376"/>
      <c r="ALO105" s="376"/>
      <c r="ALP105" s="376"/>
      <c r="ALQ105" s="376"/>
      <c r="ALR105" s="376"/>
      <c r="ALS105" s="376"/>
      <c r="ALT105" s="376"/>
      <c r="ALU105" s="376"/>
      <c r="ALV105" s="376"/>
      <c r="ALW105" s="376"/>
      <c r="ALX105" s="376"/>
      <c r="ALY105" s="376"/>
      <c r="ALZ105" s="376"/>
      <c r="AMA105" s="376"/>
      <c r="AMB105" s="376"/>
      <c r="AMC105" s="376"/>
      <c r="AMD105" s="376"/>
      <c r="AME105" s="376"/>
      <c r="AMF105" s="376"/>
      <c r="AMG105" s="376"/>
      <c r="AMH105" s="376"/>
      <c r="AMI105" s="376"/>
      <c r="AMJ105" s="376"/>
      <c r="AMK105" s="376"/>
      <c r="AML105" s="376"/>
      <c r="AMM105" s="376"/>
      <c r="AMN105" s="376"/>
      <c r="AMO105" s="376"/>
      <c r="AMP105" s="376"/>
      <c r="AMQ105" s="376"/>
      <c r="AMR105" s="376"/>
      <c r="AMS105" s="376"/>
      <c r="AMT105" s="376"/>
      <c r="AMU105" s="376"/>
      <c r="AMV105" s="376"/>
      <c r="AMW105" s="376"/>
      <c r="AMX105" s="376"/>
      <c r="AMY105" s="376"/>
      <c r="AMZ105" s="376"/>
      <c r="ANA105" s="376"/>
      <c r="ANB105" s="376"/>
      <c r="ANC105" s="376"/>
      <c r="AND105" s="376"/>
      <c r="ANE105" s="376"/>
      <c r="ANF105" s="376"/>
      <c r="ANG105" s="376"/>
      <c r="ANH105" s="376"/>
      <c r="ANI105" s="376"/>
      <c r="ANJ105" s="376"/>
      <c r="ANK105" s="376"/>
      <c r="ANL105" s="376"/>
      <c r="ANM105" s="376"/>
      <c r="ANN105" s="376"/>
      <c r="ANO105" s="376"/>
      <c r="ANP105" s="376"/>
      <c r="ANQ105" s="376"/>
      <c r="ANR105" s="376"/>
      <c r="ANS105" s="376"/>
      <c r="ANT105" s="376"/>
      <c r="ANU105" s="376"/>
      <c r="ANV105" s="376"/>
      <c r="ANW105" s="376"/>
      <c r="ANX105" s="376"/>
      <c r="ANY105" s="376"/>
      <c r="ANZ105" s="376"/>
      <c r="AOA105" s="376"/>
      <c r="AOB105" s="376"/>
      <c r="AOC105" s="376"/>
      <c r="AOD105" s="376"/>
      <c r="AOE105" s="376"/>
      <c r="AOF105" s="376"/>
      <c r="AOG105" s="376"/>
      <c r="AOH105" s="376"/>
      <c r="AOI105" s="376"/>
      <c r="AOJ105" s="376"/>
      <c r="AOK105" s="376"/>
      <c r="AOL105" s="376"/>
      <c r="AOM105" s="376"/>
      <c r="AON105" s="376"/>
      <c r="AOO105" s="376"/>
      <c r="AOP105" s="376"/>
      <c r="AOQ105" s="376"/>
      <c r="AOR105" s="376"/>
      <c r="AOS105" s="376"/>
      <c r="AOT105" s="376"/>
      <c r="AOU105" s="376"/>
      <c r="AOV105" s="376"/>
      <c r="AOW105" s="376"/>
      <c r="AOX105" s="376"/>
      <c r="AOY105" s="376"/>
      <c r="AOZ105" s="376"/>
      <c r="APA105" s="376"/>
      <c r="APB105" s="376"/>
      <c r="APC105" s="376"/>
      <c r="APD105" s="376"/>
      <c r="APE105" s="376"/>
      <c r="APF105" s="376"/>
      <c r="APG105" s="376"/>
      <c r="APH105" s="376"/>
      <c r="API105" s="376"/>
      <c r="APJ105" s="376"/>
      <c r="APK105" s="376"/>
      <c r="APL105" s="376"/>
      <c r="APM105" s="376"/>
      <c r="APN105" s="376"/>
      <c r="APO105" s="376"/>
      <c r="APP105" s="376"/>
      <c r="APQ105" s="376"/>
      <c r="APR105" s="376"/>
      <c r="APS105" s="376"/>
      <c r="APT105" s="376"/>
      <c r="APU105" s="376"/>
      <c r="APV105" s="376"/>
      <c r="APW105" s="376"/>
      <c r="APX105" s="376"/>
      <c r="APY105" s="376"/>
      <c r="APZ105" s="376"/>
      <c r="AQA105" s="376"/>
      <c r="AQB105" s="376"/>
      <c r="AQC105" s="376"/>
      <c r="AQD105" s="376"/>
      <c r="AQE105" s="376"/>
      <c r="AQF105" s="376"/>
      <c r="AQG105" s="376"/>
      <c r="AQH105" s="376"/>
      <c r="AQI105" s="376"/>
      <c r="AQJ105" s="376"/>
      <c r="AQK105" s="376"/>
      <c r="AQL105" s="376"/>
      <c r="AQM105" s="376"/>
      <c r="AQN105" s="376"/>
      <c r="AQO105" s="376"/>
      <c r="AQP105" s="376"/>
      <c r="AQQ105" s="376"/>
      <c r="AQR105" s="376"/>
      <c r="AQS105" s="376"/>
      <c r="AQT105" s="376"/>
      <c r="AQU105" s="376"/>
      <c r="AQV105" s="376"/>
      <c r="AQW105" s="376"/>
      <c r="AQX105" s="376"/>
      <c r="AQY105" s="376"/>
      <c r="AQZ105" s="376"/>
      <c r="ARA105" s="376"/>
      <c r="ARB105" s="376"/>
      <c r="ARC105" s="376"/>
      <c r="ARD105" s="376"/>
      <c r="ARE105" s="376"/>
      <c r="ARF105" s="376"/>
      <c r="ARG105" s="376"/>
      <c r="ARH105" s="376"/>
      <c r="ARI105" s="376"/>
      <c r="ARJ105" s="376"/>
      <c r="ARK105" s="376"/>
      <c r="ARL105" s="376"/>
      <c r="ARM105" s="376"/>
      <c r="ARN105" s="376"/>
      <c r="ARO105" s="376"/>
      <c r="ARP105" s="376"/>
      <c r="ARQ105" s="376"/>
      <c r="ARR105" s="376"/>
      <c r="ARS105" s="376"/>
      <c r="ART105" s="376"/>
      <c r="ARU105" s="376"/>
      <c r="ARV105" s="376"/>
      <c r="ARW105" s="376"/>
      <c r="ARX105" s="376"/>
      <c r="ARY105" s="376"/>
      <c r="ARZ105" s="376"/>
      <c r="ASA105" s="376"/>
      <c r="ASB105" s="376"/>
      <c r="ASC105" s="376"/>
      <c r="ASD105" s="376"/>
      <c r="ASE105" s="376"/>
      <c r="ASF105" s="376"/>
      <c r="ASG105" s="376"/>
      <c r="ASH105" s="376"/>
      <c r="ASI105" s="376"/>
      <c r="ASJ105" s="376"/>
      <c r="ASK105" s="376"/>
      <c r="ASL105" s="376"/>
      <c r="ASM105" s="376"/>
      <c r="ASN105" s="376"/>
      <c r="ASO105" s="376"/>
      <c r="ASP105" s="376"/>
      <c r="ASQ105" s="376"/>
      <c r="ASR105" s="376"/>
      <c r="ASS105" s="376"/>
      <c r="AST105" s="376"/>
      <c r="ASU105" s="376"/>
      <c r="ASV105" s="376"/>
      <c r="ASW105" s="376"/>
      <c r="ASX105" s="376"/>
      <c r="ASY105" s="376"/>
      <c r="ASZ105" s="376"/>
      <c r="ATA105" s="376"/>
      <c r="ATB105" s="376"/>
      <c r="ATC105" s="376"/>
      <c r="ATD105" s="376"/>
      <c r="ATE105" s="376"/>
      <c r="ATF105" s="376"/>
      <c r="ATG105" s="376"/>
      <c r="ATH105" s="376"/>
      <c r="ATI105" s="376"/>
      <c r="ATJ105" s="376"/>
      <c r="ATK105" s="376"/>
      <c r="ATL105" s="376"/>
      <c r="ATM105" s="376"/>
      <c r="ATN105" s="376"/>
      <c r="ATO105" s="376"/>
      <c r="ATP105" s="376"/>
      <c r="ATQ105" s="376"/>
      <c r="ATR105" s="376"/>
      <c r="ATS105" s="376"/>
      <c r="ATT105" s="376"/>
      <c r="ATU105" s="376"/>
      <c r="ATV105" s="376"/>
      <c r="ATW105" s="376"/>
      <c r="ATX105" s="376"/>
      <c r="ATY105" s="376"/>
      <c r="ATZ105" s="376"/>
      <c r="AUA105" s="376"/>
      <c r="AUB105" s="376"/>
      <c r="AUC105" s="376"/>
      <c r="AUD105" s="376"/>
      <c r="AUE105" s="376"/>
      <c r="AUF105" s="376"/>
      <c r="AUG105" s="376"/>
      <c r="AUH105" s="376"/>
      <c r="AUI105" s="376"/>
      <c r="AUJ105" s="376"/>
      <c r="AUK105" s="376"/>
      <c r="AUL105" s="376"/>
      <c r="AUM105" s="376"/>
      <c r="AUN105" s="376"/>
      <c r="AUO105" s="376"/>
      <c r="AUP105" s="376"/>
      <c r="AUQ105" s="376"/>
      <c r="AUR105" s="376"/>
      <c r="AUS105" s="376"/>
      <c r="AUT105" s="376"/>
      <c r="AUU105" s="376"/>
      <c r="AUV105" s="376"/>
      <c r="AUW105" s="376"/>
      <c r="AUX105" s="376"/>
      <c r="AUY105" s="376"/>
      <c r="AUZ105" s="376"/>
      <c r="AVA105" s="376"/>
      <c r="AVB105" s="376"/>
      <c r="AVC105" s="376"/>
      <c r="AVD105" s="376"/>
      <c r="AVE105" s="376"/>
      <c r="AVF105" s="376"/>
      <c r="AVG105" s="376"/>
      <c r="AVH105" s="376"/>
      <c r="AVI105" s="376"/>
      <c r="AVJ105" s="376"/>
      <c r="AVK105" s="376"/>
      <c r="AVL105" s="376"/>
      <c r="AVM105" s="376"/>
      <c r="AVN105" s="376"/>
      <c r="AVO105" s="376"/>
      <c r="AVP105" s="376"/>
      <c r="AVQ105" s="376"/>
      <c r="AVR105" s="376"/>
      <c r="AVS105" s="376"/>
      <c r="AVT105" s="376"/>
      <c r="AVU105" s="376"/>
      <c r="AVV105" s="376"/>
      <c r="AVW105" s="376"/>
      <c r="AVX105" s="376"/>
      <c r="AVY105" s="376"/>
      <c r="AVZ105" s="376"/>
      <c r="AWA105" s="376"/>
      <c r="AWB105" s="376"/>
      <c r="AWC105" s="376"/>
      <c r="AWD105" s="376"/>
      <c r="AWE105" s="376"/>
      <c r="AWF105" s="376"/>
      <c r="AWG105" s="376"/>
      <c r="AWH105" s="376"/>
      <c r="AWI105" s="376"/>
      <c r="AWJ105" s="376"/>
      <c r="AWK105" s="376"/>
      <c r="AWL105" s="376"/>
      <c r="AWM105" s="376"/>
      <c r="AWN105" s="376"/>
      <c r="AWO105" s="376"/>
      <c r="AWP105" s="376"/>
      <c r="AWQ105" s="376"/>
      <c r="AWR105" s="376"/>
      <c r="AWS105" s="376"/>
      <c r="AWT105" s="376"/>
      <c r="AWU105" s="376"/>
      <c r="AWV105" s="376"/>
      <c r="AWW105" s="376"/>
      <c r="AWX105" s="376"/>
      <c r="AWY105" s="376"/>
      <c r="AWZ105" s="376"/>
      <c r="AXA105" s="376"/>
      <c r="AXB105" s="376"/>
      <c r="AXC105" s="376"/>
      <c r="AXD105" s="376"/>
      <c r="AXE105" s="376"/>
      <c r="AXF105" s="376"/>
      <c r="AXG105" s="376"/>
      <c r="AXH105" s="376"/>
      <c r="AXI105" s="376"/>
      <c r="AXJ105" s="376"/>
      <c r="AXK105" s="376"/>
      <c r="AXL105" s="376"/>
      <c r="AXM105" s="376"/>
      <c r="AXN105" s="376"/>
      <c r="AXO105" s="376"/>
      <c r="AXP105" s="376"/>
      <c r="AXQ105" s="376"/>
      <c r="AXR105" s="376"/>
      <c r="AXS105" s="376"/>
      <c r="AXT105" s="376"/>
      <c r="AXU105" s="376"/>
      <c r="AXV105" s="376"/>
      <c r="AXW105" s="376"/>
      <c r="AXX105" s="376"/>
      <c r="AXY105" s="376"/>
      <c r="AXZ105" s="376"/>
      <c r="AYA105" s="376"/>
      <c r="AYB105" s="376"/>
      <c r="AYC105" s="376"/>
      <c r="AYD105" s="376"/>
      <c r="AYE105" s="376"/>
      <c r="AYF105" s="376"/>
      <c r="AYG105" s="376"/>
      <c r="AYH105" s="376"/>
      <c r="AYI105" s="376"/>
      <c r="AYJ105" s="376"/>
      <c r="AYK105" s="376"/>
      <c r="AYL105" s="376"/>
      <c r="AYM105" s="376"/>
      <c r="AYN105" s="376"/>
      <c r="AYO105" s="376"/>
      <c r="AYP105" s="376"/>
      <c r="AYQ105" s="376"/>
      <c r="AYR105" s="376"/>
      <c r="AYS105" s="376"/>
      <c r="AYT105" s="376"/>
      <c r="AYU105" s="376"/>
      <c r="AYV105" s="376"/>
      <c r="AYW105" s="376"/>
      <c r="AYX105" s="376"/>
      <c r="AYY105" s="376"/>
      <c r="AYZ105" s="376"/>
      <c r="AZA105" s="376"/>
      <c r="AZB105" s="376"/>
      <c r="AZC105" s="376"/>
      <c r="AZD105" s="376"/>
      <c r="AZE105" s="376"/>
      <c r="AZF105" s="376"/>
      <c r="AZG105" s="376"/>
      <c r="AZH105" s="376"/>
      <c r="AZI105" s="376"/>
      <c r="AZJ105" s="376"/>
      <c r="AZK105" s="376"/>
      <c r="AZL105" s="376"/>
      <c r="AZM105" s="376"/>
      <c r="AZN105" s="376"/>
      <c r="AZO105" s="376"/>
      <c r="AZP105" s="376"/>
      <c r="AZQ105" s="376"/>
      <c r="AZR105" s="376"/>
      <c r="AZS105" s="376"/>
      <c r="AZT105" s="376"/>
      <c r="AZU105" s="376"/>
      <c r="AZV105" s="376"/>
      <c r="AZW105" s="376"/>
      <c r="AZX105" s="376"/>
      <c r="AZY105" s="376"/>
      <c r="AZZ105" s="376"/>
      <c r="BAA105" s="376"/>
      <c r="BAB105" s="376"/>
      <c r="BAC105" s="376"/>
      <c r="BAD105" s="376"/>
      <c r="BAE105" s="376"/>
      <c r="BAF105" s="376"/>
      <c r="BAG105" s="376"/>
      <c r="BAH105" s="376"/>
      <c r="BAI105" s="376"/>
      <c r="BAJ105" s="376"/>
      <c r="BAK105" s="376"/>
      <c r="BAL105" s="376"/>
      <c r="BAM105" s="376"/>
      <c r="BAN105" s="376"/>
      <c r="BAO105" s="376"/>
      <c r="BAP105" s="376"/>
      <c r="BAQ105" s="376"/>
      <c r="BAR105" s="376"/>
      <c r="BAS105" s="376"/>
      <c r="BAT105" s="376"/>
      <c r="BAU105" s="376"/>
      <c r="BAV105" s="376"/>
      <c r="BAW105" s="376"/>
      <c r="BAX105" s="376"/>
      <c r="BAY105" s="376"/>
      <c r="BAZ105" s="376"/>
      <c r="BBA105" s="376"/>
      <c r="BBB105" s="376"/>
      <c r="BBC105" s="376"/>
      <c r="BBD105" s="376"/>
      <c r="BBE105" s="376"/>
      <c r="BBF105" s="376"/>
      <c r="BBG105" s="376"/>
      <c r="BBH105" s="376"/>
      <c r="BBI105" s="376"/>
      <c r="BBJ105" s="376"/>
      <c r="BBK105" s="376"/>
      <c r="BBL105" s="376"/>
      <c r="BBM105" s="376"/>
      <c r="BBN105" s="376"/>
      <c r="BBO105" s="376"/>
      <c r="BBP105" s="376"/>
      <c r="BBQ105" s="376"/>
      <c r="BBR105" s="376"/>
      <c r="BBS105" s="376"/>
      <c r="BBT105" s="376"/>
      <c r="BBU105" s="376"/>
      <c r="BBV105" s="376"/>
      <c r="BBW105" s="376"/>
      <c r="BBX105" s="376"/>
      <c r="BBY105" s="376"/>
      <c r="BBZ105" s="376"/>
      <c r="BCA105" s="376"/>
      <c r="BCB105" s="376"/>
      <c r="BCC105" s="376"/>
      <c r="BCD105" s="376"/>
      <c r="BCE105" s="376"/>
      <c r="BCF105" s="376"/>
      <c r="BCG105" s="376"/>
      <c r="BCH105" s="376"/>
      <c r="BCI105" s="376"/>
      <c r="BCJ105" s="376"/>
      <c r="BCK105" s="376"/>
      <c r="BCL105" s="376"/>
      <c r="BCM105" s="376"/>
      <c r="BCN105" s="376"/>
      <c r="BCO105" s="376"/>
      <c r="BCP105" s="376"/>
      <c r="BCQ105" s="376"/>
      <c r="BCR105" s="376"/>
      <c r="BCS105" s="376"/>
      <c r="BCT105" s="376"/>
      <c r="BCU105" s="376"/>
      <c r="BCV105" s="376"/>
      <c r="BCW105" s="376"/>
      <c r="BCX105" s="376"/>
      <c r="BCY105" s="376"/>
      <c r="BCZ105" s="376"/>
      <c r="BDA105" s="376"/>
      <c r="BDB105" s="376"/>
      <c r="BDC105" s="376"/>
      <c r="BDD105" s="376"/>
      <c r="BDE105" s="376"/>
      <c r="BDF105" s="376"/>
      <c r="BDG105" s="376"/>
      <c r="BDH105" s="376"/>
      <c r="BDI105" s="376"/>
      <c r="BDJ105" s="376"/>
      <c r="BDK105" s="376"/>
      <c r="BDL105" s="376"/>
      <c r="BDM105" s="376"/>
      <c r="BDN105" s="376"/>
      <c r="BDO105" s="376"/>
      <c r="BDP105" s="376"/>
      <c r="BDQ105" s="376"/>
      <c r="BDR105" s="376"/>
      <c r="BDS105" s="376"/>
      <c r="BDT105" s="376"/>
      <c r="BDU105" s="376"/>
      <c r="BDV105" s="376"/>
      <c r="BDW105" s="376"/>
      <c r="BDX105" s="376"/>
      <c r="BDY105" s="376"/>
      <c r="BDZ105" s="376"/>
      <c r="BEA105" s="376"/>
      <c r="BEB105" s="376"/>
      <c r="BEC105" s="376"/>
      <c r="BED105" s="376"/>
      <c r="BEE105" s="376"/>
      <c r="BEF105" s="376"/>
      <c r="BEG105" s="376"/>
      <c r="BEH105" s="376"/>
      <c r="BEI105" s="376"/>
      <c r="BEJ105" s="376"/>
      <c r="BEK105" s="376"/>
      <c r="BEL105" s="376"/>
      <c r="BEM105" s="376"/>
      <c r="BEN105" s="376"/>
      <c r="BEO105" s="376"/>
      <c r="BEP105" s="376"/>
      <c r="BEQ105" s="376"/>
      <c r="BER105" s="376"/>
      <c r="BES105" s="376"/>
      <c r="BET105" s="376"/>
      <c r="BEU105" s="376"/>
      <c r="BEV105" s="376"/>
      <c r="BEW105" s="376"/>
      <c r="BEX105" s="376"/>
      <c r="BEY105" s="376"/>
      <c r="BEZ105" s="376"/>
      <c r="BFA105" s="376"/>
      <c r="BFB105" s="376"/>
      <c r="BFC105" s="376"/>
      <c r="BFD105" s="376"/>
      <c r="BFE105" s="376"/>
      <c r="BFF105" s="376"/>
      <c r="BFG105" s="376"/>
      <c r="BFH105" s="376"/>
      <c r="BFI105" s="376"/>
      <c r="BFJ105" s="376"/>
      <c r="BFK105" s="376"/>
      <c r="BFL105" s="376"/>
      <c r="BFM105" s="376"/>
      <c r="BFN105" s="376"/>
      <c r="BFO105" s="376"/>
      <c r="BFP105" s="376"/>
      <c r="BFQ105" s="376"/>
      <c r="BFR105" s="376"/>
      <c r="BFS105" s="376"/>
      <c r="BFT105" s="376"/>
      <c r="BFU105" s="376"/>
      <c r="BFV105" s="376"/>
      <c r="BFW105" s="376"/>
      <c r="BFX105" s="376"/>
      <c r="BFY105" s="376"/>
      <c r="BFZ105" s="376"/>
      <c r="BGA105" s="376"/>
      <c r="BGB105" s="376"/>
      <c r="BGC105" s="376"/>
      <c r="BGD105" s="376"/>
      <c r="BGE105" s="376"/>
      <c r="BGF105" s="376"/>
      <c r="BGG105" s="376"/>
      <c r="BGH105" s="376"/>
      <c r="BGI105" s="376"/>
      <c r="BGJ105" s="376"/>
      <c r="BGK105" s="376"/>
      <c r="BGL105" s="376"/>
      <c r="BGM105" s="376"/>
      <c r="BGN105" s="376"/>
      <c r="BGO105" s="376"/>
      <c r="BGP105" s="376"/>
      <c r="BGQ105" s="376"/>
      <c r="BGR105" s="376"/>
      <c r="BGS105" s="376"/>
      <c r="BGT105" s="376"/>
      <c r="BGU105" s="376"/>
      <c r="BGV105" s="376"/>
      <c r="BGW105" s="376"/>
      <c r="BGX105" s="376"/>
      <c r="BGY105" s="376"/>
      <c r="BGZ105" s="376"/>
      <c r="BHA105" s="376"/>
      <c r="BHB105" s="376"/>
      <c r="BHC105" s="376"/>
      <c r="BHD105" s="376"/>
      <c r="BHE105" s="376"/>
      <c r="BHF105" s="376"/>
      <c r="BHG105" s="376"/>
      <c r="BHH105" s="376"/>
      <c r="BHI105" s="376"/>
      <c r="BHJ105" s="376"/>
      <c r="BHK105" s="376"/>
      <c r="BHL105" s="376"/>
      <c r="BHM105" s="376"/>
      <c r="BHN105" s="376"/>
      <c r="BHO105" s="376"/>
      <c r="BHP105" s="376"/>
      <c r="BHQ105" s="376"/>
      <c r="BHR105" s="376"/>
      <c r="BHS105" s="376"/>
      <c r="BHT105" s="376"/>
      <c r="BHU105" s="376"/>
      <c r="BHV105" s="376"/>
      <c r="BHW105" s="376"/>
      <c r="BHX105" s="376"/>
      <c r="BHY105" s="376"/>
      <c r="BHZ105" s="376"/>
      <c r="BIA105" s="376"/>
      <c r="BIB105" s="376"/>
      <c r="BIC105" s="376"/>
      <c r="BID105" s="376"/>
      <c r="BIE105" s="376"/>
      <c r="BIF105" s="376"/>
      <c r="BIG105" s="376"/>
      <c r="BIH105" s="376"/>
      <c r="BII105" s="376"/>
      <c r="BIJ105" s="376"/>
      <c r="BIK105" s="376"/>
      <c r="BIL105" s="376"/>
      <c r="BIM105" s="376"/>
      <c r="BIN105" s="376"/>
      <c r="BIO105" s="376"/>
      <c r="BIP105" s="376"/>
      <c r="BIQ105" s="376"/>
      <c r="BIR105" s="376"/>
      <c r="BIS105" s="376"/>
      <c r="BIT105" s="376"/>
      <c r="BIU105" s="376"/>
      <c r="BIV105" s="376"/>
      <c r="BIW105" s="376"/>
      <c r="BIX105" s="376"/>
      <c r="BIY105" s="376"/>
      <c r="BIZ105" s="376"/>
      <c r="BJA105" s="376"/>
      <c r="BJB105" s="376"/>
      <c r="BJC105" s="376"/>
      <c r="BJD105" s="376"/>
      <c r="BJE105" s="376"/>
      <c r="BJF105" s="376"/>
      <c r="BJG105" s="376"/>
      <c r="BJH105" s="376"/>
      <c r="BJI105" s="376"/>
      <c r="BJJ105" s="376"/>
      <c r="BJK105" s="376"/>
      <c r="BJL105" s="376"/>
      <c r="BJM105" s="376"/>
      <c r="BJN105" s="376"/>
      <c r="BJO105" s="376"/>
      <c r="BJP105" s="376"/>
      <c r="BJQ105" s="376"/>
      <c r="BJR105" s="376"/>
      <c r="BJS105" s="376"/>
      <c r="BJT105" s="376"/>
      <c r="BJU105" s="376"/>
      <c r="BJV105" s="376"/>
      <c r="BJW105" s="376"/>
      <c r="BJX105" s="376"/>
      <c r="BJY105" s="376"/>
      <c r="BJZ105" s="376"/>
      <c r="BKA105" s="376"/>
      <c r="BKB105" s="376"/>
      <c r="BKC105" s="376"/>
      <c r="BKD105" s="376"/>
      <c r="BKE105" s="376"/>
      <c r="BKF105" s="376"/>
      <c r="BKG105" s="376"/>
      <c r="BKH105" s="376"/>
      <c r="BKI105" s="376"/>
      <c r="BKJ105" s="376"/>
      <c r="BKK105" s="376"/>
      <c r="BKL105" s="376"/>
      <c r="BKM105" s="376"/>
      <c r="BKN105" s="376"/>
      <c r="BKO105" s="376"/>
      <c r="BKP105" s="376"/>
      <c r="BKQ105" s="376"/>
      <c r="BKR105" s="376"/>
      <c r="BKS105" s="376"/>
      <c r="BKT105" s="376"/>
      <c r="BKU105" s="376"/>
      <c r="BKV105" s="376"/>
      <c r="BKW105" s="376"/>
      <c r="BKX105" s="376"/>
      <c r="BKY105" s="376"/>
      <c r="BKZ105" s="376"/>
      <c r="BLA105" s="376"/>
      <c r="BLB105" s="376"/>
      <c r="BLC105" s="376"/>
      <c r="BLD105" s="376"/>
      <c r="BLE105" s="376"/>
      <c r="BLF105" s="376"/>
      <c r="BLG105" s="376"/>
      <c r="BLH105" s="376"/>
      <c r="BLI105" s="376"/>
      <c r="BLJ105" s="376"/>
      <c r="BLK105" s="376"/>
      <c r="BLL105" s="376"/>
      <c r="BLM105" s="376"/>
      <c r="BLN105" s="376"/>
      <c r="BLO105" s="376"/>
      <c r="BLP105" s="376"/>
      <c r="BLQ105" s="376"/>
      <c r="BLR105" s="376"/>
      <c r="BLS105" s="376"/>
      <c r="BLT105" s="376"/>
      <c r="BLU105" s="376"/>
      <c r="BLV105" s="376"/>
      <c r="BLW105" s="376"/>
      <c r="BLX105" s="376"/>
      <c r="BLY105" s="376"/>
      <c r="BLZ105" s="376"/>
      <c r="BMA105" s="376"/>
      <c r="BMB105" s="376"/>
      <c r="BMC105" s="376"/>
      <c r="BMD105" s="376"/>
      <c r="BME105" s="376"/>
      <c r="BMF105" s="376"/>
      <c r="BMG105" s="376"/>
      <c r="BMH105" s="376"/>
      <c r="BMI105" s="376"/>
      <c r="BMJ105" s="376"/>
      <c r="BMK105" s="376"/>
      <c r="BML105" s="376"/>
      <c r="BMM105" s="376"/>
      <c r="BMN105" s="376"/>
      <c r="BMO105" s="376"/>
      <c r="BMP105" s="376"/>
      <c r="BMQ105" s="376"/>
      <c r="BMR105" s="376"/>
      <c r="BMS105" s="376"/>
      <c r="BMT105" s="376"/>
      <c r="BMU105" s="376"/>
      <c r="BMV105" s="376"/>
      <c r="BMW105" s="376"/>
      <c r="BMX105" s="376"/>
      <c r="BMY105" s="376"/>
      <c r="BMZ105" s="376"/>
      <c r="BNA105" s="376"/>
      <c r="BNB105" s="376"/>
      <c r="BNC105" s="376"/>
      <c r="BND105" s="376"/>
      <c r="BNE105" s="376"/>
      <c r="BNF105" s="376"/>
      <c r="BNG105" s="376"/>
      <c r="BNH105" s="376"/>
      <c r="BNI105" s="376"/>
      <c r="BNJ105" s="376"/>
      <c r="BNK105" s="376"/>
      <c r="BNL105" s="376"/>
      <c r="BNM105" s="376"/>
      <c r="BNN105" s="376"/>
      <c r="BNO105" s="376"/>
      <c r="BNP105" s="376"/>
      <c r="BNQ105" s="376"/>
      <c r="BNR105" s="376"/>
      <c r="BNS105" s="376"/>
      <c r="BNT105" s="376"/>
      <c r="BNU105" s="376"/>
      <c r="BNV105" s="376"/>
      <c r="BNW105" s="376"/>
      <c r="BNX105" s="376"/>
      <c r="BNY105" s="376"/>
      <c r="BNZ105" s="376"/>
      <c r="BOA105" s="376"/>
      <c r="BOB105" s="376"/>
      <c r="BOC105" s="376"/>
      <c r="BOD105" s="376"/>
      <c r="BOE105" s="376"/>
      <c r="BOF105" s="376"/>
      <c r="BOG105" s="376"/>
      <c r="BOH105" s="376"/>
      <c r="BOI105" s="376"/>
      <c r="BOJ105" s="376"/>
      <c r="BOK105" s="376"/>
      <c r="BOL105" s="376"/>
      <c r="BOM105" s="376"/>
      <c r="BON105" s="376"/>
      <c r="BOO105" s="376"/>
      <c r="BOP105" s="376"/>
      <c r="BOQ105" s="376"/>
      <c r="BOR105" s="376"/>
      <c r="BOS105" s="376"/>
      <c r="BOT105" s="376"/>
      <c r="BOU105" s="376"/>
      <c r="BOV105" s="376"/>
      <c r="BOW105" s="376"/>
      <c r="BOX105" s="376"/>
      <c r="BOY105" s="376"/>
      <c r="BOZ105" s="376"/>
      <c r="BPA105" s="376"/>
      <c r="BPB105" s="376"/>
      <c r="BPC105" s="376"/>
      <c r="BPD105" s="376"/>
      <c r="BPE105" s="376"/>
      <c r="BPF105" s="376"/>
      <c r="BPG105" s="376"/>
      <c r="BPH105" s="376"/>
      <c r="BPI105" s="376"/>
      <c r="BPJ105" s="376"/>
      <c r="BPK105" s="376"/>
      <c r="BPL105" s="376"/>
      <c r="BPM105" s="376"/>
      <c r="BPN105" s="376"/>
      <c r="BPO105" s="376"/>
      <c r="BPP105" s="376"/>
      <c r="BPQ105" s="376"/>
      <c r="BPR105" s="376"/>
      <c r="BPS105" s="376"/>
      <c r="BPT105" s="376"/>
      <c r="BPU105" s="376"/>
      <c r="BPV105" s="376"/>
      <c r="BPW105" s="376"/>
      <c r="BPX105" s="376"/>
      <c r="BPY105" s="376"/>
      <c r="BPZ105" s="376"/>
      <c r="BQA105" s="376"/>
      <c r="BQB105" s="376"/>
      <c r="BQC105" s="376"/>
      <c r="BQD105" s="376"/>
      <c r="BQE105" s="376"/>
      <c r="BQF105" s="376"/>
      <c r="BQG105" s="376"/>
      <c r="BQH105" s="376"/>
      <c r="BQI105" s="376"/>
      <c r="BQJ105" s="376"/>
      <c r="BQK105" s="376"/>
      <c r="BQL105" s="376"/>
      <c r="BQM105" s="376"/>
      <c r="BQN105" s="376"/>
      <c r="BQO105" s="376"/>
      <c r="BQP105" s="376"/>
      <c r="BQQ105" s="376"/>
      <c r="BQR105" s="376"/>
      <c r="BQS105" s="376"/>
      <c r="BQT105" s="376"/>
      <c r="BQU105" s="376"/>
      <c r="BQV105" s="376"/>
      <c r="BQW105" s="376"/>
      <c r="BQX105" s="376"/>
      <c r="BQY105" s="376"/>
      <c r="BQZ105" s="376"/>
      <c r="BRA105" s="376"/>
      <c r="BRB105" s="376"/>
      <c r="BRC105" s="376"/>
      <c r="BRD105" s="376"/>
      <c r="BRE105" s="376"/>
      <c r="BRF105" s="376"/>
      <c r="BRG105" s="376"/>
      <c r="BRH105" s="376"/>
      <c r="BRI105" s="376"/>
      <c r="BRJ105" s="376"/>
      <c r="BRK105" s="376"/>
      <c r="BRL105" s="376"/>
      <c r="BRM105" s="376"/>
      <c r="BRN105" s="376"/>
      <c r="BRO105" s="376"/>
      <c r="BRP105" s="376"/>
      <c r="BRQ105" s="376"/>
      <c r="BRR105" s="376"/>
      <c r="BRS105" s="376"/>
      <c r="BRT105" s="376"/>
      <c r="BRU105" s="376"/>
      <c r="BRV105" s="376"/>
      <c r="BRW105" s="376"/>
      <c r="BRX105" s="376"/>
      <c r="BRY105" s="376"/>
      <c r="BRZ105" s="376"/>
      <c r="BSA105" s="376"/>
      <c r="BSB105" s="376"/>
      <c r="BSC105" s="376"/>
      <c r="BSD105" s="376"/>
      <c r="BSE105" s="376"/>
      <c r="BSF105" s="376"/>
      <c r="BSG105" s="376"/>
      <c r="BSH105" s="376"/>
      <c r="BSI105" s="376"/>
      <c r="BSJ105" s="376"/>
      <c r="BSK105" s="376"/>
      <c r="BSL105" s="376"/>
      <c r="BSM105" s="376"/>
      <c r="BSN105" s="376"/>
      <c r="BSO105" s="376"/>
      <c r="BSP105" s="376"/>
      <c r="BSQ105" s="376"/>
      <c r="BSR105" s="376"/>
      <c r="BSS105" s="376"/>
      <c r="BST105" s="376"/>
      <c r="BSU105" s="376"/>
      <c r="BSV105" s="376"/>
      <c r="BSW105" s="376"/>
      <c r="BSX105" s="376"/>
      <c r="BSY105" s="376"/>
      <c r="BSZ105" s="376"/>
      <c r="BTA105" s="376"/>
      <c r="BTB105" s="376"/>
      <c r="BTC105" s="376"/>
      <c r="BTD105" s="376"/>
      <c r="BTE105" s="376"/>
      <c r="BTF105" s="376"/>
      <c r="BTG105" s="376"/>
      <c r="BTH105" s="376"/>
      <c r="BTI105" s="376"/>
      <c r="BTJ105" s="376"/>
      <c r="BTK105" s="376"/>
      <c r="BTL105" s="376"/>
      <c r="BTM105" s="376"/>
      <c r="BTN105" s="376"/>
      <c r="BTO105" s="376"/>
      <c r="BTP105" s="376"/>
      <c r="BTQ105" s="376"/>
      <c r="BTR105" s="376"/>
      <c r="BTS105" s="376"/>
      <c r="BTT105" s="376"/>
      <c r="BTU105" s="376"/>
      <c r="BTV105" s="376"/>
      <c r="BTW105" s="376"/>
      <c r="BTX105" s="376"/>
      <c r="BTY105" s="376"/>
      <c r="BTZ105" s="376"/>
      <c r="BUA105" s="376"/>
      <c r="BUB105" s="376"/>
      <c r="BUC105" s="376"/>
      <c r="BUD105" s="376"/>
      <c r="BUE105" s="376"/>
      <c r="BUF105" s="376"/>
      <c r="BUG105" s="376"/>
      <c r="BUH105" s="376"/>
      <c r="BUI105" s="376"/>
      <c r="BUJ105" s="376"/>
      <c r="BUK105" s="376"/>
      <c r="BUL105" s="376"/>
      <c r="BUM105" s="376"/>
      <c r="BUN105" s="376"/>
      <c r="BUO105" s="376"/>
      <c r="BUP105" s="376"/>
      <c r="BUQ105" s="376"/>
      <c r="BUR105" s="376"/>
      <c r="BUS105" s="376"/>
      <c r="BUT105" s="376"/>
      <c r="BUU105" s="376"/>
      <c r="BUV105" s="376"/>
      <c r="BUW105" s="376"/>
      <c r="BUX105" s="376"/>
      <c r="BUY105" s="376"/>
      <c r="BUZ105" s="376"/>
      <c r="BVA105" s="376"/>
      <c r="BVB105" s="376"/>
      <c r="BVC105" s="376"/>
      <c r="BVD105" s="376"/>
      <c r="BVE105" s="376"/>
      <c r="BVF105" s="376"/>
      <c r="BVG105" s="376"/>
      <c r="BVH105" s="376"/>
      <c r="BVI105" s="376"/>
      <c r="BVJ105" s="376"/>
      <c r="BVK105" s="376"/>
      <c r="BVL105" s="376"/>
      <c r="BVM105" s="376"/>
      <c r="BVN105" s="376"/>
      <c r="BVO105" s="376"/>
      <c r="BVP105" s="376"/>
      <c r="BVQ105" s="376"/>
      <c r="BVR105" s="376"/>
      <c r="BVS105" s="376"/>
      <c r="BVT105" s="376"/>
      <c r="BVU105" s="376"/>
      <c r="BVV105" s="376"/>
      <c r="BVW105" s="376"/>
      <c r="BVX105" s="376"/>
      <c r="BVY105" s="376"/>
      <c r="BVZ105" s="376"/>
      <c r="BWA105" s="376"/>
      <c r="BWB105" s="376"/>
      <c r="BWC105" s="376"/>
      <c r="BWD105" s="376"/>
      <c r="BWE105" s="376"/>
      <c r="BWF105" s="376"/>
      <c r="BWG105" s="376"/>
      <c r="BWH105" s="376"/>
      <c r="BWI105" s="376"/>
      <c r="BWJ105" s="376"/>
      <c r="BWK105" s="376"/>
      <c r="BWL105" s="376"/>
      <c r="BWM105" s="376"/>
      <c r="BWN105" s="376"/>
      <c r="BWO105" s="376"/>
      <c r="BWP105" s="376"/>
      <c r="BWQ105" s="376"/>
      <c r="BWR105" s="376"/>
      <c r="BWS105" s="376"/>
      <c r="BWT105" s="376"/>
      <c r="BWU105" s="376"/>
      <c r="BWV105" s="376"/>
      <c r="BWW105" s="376"/>
      <c r="BWX105" s="376"/>
      <c r="BWY105" s="376"/>
      <c r="BWZ105" s="376"/>
      <c r="BXA105" s="376"/>
      <c r="BXB105" s="376"/>
      <c r="BXC105" s="376"/>
      <c r="BXD105" s="376"/>
      <c r="BXE105" s="376"/>
      <c r="BXF105" s="376"/>
      <c r="BXG105" s="376"/>
      <c r="BXH105" s="376"/>
      <c r="BXI105" s="376"/>
      <c r="BXJ105" s="376"/>
      <c r="BXK105" s="376"/>
      <c r="BXL105" s="376"/>
      <c r="BXM105" s="376"/>
      <c r="BXN105" s="376"/>
      <c r="BXO105" s="376"/>
      <c r="BXP105" s="376"/>
      <c r="BXQ105" s="376"/>
      <c r="BXR105" s="376"/>
      <c r="BXS105" s="376"/>
      <c r="BXT105" s="376"/>
      <c r="BXU105" s="376"/>
      <c r="BXV105" s="376"/>
      <c r="BXW105" s="376"/>
      <c r="BXX105" s="376"/>
      <c r="BXY105" s="376"/>
      <c r="BXZ105" s="376"/>
      <c r="BYA105" s="376"/>
      <c r="BYB105" s="376"/>
      <c r="BYC105" s="376"/>
      <c r="BYD105" s="376"/>
      <c r="BYE105" s="376"/>
      <c r="BYF105" s="376"/>
      <c r="BYG105" s="376"/>
      <c r="BYH105" s="376"/>
      <c r="BYI105" s="376"/>
      <c r="BYJ105" s="376"/>
      <c r="BYK105" s="376"/>
      <c r="BYL105" s="376"/>
      <c r="BYM105" s="376"/>
      <c r="BYN105" s="376"/>
      <c r="BYO105" s="376"/>
      <c r="BYP105" s="376"/>
      <c r="BYQ105" s="376"/>
      <c r="BYR105" s="376"/>
      <c r="BYS105" s="376"/>
      <c r="BYT105" s="376"/>
      <c r="BYU105" s="376"/>
      <c r="BYV105" s="376"/>
      <c r="BYW105" s="376"/>
      <c r="BYX105" s="376"/>
      <c r="BYY105" s="376"/>
      <c r="BYZ105" s="376"/>
      <c r="BZA105" s="376"/>
      <c r="BZB105" s="376"/>
      <c r="BZC105" s="376"/>
      <c r="BZD105" s="376"/>
      <c r="BZE105" s="376"/>
      <c r="BZF105" s="376"/>
      <c r="BZG105" s="376"/>
      <c r="BZH105" s="376"/>
      <c r="BZI105" s="376"/>
      <c r="BZJ105" s="376"/>
      <c r="BZK105" s="376"/>
      <c r="BZL105" s="376"/>
      <c r="BZM105" s="376"/>
      <c r="BZN105" s="376"/>
      <c r="BZO105" s="376"/>
      <c r="BZP105" s="376"/>
      <c r="BZQ105" s="376"/>
      <c r="BZR105" s="376"/>
      <c r="BZS105" s="376"/>
      <c r="BZT105" s="376"/>
      <c r="BZU105" s="376"/>
      <c r="BZV105" s="376"/>
      <c r="BZW105" s="376"/>
      <c r="BZX105" s="376"/>
      <c r="BZY105" s="376"/>
      <c r="BZZ105" s="376"/>
      <c r="CAA105" s="376"/>
      <c r="CAB105" s="376"/>
      <c r="CAC105" s="376"/>
      <c r="CAD105" s="376"/>
      <c r="CAE105" s="376"/>
      <c r="CAF105" s="376"/>
      <c r="CAG105" s="376"/>
      <c r="CAH105" s="376"/>
      <c r="CAI105" s="376"/>
      <c r="CAJ105" s="376"/>
      <c r="CAK105" s="376"/>
      <c r="CAL105" s="376"/>
      <c r="CAM105" s="376"/>
      <c r="CAN105" s="376"/>
      <c r="CAO105" s="376"/>
      <c r="CAP105" s="376"/>
      <c r="CAQ105" s="376"/>
      <c r="CAR105" s="376"/>
      <c r="CAS105" s="376"/>
      <c r="CAT105" s="376"/>
      <c r="CAU105" s="376"/>
      <c r="CAV105" s="376"/>
      <c r="CAW105" s="376"/>
      <c r="CAX105" s="376"/>
      <c r="CAY105" s="376"/>
      <c r="CAZ105" s="376"/>
      <c r="CBA105" s="376"/>
      <c r="CBB105" s="376"/>
      <c r="CBC105" s="376"/>
      <c r="CBD105" s="376"/>
      <c r="CBE105" s="376"/>
      <c r="CBF105" s="376"/>
      <c r="CBG105" s="376"/>
      <c r="CBH105" s="376"/>
      <c r="CBI105" s="376"/>
      <c r="CBJ105" s="376"/>
      <c r="CBK105" s="376"/>
      <c r="CBL105" s="376"/>
      <c r="CBM105" s="376"/>
      <c r="CBN105" s="376"/>
      <c r="CBO105" s="376"/>
      <c r="CBP105" s="376"/>
      <c r="CBQ105" s="376"/>
      <c r="CBR105" s="376"/>
      <c r="CBS105" s="376"/>
      <c r="CBT105" s="376"/>
      <c r="CBU105" s="376"/>
      <c r="CBV105" s="376"/>
      <c r="CBW105" s="376"/>
      <c r="CBX105" s="376"/>
      <c r="CBY105" s="376"/>
      <c r="CBZ105" s="376"/>
      <c r="CCA105" s="376"/>
      <c r="CCB105" s="376"/>
      <c r="CCC105" s="376"/>
      <c r="CCD105" s="376"/>
      <c r="CCE105" s="376"/>
      <c r="CCF105" s="376"/>
      <c r="CCG105" s="376"/>
      <c r="CCH105" s="376"/>
      <c r="CCI105" s="376"/>
      <c r="CCJ105" s="376"/>
      <c r="CCK105" s="376"/>
      <c r="CCL105" s="376"/>
      <c r="CCM105" s="376"/>
      <c r="CCN105" s="376"/>
      <c r="CCO105" s="376"/>
      <c r="CCP105" s="376"/>
      <c r="CCQ105" s="376"/>
      <c r="CCR105" s="376"/>
      <c r="CCS105" s="376"/>
      <c r="CCT105" s="376"/>
      <c r="CCU105" s="376"/>
      <c r="CCV105" s="376"/>
      <c r="CCW105" s="376"/>
      <c r="CCX105" s="376"/>
      <c r="CCY105" s="376"/>
      <c r="CCZ105" s="376"/>
      <c r="CDA105" s="376"/>
      <c r="CDB105" s="376"/>
      <c r="CDC105" s="376"/>
      <c r="CDD105" s="376"/>
      <c r="CDE105" s="376"/>
      <c r="CDF105" s="376"/>
      <c r="CDG105" s="376"/>
      <c r="CDH105" s="376"/>
      <c r="CDI105" s="376"/>
      <c r="CDJ105" s="376"/>
      <c r="CDK105" s="376"/>
      <c r="CDL105" s="376"/>
      <c r="CDM105" s="376"/>
      <c r="CDN105" s="376"/>
      <c r="CDO105" s="376"/>
      <c r="CDP105" s="376"/>
      <c r="CDQ105" s="376"/>
      <c r="CDR105" s="376"/>
      <c r="CDS105" s="376"/>
      <c r="CDT105" s="376"/>
      <c r="CDU105" s="376"/>
      <c r="CDV105" s="376"/>
      <c r="CDW105" s="376"/>
      <c r="CDX105" s="376"/>
      <c r="CDY105" s="376"/>
      <c r="CDZ105" s="376"/>
      <c r="CEA105" s="376"/>
      <c r="CEB105" s="376"/>
      <c r="CEC105" s="376"/>
      <c r="CED105" s="376"/>
      <c r="CEE105" s="376"/>
      <c r="CEF105" s="376"/>
      <c r="CEG105" s="376"/>
      <c r="CEH105" s="376"/>
      <c r="CEI105" s="376"/>
      <c r="CEJ105" s="376"/>
      <c r="CEK105" s="376"/>
      <c r="CEL105" s="376"/>
      <c r="CEM105" s="376"/>
      <c r="CEN105" s="376"/>
      <c r="CEO105" s="376"/>
      <c r="CEP105" s="376"/>
      <c r="CEQ105" s="376"/>
      <c r="CER105" s="376"/>
      <c r="CES105" s="376"/>
      <c r="CET105" s="376"/>
      <c r="CEU105" s="376"/>
      <c r="CEV105" s="376"/>
      <c r="CEW105" s="376"/>
      <c r="CEX105" s="376"/>
      <c r="CEY105" s="376"/>
      <c r="CEZ105" s="376"/>
      <c r="CFA105" s="376"/>
      <c r="CFB105" s="376"/>
      <c r="CFC105" s="376"/>
      <c r="CFD105" s="376"/>
      <c r="CFE105" s="376"/>
      <c r="CFF105" s="376"/>
      <c r="CFG105" s="376"/>
      <c r="CFH105" s="376"/>
      <c r="CFI105" s="376"/>
      <c r="CFJ105" s="376"/>
      <c r="CFK105" s="376"/>
      <c r="CFL105" s="376"/>
      <c r="CFM105" s="376"/>
      <c r="CFN105" s="376"/>
      <c r="CFO105" s="376"/>
      <c r="CFP105" s="376"/>
      <c r="CFQ105" s="376"/>
      <c r="CFR105" s="376"/>
      <c r="CFS105" s="376"/>
      <c r="CFT105" s="376"/>
      <c r="CFU105" s="376"/>
      <c r="CFV105" s="376"/>
      <c r="CFW105" s="376"/>
      <c r="CFX105" s="376"/>
      <c r="CFY105" s="376"/>
      <c r="CFZ105" s="376"/>
      <c r="CGA105" s="376"/>
      <c r="CGB105" s="376"/>
      <c r="CGC105" s="376"/>
      <c r="CGD105" s="376"/>
      <c r="CGE105" s="376"/>
      <c r="CGF105" s="376"/>
      <c r="CGG105" s="376"/>
      <c r="CGH105" s="376"/>
      <c r="CGI105" s="376"/>
      <c r="CGJ105" s="376"/>
      <c r="CGK105" s="376"/>
      <c r="CGL105" s="376"/>
      <c r="CGM105" s="376"/>
      <c r="CGN105" s="376"/>
      <c r="CGO105" s="376"/>
      <c r="CGP105" s="376"/>
      <c r="CGQ105" s="376"/>
      <c r="CGR105" s="376"/>
      <c r="CGS105" s="376"/>
      <c r="CGT105" s="376"/>
      <c r="CGU105" s="376"/>
      <c r="CGV105" s="376"/>
      <c r="CGW105" s="376"/>
      <c r="CGX105" s="376"/>
      <c r="CGY105" s="376"/>
      <c r="CGZ105" s="376"/>
      <c r="CHA105" s="376"/>
      <c r="CHB105" s="376"/>
      <c r="CHC105" s="376"/>
      <c r="CHD105" s="376"/>
      <c r="CHE105" s="376"/>
      <c r="CHF105" s="376"/>
      <c r="CHG105" s="376"/>
      <c r="CHH105" s="376"/>
      <c r="CHI105" s="376"/>
      <c r="CHJ105" s="376"/>
      <c r="CHK105" s="376"/>
      <c r="CHL105" s="376"/>
      <c r="CHM105" s="376"/>
      <c r="CHN105" s="376"/>
      <c r="CHO105" s="376"/>
      <c r="CHP105" s="376"/>
      <c r="CHQ105" s="376"/>
      <c r="CHR105" s="376"/>
      <c r="CHS105" s="376"/>
      <c r="CHT105" s="376"/>
      <c r="CHU105" s="376"/>
      <c r="CHV105" s="376"/>
      <c r="CHW105" s="376"/>
      <c r="CHX105" s="376"/>
      <c r="CHY105" s="376"/>
      <c r="CHZ105" s="376"/>
      <c r="CIA105" s="376"/>
      <c r="CIB105" s="376"/>
      <c r="CIC105" s="376"/>
      <c r="CID105" s="376"/>
      <c r="CIE105" s="376"/>
      <c r="CIF105" s="376"/>
      <c r="CIG105" s="376"/>
      <c r="CIH105" s="376"/>
      <c r="CII105" s="376"/>
      <c r="CIJ105" s="376"/>
      <c r="CIK105" s="376"/>
      <c r="CIL105" s="376"/>
      <c r="CIM105" s="376"/>
      <c r="CIN105" s="376"/>
      <c r="CIO105" s="376"/>
      <c r="CIP105" s="376"/>
      <c r="CIQ105" s="376"/>
      <c r="CIR105" s="376"/>
      <c r="CIS105" s="376"/>
      <c r="CIT105" s="376"/>
      <c r="CIU105" s="376"/>
      <c r="CIV105" s="376"/>
      <c r="CIW105" s="376"/>
      <c r="CIX105" s="376"/>
      <c r="CIY105" s="376"/>
      <c r="CIZ105" s="376"/>
      <c r="CJA105" s="376"/>
      <c r="CJB105" s="376"/>
      <c r="CJC105" s="376"/>
      <c r="CJD105" s="376"/>
      <c r="CJE105" s="376"/>
      <c r="CJF105" s="376"/>
      <c r="CJG105" s="376"/>
      <c r="CJH105" s="376"/>
      <c r="CJI105" s="376"/>
      <c r="CJJ105" s="376"/>
      <c r="CJK105" s="376"/>
      <c r="CJL105" s="376"/>
      <c r="CJM105" s="376"/>
      <c r="CJN105" s="376"/>
      <c r="CJO105" s="376"/>
      <c r="CJP105" s="376"/>
      <c r="CJQ105" s="376"/>
      <c r="CJR105" s="376"/>
      <c r="CJS105" s="376"/>
      <c r="CJT105" s="376"/>
      <c r="CJU105" s="376"/>
      <c r="CJV105" s="376"/>
      <c r="CJW105" s="376"/>
      <c r="CJX105" s="376"/>
      <c r="CJY105" s="376"/>
      <c r="CJZ105" s="376"/>
      <c r="CKA105" s="376"/>
      <c r="CKB105" s="376"/>
      <c r="CKC105" s="376"/>
      <c r="CKD105" s="376"/>
      <c r="CKE105" s="376"/>
      <c r="CKF105" s="376"/>
      <c r="CKG105" s="376"/>
      <c r="CKH105" s="376"/>
      <c r="CKI105" s="376"/>
      <c r="CKJ105" s="376"/>
      <c r="CKK105" s="376"/>
      <c r="CKL105" s="376"/>
      <c r="CKM105" s="376"/>
      <c r="CKN105" s="376"/>
      <c r="CKO105" s="376"/>
      <c r="CKP105" s="376"/>
      <c r="CKQ105" s="376"/>
      <c r="CKR105" s="376"/>
      <c r="CKS105" s="376"/>
      <c r="CKT105" s="376"/>
      <c r="CKU105" s="376"/>
      <c r="CKV105" s="376"/>
      <c r="CKW105" s="376"/>
      <c r="CKX105" s="376"/>
      <c r="CKY105" s="376"/>
      <c r="CKZ105" s="376"/>
      <c r="CLA105" s="376"/>
      <c r="CLB105" s="376"/>
      <c r="CLC105" s="376"/>
      <c r="CLD105" s="376"/>
      <c r="CLE105" s="376"/>
      <c r="CLF105" s="376"/>
      <c r="CLG105" s="376"/>
      <c r="CLH105" s="376"/>
      <c r="CLI105" s="376"/>
      <c r="CLJ105" s="376"/>
      <c r="CLK105" s="376"/>
      <c r="CLL105" s="376"/>
      <c r="CLM105" s="376"/>
      <c r="CLN105" s="376"/>
      <c r="CLO105" s="376"/>
      <c r="CLP105" s="376"/>
      <c r="CLQ105" s="376"/>
      <c r="CLR105" s="376"/>
      <c r="CLS105" s="376"/>
      <c r="CLT105" s="376"/>
      <c r="CLU105" s="376"/>
      <c r="CLV105" s="376"/>
      <c r="CLW105" s="376"/>
      <c r="CLX105" s="376"/>
      <c r="CLY105" s="376"/>
      <c r="CLZ105" s="376"/>
      <c r="CMA105" s="376"/>
      <c r="CMB105" s="376"/>
      <c r="CMC105" s="376"/>
      <c r="CMD105" s="376"/>
      <c r="CME105" s="376"/>
      <c r="CMF105" s="376"/>
      <c r="CMG105" s="376"/>
      <c r="CMH105" s="376"/>
      <c r="CMI105" s="376"/>
      <c r="CMJ105" s="376"/>
      <c r="CMK105" s="376"/>
      <c r="CML105" s="376"/>
      <c r="CMM105" s="376"/>
      <c r="CMN105" s="376"/>
      <c r="CMO105" s="376"/>
      <c r="CMP105" s="376"/>
      <c r="CMQ105" s="376"/>
      <c r="CMR105" s="376"/>
      <c r="CMS105" s="376"/>
      <c r="CMT105" s="376"/>
      <c r="CMU105" s="376"/>
      <c r="CMV105" s="376"/>
      <c r="CMW105" s="376"/>
      <c r="CMX105" s="376"/>
      <c r="CMY105" s="376"/>
      <c r="CMZ105" s="376"/>
      <c r="CNA105" s="376"/>
      <c r="CNB105" s="376"/>
      <c r="CNC105" s="376"/>
      <c r="CND105" s="376"/>
      <c r="CNE105" s="376"/>
      <c r="CNF105" s="376"/>
      <c r="CNG105" s="376"/>
      <c r="CNH105" s="376"/>
      <c r="CNI105" s="376"/>
      <c r="CNJ105" s="376"/>
      <c r="CNK105" s="376"/>
      <c r="CNL105" s="376"/>
      <c r="CNM105" s="376"/>
      <c r="CNN105" s="376"/>
      <c r="CNO105" s="376"/>
      <c r="CNP105" s="376"/>
      <c r="CNQ105" s="376"/>
      <c r="CNR105" s="376"/>
      <c r="CNS105" s="376"/>
      <c r="CNT105" s="376"/>
      <c r="CNU105" s="376"/>
      <c r="CNV105" s="376"/>
      <c r="CNW105" s="376"/>
      <c r="CNX105" s="376"/>
      <c r="CNY105" s="376"/>
      <c r="CNZ105" s="376"/>
      <c r="COA105" s="376"/>
      <c r="COB105" s="376"/>
      <c r="COC105" s="376"/>
      <c r="COD105" s="376"/>
      <c r="COE105" s="376"/>
      <c r="COF105" s="376"/>
      <c r="COG105" s="376"/>
      <c r="COH105" s="376"/>
      <c r="COI105" s="376"/>
      <c r="COJ105" s="376"/>
      <c r="COK105" s="376"/>
      <c r="COL105" s="376"/>
      <c r="COM105" s="376"/>
      <c r="CON105" s="376"/>
      <c r="COO105" s="376"/>
      <c r="COP105" s="376"/>
      <c r="COQ105" s="376"/>
      <c r="COR105" s="376"/>
      <c r="COS105" s="376"/>
      <c r="COT105" s="376"/>
      <c r="COU105" s="376"/>
      <c r="COV105" s="376"/>
      <c r="COW105" s="376"/>
      <c r="COX105" s="376"/>
      <c r="COY105" s="376"/>
      <c r="COZ105" s="376"/>
      <c r="CPA105" s="376"/>
      <c r="CPB105" s="376"/>
      <c r="CPC105" s="376"/>
      <c r="CPD105" s="376"/>
      <c r="CPE105" s="376"/>
      <c r="CPF105" s="376"/>
      <c r="CPG105" s="376"/>
      <c r="CPH105" s="376"/>
      <c r="CPI105" s="376"/>
      <c r="CPJ105" s="376"/>
      <c r="CPK105" s="376"/>
      <c r="CPL105" s="376"/>
      <c r="CPM105" s="376"/>
      <c r="CPN105" s="376"/>
      <c r="CPO105" s="376"/>
      <c r="CPP105" s="376"/>
      <c r="CPQ105" s="376"/>
      <c r="CPR105" s="376"/>
      <c r="CPS105" s="376"/>
      <c r="CPT105" s="376"/>
      <c r="CPU105" s="376"/>
      <c r="CPV105" s="376"/>
      <c r="CPW105" s="376"/>
      <c r="CPX105" s="376"/>
      <c r="CPY105" s="376"/>
      <c r="CPZ105" s="376"/>
      <c r="CQA105" s="376"/>
      <c r="CQB105" s="376"/>
      <c r="CQC105" s="376"/>
      <c r="CQD105" s="376"/>
      <c r="CQE105" s="376"/>
      <c r="CQF105" s="376"/>
      <c r="CQG105" s="376"/>
      <c r="CQH105" s="376"/>
      <c r="CQI105" s="376"/>
      <c r="CQJ105" s="376"/>
      <c r="CQK105" s="376"/>
      <c r="CQL105" s="376"/>
      <c r="CQM105" s="376"/>
      <c r="CQN105" s="376"/>
      <c r="CQO105" s="376"/>
      <c r="CQP105" s="376"/>
      <c r="CQQ105" s="376"/>
      <c r="CQR105" s="376"/>
      <c r="CQS105" s="376"/>
      <c r="CQT105" s="376"/>
      <c r="CQU105" s="376"/>
      <c r="CQV105" s="376"/>
      <c r="CQW105" s="376"/>
      <c r="CQX105" s="376"/>
      <c r="CQY105" s="376"/>
      <c r="CQZ105" s="376"/>
      <c r="CRA105" s="376"/>
      <c r="CRB105" s="376"/>
      <c r="CRC105" s="376"/>
      <c r="CRD105" s="376"/>
      <c r="CRE105" s="376"/>
      <c r="CRF105" s="376"/>
      <c r="CRG105" s="376"/>
      <c r="CRH105" s="376"/>
      <c r="CRI105" s="376"/>
      <c r="CRJ105" s="376"/>
      <c r="CRK105" s="376"/>
      <c r="CRL105" s="376"/>
      <c r="CRM105" s="376"/>
      <c r="CRN105" s="376"/>
      <c r="CRO105" s="376"/>
      <c r="CRP105" s="376"/>
      <c r="CRQ105" s="376"/>
      <c r="CRR105" s="376"/>
      <c r="CRS105" s="376"/>
      <c r="CRT105" s="376"/>
      <c r="CRU105" s="376"/>
      <c r="CRV105" s="376"/>
      <c r="CRW105" s="376"/>
      <c r="CRX105" s="376"/>
      <c r="CRY105" s="376"/>
      <c r="CRZ105" s="376"/>
      <c r="CSA105" s="376"/>
      <c r="CSB105" s="376"/>
      <c r="CSC105" s="376"/>
      <c r="CSD105" s="376"/>
      <c r="CSE105" s="376"/>
      <c r="CSF105" s="376"/>
      <c r="CSG105" s="376"/>
      <c r="CSH105" s="376"/>
      <c r="CSI105" s="376"/>
      <c r="CSJ105" s="376"/>
      <c r="CSK105" s="376"/>
      <c r="CSL105" s="376"/>
      <c r="CSM105" s="376"/>
      <c r="CSN105" s="376"/>
      <c r="CSO105" s="376"/>
      <c r="CSP105" s="376"/>
      <c r="CSQ105" s="376"/>
      <c r="CSR105" s="376"/>
      <c r="CSS105" s="376"/>
      <c r="CST105" s="376"/>
      <c r="CSU105" s="376"/>
      <c r="CSV105" s="376"/>
      <c r="CSW105" s="376"/>
      <c r="CSX105" s="376"/>
      <c r="CSY105" s="376"/>
      <c r="CSZ105" s="376"/>
      <c r="CTA105" s="376"/>
      <c r="CTB105" s="376"/>
      <c r="CTC105" s="376"/>
      <c r="CTD105" s="376"/>
      <c r="CTE105" s="376"/>
      <c r="CTF105" s="376"/>
      <c r="CTG105" s="376"/>
      <c r="CTH105" s="376"/>
      <c r="CTI105" s="376"/>
      <c r="CTJ105" s="376"/>
      <c r="CTK105" s="376"/>
      <c r="CTL105" s="376"/>
      <c r="CTM105" s="376"/>
      <c r="CTN105" s="376"/>
      <c r="CTO105" s="376"/>
      <c r="CTP105" s="376"/>
      <c r="CTQ105" s="376"/>
      <c r="CTR105" s="376"/>
      <c r="CTS105" s="376"/>
      <c r="CTT105" s="376"/>
      <c r="CTU105" s="376"/>
      <c r="CTV105" s="376"/>
      <c r="CTW105" s="376"/>
      <c r="CTX105" s="376"/>
      <c r="CTY105" s="376"/>
      <c r="CTZ105" s="376"/>
      <c r="CUA105" s="376"/>
      <c r="CUB105" s="376"/>
      <c r="CUC105" s="376"/>
      <c r="CUD105" s="376"/>
      <c r="CUE105" s="376"/>
      <c r="CUF105" s="376"/>
      <c r="CUG105" s="376"/>
      <c r="CUH105" s="376"/>
      <c r="CUI105" s="376"/>
      <c r="CUJ105" s="376"/>
      <c r="CUK105" s="376"/>
      <c r="CUL105" s="376"/>
      <c r="CUM105" s="376"/>
      <c r="CUN105" s="376"/>
      <c r="CUO105" s="376"/>
      <c r="CUP105" s="376"/>
      <c r="CUQ105" s="376"/>
      <c r="CUR105" s="376"/>
      <c r="CUS105" s="376"/>
      <c r="CUT105" s="376"/>
      <c r="CUU105" s="376"/>
      <c r="CUV105" s="376"/>
      <c r="CUW105" s="376"/>
      <c r="CUX105" s="376"/>
      <c r="CUY105" s="376"/>
      <c r="CUZ105" s="376"/>
      <c r="CVA105" s="376"/>
      <c r="CVB105" s="376"/>
      <c r="CVC105" s="376"/>
      <c r="CVD105" s="376"/>
      <c r="CVE105" s="376"/>
      <c r="CVF105" s="376"/>
      <c r="CVG105" s="376"/>
      <c r="CVH105" s="376"/>
      <c r="CVI105" s="376"/>
      <c r="CVJ105" s="376"/>
      <c r="CVK105" s="376"/>
      <c r="CVL105" s="376"/>
      <c r="CVM105" s="376"/>
      <c r="CVN105" s="376"/>
      <c r="CVO105" s="376"/>
      <c r="CVP105" s="376"/>
      <c r="CVQ105" s="376"/>
      <c r="CVR105" s="376"/>
      <c r="CVS105" s="376"/>
      <c r="CVT105" s="376"/>
      <c r="CVU105" s="376"/>
      <c r="CVV105" s="376"/>
      <c r="CVW105" s="376"/>
      <c r="CVX105" s="376"/>
      <c r="CVY105" s="376"/>
      <c r="CVZ105" s="376"/>
      <c r="CWA105" s="376"/>
      <c r="CWB105" s="376"/>
      <c r="CWC105" s="376"/>
      <c r="CWD105" s="376"/>
      <c r="CWE105" s="376"/>
      <c r="CWF105" s="376"/>
      <c r="CWG105" s="376"/>
      <c r="CWH105" s="376"/>
      <c r="CWI105" s="376"/>
      <c r="CWJ105" s="376"/>
      <c r="CWK105" s="376"/>
      <c r="CWL105" s="376"/>
      <c r="CWM105" s="376"/>
      <c r="CWN105" s="376"/>
      <c r="CWO105" s="376"/>
      <c r="CWP105" s="376"/>
      <c r="CWQ105" s="376"/>
      <c r="CWR105" s="376"/>
      <c r="CWS105" s="376"/>
      <c r="CWT105" s="376"/>
      <c r="CWU105" s="376"/>
      <c r="CWV105" s="376"/>
      <c r="CWW105" s="376"/>
      <c r="CWX105" s="376"/>
      <c r="CWY105" s="376"/>
      <c r="CWZ105" s="376"/>
      <c r="CXA105" s="376"/>
      <c r="CXB105" s="376"/>
      <c r="CXC105" s="376"/>
      <c r="CXD105" s="376"/>
      <c r="CXE105" s="376"/>
      <c r="CXF105" s="376"/>
      <c r="CXG105" s="376"/>
      <c r="CXH105" s="376"/>
      <c r="CXI105" s="376"/>
      <c r="CXJ105" s="376"/>
      <c r="CXK105" s="376"/>
      <c r="CXL105" s="376"/>
      <c r="CXM105" s="376"/>
      <c r="CXN105" s="376"/>
      <c r="CXO105" s="376"/>
      <c r="CXP105" s="376"/>
      <c r="CXQ105" s="376"/>
      <c r="CXR105" s="376"/>
      <c r="CXS105" s="376"/>
      <c r="CXT105" s="376"/>
      <c r="CXU105" s="376"/>
      <c r="CXV105" s="376"/>
      <c r="CXW105" s="376"/>
      <c r="CXX105" s="376"/>
      <c r="CXY105" s="376"/>
      <c r="CXZ105" s="376"/>
      <c r="CYA105" s="376"/>
      <c r="CYB105" s="376"/>
      <c r="CYC105" s="376"/>
      <c r="CYD105" s="376"/>
      <c r="CYE105" s="376"/>
      <c r="CYF105" s="376"/>
      <c r="CYG105" s="376"/>
      <c r="CYH105" s="376"/>
      <c r="CYI105" s="376"/>
      <c r="CYJ105" s="376"/>
      <c r="CYK105" s="376"/>
      <c r="CYL105" s="376"/>
      <c r="CYM105" s="376"/>
      <c r="CYN105" s="376"/>
      <c r="CYO105" s="376"/>
      <c r="CYP105" s="376"/>
      <c r="CYQ105" s="376"/>
      <c r="CYR105" s="376"/>
      <c r="CYS105" s="376"/>
      <c r="CYT105" s="376"/>
      <c r="CYU105" s="376"/>
      <c r="CYV105" s="376"/>
      <c r="CYW105" s="376"/>
      <c r="CYX105" s="376"/>
      <c r="CYY105" s="376"/>
      <c r="CYZ105" s="376"/>
      <c r="CZA105" s="376"/>
      <c r="CZB105" s="376"/>
      <c r="CZC105" s="376"/>
      <c r="CZD105" s="376"/>
      <c r="CZE105" s="376"/>
      <c r="CZF105" s="376"/>
      <c r="CZG105" s="376"/>
      <c r="CZH105" s="376"/>
      <c r="CZI105" s="376"/>
      <c r="CZJ105" s="376"/>
      <c r="CZK105" s="376"/>
      <c r="CZL105" s="376"/>
      <c r="CZM105" s="376"/>
      <c r="CZN105" s="376"/>
      <c r="CZO105" s="376"/>
      <c r="CZP105" s="376"/>
      <c r="CZQ105" s="376"/>
      <c r="CZR105" s="376"/>
      <c r="CZS105" s="376"/>
      <c r="CZT105" s="376"/>
      <c r="CZU105" s="376"/>
      <c r="CZV105" s="376"/>
      <c r="CZW105" s="376"/>
      <c r="CZX105" s="376"/>
      <c r="CZY105" s="376"/>
      <c r="CZZ105" s="376"/>
      <c r="DAA105" s="376"/>
      <c r="DAB105" s="376"/>
      <c r="DAC105" s="376"/>
      <c r="DAD105" s="376"/>
      <c r="DAE105" s="376"/>
      <c r="DAF105" s="376"/>
      <c r="DAG105" s="376"/>
      <c r="DAH105" s="376"/>
      <c r="DAI105" s="376"/>
      <c r="DAJ105" s="376"/>
      <c r="DAK105" s="376"/>
      <c r="DAL105" s="376"/>
      <c r="DAM105" s="376"/>
      <c r="DAN105" s="376"/>
      <c r="DAO105" s="376"/>
      <c r="DAP105" s="376"/>
      <c r="DAQ105" s="376"/>
      <c r="DAR105" s="376"/>
      <c r="DAS105" s="376"/>
      <c r="DAT105" s="376"/>
      <c r="DAU105" s="376"/>
      <c r="DAV105" s="376"/>
      <c r="DAW105" s="376"/>
      <c r="DAX105" s="376"/>
      <c r="DAY105" s="376"/>
      <c r="DAZ105" s="376"/>
      <c r="DBA105" s="376"/>
      <c r="DBB105" s="376"/>
      <c r="DBC105" s="376"/>
      <c r="DBD105" s="376"/>
      <c r="DBE105" s="376"/>
      <c r="DBF105" s="376"/>
      <c r="DBG105" s="376"/>
      <c r="DBH105" s="376"/>
      <c r="DBI105" s="376"/>
      <c r="DBJ105" s="376"/>
      <c r="DBK105" s="376"/>
      <c r="DBL105" s="376"/>
      <c r="DBM105" s="376"/>
      <c r="DBN105" s="376"/>
      <c r="DBO105" s="376"/>
      <c r="DBP105" s="376"/>
      <c r="DBQ105" s="376"/>
      <c r="DBR105" s="376"/>
      <c r="DBS105" s="376"/>
      <c r="DBT105" s="376"/>
      <c r="DBU105" s="376"/>
      <c r="DBV105" s="376"/>
      <c r="DBW105" s="376"/>
      <c r="DBX105" s="376"/>
      <c r="DBY105" s="376"/>
      <c r="DBZ105" s="376"/>
      <c r="DCA105" s="376"/>
      <c r="DCB105" s="376"/>
      <c r="DCC105" s="376"/>
      <c r="DCD105" s="376"/>
      <c r="DCE105" s="376"/>
      <c r="DCF105" s="376"/>
      <c r="DCG105" s="376"/>
      <c r="DCH105" s="376"/>
      <c r="DCI105" s="376"/>
      <c r="DCJ105" s="376"/>
      <c r="DCK105" s="376"/>
      <c r="DCL105" s="376"/>
      <c r="DCM105" s="376"/>
      <c r="DCN105" s="376"/>
      <c r="DCO105" s="376"/>
      <c r="DCP105" s="376"/>
      <c r="DCQ105" s="376"/>
      <c r="DCR105" s="376"/>
      <c r="DCS105" s="376"/>
      <c r="DCT105" s="376"/>
      <c r="DCU105" s="376"/>
      <c r="DCV105" s="376"/>
      <c r="DCW105" s="376"/>
      <c r="DCX105" s="376"/>
      <c r="DCY105" s="376"/>
      <c r="DCZ105" s="376"/>
      <c r="DDA105" s="376"/>
      <c r="DDB105" s="376"/>
      <c r="DDC105" s="376"/>
      <c r="DDD105" s="376"/>
      <c r="DDE105" s="376"/>
      <c r="DDF105" s="376"/>
      <c r="DDG105" s="376"/>
      <c r="DDH105" s="376"/>
      <c r="DDI105" s="376"/>
      <c r="DDJ105" s="376"/>
      <c r="DDK105" s="376"/>
      <c r="DDL105" s="376"/>
      <c r="DDM105" s="376"/>
      <c r="DDN105" s="376"/>
      <c r="DDO105" s="376"/>
      <c r="DDP105" s="376"/>
      <c r="DDQ105" s="376"/>
      <c r="DDR105" s="376"/>
      <c r="DDS105" s="376"/>
      <c r="DDT105" s="376"/>
      <c r="DDU105" s="376"/>
      <c r="DDV105" s="376"/>
      <c r="DDW105" s="376"/>
      <c r="DDX105" s="376"/>
      <c r="DDY105" s="376"/>
      <c r="DDZ105" s="376"/>
      <c r="DEA105" s="376"/>
      <c r="DEB105" s="376"/>
      <c r="DEC105" s="376"/>
      <c r="DED105" s="376"/>
      <c r="DEE105" s="376"/>
      <c r="DEF105" s="376"/>
      <c r="DEG105" s="376"/>
      <c r="DEH105" s="376"/>
      <c r="DEI105" s="376"/>
      <c r="DEJ105" s="376"/>
      <c r="DEK105" s="376"/>
      <c r="DEL105" s="376"/>
      <c r="DEM105" s="376"/>
      <c r="DEN105" s="376"/>
      <c r="DEO105" s="376"/>
      <c r="DEP105" s="376"/>
      <c r="DEQ105" s="376"/>
      <c r="DER105" s="376"/>
      <c r="DES105" s="376"/>
      <c r="DET105" s="376"/>
      <c r="DEU105" s="376"/>
      <c r="DEV105" s="376"/>
      <c r="DEW105" s="376"/>
      <c r="DEX105" s="376"/>
      <c r="DEY105" s="376"/>
      <c r="DEZ105" s="376"/>
      <c r="DFA105" s="376"/>
      <c r="DFB105" s="376"/>
      <c r="DFC105" s="376"/>
      <c r="DFD105" s="376"/>
      <c r="DFE105" s="376"/>
      <c r="DFF105" s="376"/>
      <c r="DFG105" s="376"/>
      <c r="DFH105" s="376"/>
      <c r="DFI105" s="376"/>
      <c r="DFJ105" s="376"/>
      <c r="DFK105" s="376"/>
      <c r="DFL105" s="376"/>
      <c r="DFM105" s="376"/>
      <c r="DFN105" s="376"/>
      <c r="DFO105" s="376"/>
      <c r="DFP105" s="376"/>
      <c r="DFQ105" s="376"/>
      <c r="DFR105" s="376"/>
      <c r="DFS105" s="376"/>
      <c r="DFT105" s="376"/>
      <c r="DFU105" s="376"/>
      <c r="DFV105" s="376"/>
      <c r="DFW105" s="376"/>
      <c r="DFX105" s="376"/>
      <c r="DFY105" s="376"/>
      <c r="DFZ105" s="376"/>
      <c r="DGA105" s="376"/>
      <c r="DGB105" s="376"/>
      <c r="DGC105" s="376"/>
      <c r="DGD105" s="376"/>
      <c r="DGE105" s="376"/>
      <c r="DGF105" s="376"/>
      <c r="DGG105" s="376"/>
      <c r="DGH105" s="376"/>
      <c r="DGI105" s="376"/>
      <c r="DGJ105" s="376"/>
      <c r="DGK105" s="376"/>
      <c r="DGL105" s="376"/>
      <c r="DGM105" s="376"/>
      <c r="DGN105" s="376"/>
      <c r="DGO105" s="376"/>
      <c r="DGP105" s="376"/>
      <c r="DGQ105" s="376"/>
      <c r="DGR105" s="376"/>
      <c r="DGS105" s="376"/>
      <c r="DGT105" s="376"/>
      <c r="DGU105" s="376"/>
      <c r="DGV105" s="376"/>
      <c r="DGW105" s="376"/>
      <c r="DGX105" s="376"/>
      <c r="DGY105" s="376"/>
      <c r="DGZ105" s="376"/>
      <c r="DHA105" s="376"/>
      <c r="DHB105" s="376"/>
      <c r="DHC105" s="376"/>
      <c r="DHD105" s="376"/>
      <c r="DHE105" s="376"/>
      <c r="DHF105" s="376"/>
      <c r="DHG105" s="376"/>
      <c r="DHH105" s="376"/>
      <c r="DHI105" s="376"/>
      <c r="DHJ105" s="376"/>
      <c r="DHK105" s="376"/>
      <c r="DHL105" s="376"/>
      <c r="DHM105" s="376"/>
      <c r="DHN105" s="376"/>
      <c r="DHO105" s="376"/>
      <c r="DHP105" s="376"/>
      <c r="DHQ105" s="376"/>
      <c r="DHR105" s="376"/>
      <c r="DHS105" s="376"/>
      <c r="DHT105" s="376"/>
      <c r="DHU105" s="376"/>
      <c r="DHV105" s="376"/>
      <c r="DHW105" s="376"/>
      <c r="DHX105" s="376"/>
      <c r="DHY105" s="376"/>
      <c r="DHZ105" s="376"/>
      <c r="DIA105" s="376"/>
      <c r="DIB105" s="376"/>
      <c r="DIC105" s="376"/>
      <c r="DID105" s="376"/>
      <c r="DIE105" s="376"/>
      <c r="DIF105" s="376"/>
      <c r="DIG105" s="376"/>
      <c r="DIH105" s="376"/>
      <c r="DII105" s="376"/>
      <c r="DIJ105" s="376"/>
      <c r="DIK105" s="376"/>
      <c r="DIL105" s="376"/>
      <c r="DIM105" s="376"/>
      <c r="DIN105" s="376"/>
      <c r="DIO105" s="376"/>
      <c r="DIP105" s="376"/>
      <c r="DIQ105" s="376"/>
      <c r="DIR105" s="376"/>
      <c r="DIS105" s="376"/>
      <c r="DIT105" s="376"/>
      <c r="DIU105" s="376"/>
      <c r="DIV105" s="376"/>
      <c r="DIW105" s="376"/>
      <c r="DIX105" s="376"/>
      <c r="DIY105" s="376"/>
      <c r="DIZ105" s="376"/>
      <c r="DJA105" s="376"/>
      <c r="DJB105" s="376"/>
      <c r="DJC105" s="376"/>
      <c r="DJD105" s="376"/>
      <c r="DJE105" s="376"/>
      <c r="DJF105" s="376"/>
      <c r="DJG105" s="376"/>
      <c r="DJH105" s="376"/>
      <c r="DJI105" s="376"/>
      <c r="DJJ105" s="376"/>
      <c r="DJK105" s="376"/>
      <c r="DJL105" s="376"/>
      <c r="DJM105" s="376"/>
      <c r="DJN105" s="376"/>
      <c r="DJO105" s="376"/>
      <c r="DJP105" s="376"/>
      <c r="DJQ105" s="376"/>
      <c r="DJR105" s="376"/>
      <c r="DJS105" s="376"/>
      <c r="DJT105" s="376"/>
      <c r="DJU105" s="376"/>
      <c r="DJV105" s="376"/>
      <c r="DJW105" s="376"/>
      <c r="DJX105" s="376"/>
      <c r="DJY105" s="376"/>
      <c r="DJZ105" s="376"/>
      <c r="DKA105" s="376"/>
      <c r="DKB105" s="376"/>
      <c r="DKC105" s="376"/>
      <c r="DKD105" s="376"/>
      <c r="DKE105" s="376"/>
      <c r="DKF105" s="376"/>
      <c r="DKG105" s="376"/>
      <c r="DKH105" s="376"/>
      <c r="DKI105" s="376"/>
      <c r="DKJ105" s="376"/>
      <c r="DKK105" s="376"/>
      <c r="DKL105" s="376"/>
      <c r="DKM105" s="376"/>
      <c r="DKN105" s="376"/>
      <c r="DKO105" s="376"/>
      <c r="DKP105" s="376"/>
      <c r="DKQ105" s="376"/>
      <c r="DKR105" s="376"/>
      <c r="DKS105" s="376"/>
      <c r="DKT105" s="376"/>
      <c r="DKU105" s="376"/>
      <c r="DKV105" s="376"/>
      <c r="DKW105" s="376"/>
      <c r="DKX105" s="376"/>
      <c r="DKY105" s="376"/>
      <c r="DKZ105" s="376"/>
      <c r="DLA105" s="376"/>
      <c r="DLB105" s="376"/>
      <c r="DLC105" s="376"/>
      <c r="DLD105" s="376"/>
      <c r="DLE105" s="376"/>
      <c r="DLF105" s="376"/>
      <c r="DLG105" s="376"/>
      <c r="DLH105" s="376"/>
      <c r="DLI105" s="376"/>
      <c r="DLJ105" s="376"/>
      <c r="DLK105" s="376"/>
      <c r="DLL105" s="376"/>
      <c r="DLM105" s="376"/>
      <c r="DLN105" s="376"/>
      <c r="DLO105" s="376"/>
      <c r="DLP105" s="376"/>
      <c r="DLQ105" s="376"/>
      <c r="DLR105" s="376"/>
      <c r="DLS105" s="376"/>
      <c r="DLT105" s="376"/>
      <c r="DLU105" s="376"/>
      <c r="DLV105" s="376"/>
      <c r="DLW105" s="376"/>
      <c r="DLX105" s="376"/>
      <c r="DLY105" s="376"/>
      <c r="DLZ105" s="376"/>
      <c r="DMA105" s="376"/>
      <c r="DMB105" s="376"/>
      <c r="DMC105" s="376"/>
      <c r="DMD105" s="376"/>
      <c r="DME105" s="376"/>
      <c r="DMF105" s="376"/>
      <c r="DMG105" s="376"/>
      <c r="DMH105" s="376"/>
      <c r="DMI105" s="376"/>
      <c r="DMJ105" s="376"/>
      <c r="DMK105" s="376"/>
      <c r="DML105" s="376"/>
      <c r="DMM105" s="376"/>
      <c r="DMN105" s="376"/>
      <c r="DMO105" s="376"/>
      <c r="DMP105" s="376"/>
      <c r="DMQ105" s="376"/>
      <c r="DMR105" s="376"/>
      <c r="DMS105" s="376"/>
      <c r="DMT105" s="376"/>
      <c r="DMU105" s="376"/>
      <c r="DMV105" s="376"/>
      <c r="DMW105" s="376"/>
      <c r="DMX105" s="376"/>
      <c r="DMY105" s="376"/>
      <c r="DMZ105" s="376"/>
      <c r="DNA105" s="376"/>
      <c r="DNB105" s="376"/>
      <c r="DNC105" s="376"/>
      <c r="DND105" s="376"/>
      <c r="DNE105" s="376"/>
      <c r="DNF105" s="376"/>
      <c r="DNG105" s="376"/>
      <c r="DNH105" s="376"/>
      <c r="DNI105" s="376"/>
      <c r="DNJ105" s="376"/>
      <c r="DNK105" s="376"/>
      <c r="DNL105" s="376"/>
      <c r="DNM105" s="376"/>
      <c r="DNN105" s="376"/>
      <c r="DNO105" s="376"/>
      <c r="DNP105" s="376"/>
      <c r="DNQ105" s="376"/>
      <c r="DNR105" s="376"/>
      <c r="DNS105" s="376"/>
      <c r="DNT105" s="376"/>
      <c r="DNU105" s="376"/>
      <c r="DNV105" s="376"/>
      <c r="DNW105" s="376"/>
      <c r="DNX105" s="376"/>
      <c r="DNY105" s="376"/>
      <c r="DNZ105" s="376"/>
      <c r="DOA105" s="376"/>
      <c r="DOB105" s="376"/>
      <c r="DOC105" s="376"/>
      <c r="DOD105" s="376"/>
      <c r="DOE105" s="376"/>
      <c r="DOF105" s="376"/>
      <c r="DOG105" s="376"/>
      <c r="DOH105" s="376"/>
      <c r="DOI105" s="376"/>
      <c r="DOJ105" s="376"/>
      <c r="DOK105" s="376"/>
      <c r="DOL105" s="376"/>
      <c r="DOM105" s="376"/>
      <c r="DON105" s="376"/>
      <c r="DOO105" s="376"/>
      <c r="DOP105" s="376"/>
      <c r="DOQ105" s="376"/>
      <c r="DOR105" s="376"/>
      <c r="DOS105" s="376"/>
      <c r="DOT105" s="376"/>
      <c r="DOU105" s="376"/>
      <c r="DOV105" s="376"/>
      <c r="DOW105" s="376"/>
      <c r="DOX105" s="376"/>
      <c r="DOY105" s="376"/>
      <c r="DOZ105" s="376"/>
      <c r="DPA105" s="376"/>
      <c r="DPB105" s="376"/>
      <c r="DPC105" s="376"/>
      <c r="DPD105" s="376"/>
      <c r="DPE105" s="376"/>
      <c r="DPF105" s="376"/>
      <c r="DPG105" s="376"/>
      <c r="DPH105" s="376"/>
      <c r="DPI105" s="376"/>
      <c r="DPJ105" s="376"/>
      <c r="DPK105" s="376"/>
      <c r="DPL105" s="376"/>
      <c r="DPM105" s="376"/>
      <c r="DPN105" s="376"/>
      <c r="DPO105" s="376"/>
      <c r="DPP105" s="376"/>
      <c r="DPQ105" s="376"/>
      <c r="DPR105" s="376"/>
      <c r="DPS105" s="376"/>
      <c r="DPT105" s="376"/>
      <c r="DPU105" s="376"/>
      <c r="DPV105" s="376"/>
      <c r="DPW105" s="376"/>
      <c r="DPX105" s="376"/>
      <c r="DPY105" s="376"/>
      <c r="DPZ105" s="376"/>
      <c r="DQA105" s="376"/>
      <c r="DQB105" s="376"/>
      <c r="DQC105" s="376"/>
      <c r="DQD105" s="376"/>
      <c r="DQE105" s="376"/>
      <c r="DQF105" s="376"/>
      <c r="DQG105" s="376"/>
      <c r="DQH105" s="376"/>
      <c r="DQI105" s="376"/>
      <c r="DQJ105" s="376"/>
      <c r="DQK105" s="376"/>
      <c r="DQL105" s="376"/>
      <c r="DQM105" s="376"/>
      <c r="DQN105" s="376"/>
      <c r="DQO105" s="376"/>
      <c r="DQP105" s="376"/>
      <c r="DQQ105" s="376"/>
      <c r="DQR105" s="376"/>
      <c r="DQS105" s="376"/>
      <c r="DQT105" s="376"/>
      <c r="DQU105" s="376"/>
      <c r="DQV105" s="376"/>
      <c r="DQW105" s="376"/>
      <c r="DQX105" s="376"/>
      <c r="DQY105" s="376"/>
      <c r="DQZ105" s="376"/>
      <c r="DRA105" s="376"/>
      <c r="DRB105" s="376"/>
      <c r="DRC105" s="376"/>
      <c r="DRD105" s="376"/>
      <c r="DRE105" s="376"/>
      <c r="DRF105" s="376"/>
      <c r="DRG105" s="376"/>
      <c r="DRH105" s="376"/>
      <c r="DRI105" s="376"/>
      <c r="DRJ105" s="376"/>
      <c r="DRK105" s="376"/>
      <c r="DRL105" s="376"/>
      <c r="DRM105" s="376"/>
      <c r="DRN105" s="376"/>
      <c r="DRO105" s="376"/>
      <c r="DRP105" s="376"/>
      <c r="DRQ105" s="376"/>
      <c r="DRR105" s="376"/>
      <c r="DRS105" s="376"/>
      <c r="DRT105" s="376"/>
      <c r="DRU105" s="376"/>
      <c r="DRV105" s="376"/>
      <c r="DRW105" s="376"/>
      <c r="DRX105" s="376"/>
      <c r="DRY105" s="376"/>
      <c r="DRZ105" s="376"/>
      <c r="DSA105" s="376"/>
      <c r="DSB105" s="376"/>
      <c r="DSC105" s="376"/>
      <c r="DSD105" s="376"/>
      <c r="DSE105" s="376"/>
      <c r="DSF105" s="376"/>
      <c r="DSG105" s="376"/>
      <c r="DSH105" s="376"/>
      <c r="DSI105" s="376"/>
      <c r="DSJ105" s="376"/>
      <c r="DSK105" s="376"/>
      <c r="DSL105" s="376"/>
      <c r="DSM105" s="376"/>
      <c r="DSN105" s="376"/>
      <c r="DSO105" s="376"/>
      <c r="DSP105" s="376"/>
      <c r="DSQ105" s="376"/>
      <c r="DSR105" s="376"/>
      <c r="DSS105" s="376"/>
      <c r="DST105" s="376"/>
      <c r="DSU105" s="376"/>
      <c r="DSV105" s="376"/>
      <c r="DSW105" s="376"/>
      <c r="DSX105" s="376"/>
      <c r="DSY105" s="376"/>
      <c r="DSZ105" s="376"/>
      <c r="DTA105" s="376"/>
      <c r="DTB105" s="376"/>
      <c r="DTC105" s="376"/>
      <c r="DTD105" s="376"/>
      <c r="DTE105" s="376"/>
      <c r="DTF105" s="376"/>
      <c r="DTG105" s="376"/>
      <c r="DTH105" s="376"/>
      <c r="DTI105" s="376"/>
      <c r="DTJ105" s="376"/>
      <c r="DTK105" s="376"/>
      <c r="DTL105" s="376"/>
      <c r="DTM105" s="376"/>
      <c r="DTN105" s="376"/>
      <c r="DTO105" s="376"/>
      <c r="DTP105" s="376"/>
      <c r="DTQ105" s="376"/>
      <c r="DTR105" s="376"/>
      <c r="DTS105" s="376"/>
      <c r="DTT105" s="376"/>
      <c r="DTU105" s="376"/>
      <c r="DTV105" s="376"/>
      <c r="DTW105" s="376"/>
      <c r="DTX105" s="376"/>
      <c r="DTY105" s="376"/>
      <c r="DTZ105" s="376"/>
      <c r="DUA105" s="376"/>
      <c r="DUB105" s="376"/>
      <c r="DUC105" s="376"/>
      <c r="DUD105" s="376"/>
      <c r="DUE105" s="376"/>
      <c r="DUF105" s="376"/>
      <c r="DUG105" s="376"/>
      <c r="DUH105" s="376"/>
      <c r="DUI105" s="376"/>
      <c r="DUJ105" s="376"/>
      <c r="DUK105" s="376"/>
      <c r="DUL105" s="376"/>
      <c r="DUM105" s="376"/>
      <c r="DUN105" s="376"/>
      <c r="DUO105" s="376"/>
      <c r="DUP105" s="376"/>
      <c r="DUQ105" s="376"/>
      <c r="DUR105" s="376"/>
      <c r="DUS105" s="376"/>
      <c r="DUT105" s="376"/>
      <c r="DUU105" s="376"/>
      <c r="DUV105" s="376"/>
      <c r="DUW105" s="376"/>
      <c r="DUX105" s="376"/>
      <c r="DUY105" s="376"/>
      <c r="DUZ105" s="376"/>
      <c r="DVA105" s="376"/>
      <c r="DVB105" s="376"/>
      <c r="DVC105" s="376"/>
      <c r="DVD105" s="376"/>
      <c r="DVE105" s="376"/>
      <c r="DVF105" s="376"/>
      <c r="DVG105" s="376"/>
      <c r="DVH105" s="376"/>
      <c r="DVI105" s="376"/>
      <c r="DVJ105" s="376"/>
      <c r="DVK105" s="376"/>
      <c r="DVL105" s="376"/>
      <c r="DVM105" s="376"/>
      <c r="DVN105" s="376"/>
      <c r="DVO105" s="376"/>
      <c r="DVP105" s="376"/>
      <c r="DVQ105" s="376"/>
      <c r="DVR105" s="376"/>
      <c r="DVS105" s="376"/>
      <c r="DVT105" s="376"/>
      <c r="DVU105" s="376"/>
      <c r="DVV105" s="376"/>
      <c r="DVW105" s="376"/>
      <c r="DVX105" s="376"/>
      <c r="DVY105" s="376"/>
      <c r="DVZ105" s="376"/>
      <c r="DWA105" s="376"/>
      <c r="DWB105" s="376"/>
      <c r="DWC105" s="376"/>
      <c r="DWD105" s="376"/>
      <c r="DWE105" s="376"/>
      <c r="DWF105" s="376"/>
      <c r="DWG105" s="376"/>
      <c r="DWH105" s="376"/>
      <c r="DWI105" s="376"/>
      <c r="DWJ105" s="376"/>
      <c r="DWK105" s="376"/>
      <c r="DWL105" s="376"/>
      <c r="DWM105" s="376"/>
      <c r="DWN105" s="376"/>
      <c r="DWO105" s="376"/>
      <c r="DWP105" s="376"/>
      <c r="DWQ105" s="376"/>
      <c r="DWR105" s="376"/>
      <c r="DWS105" s="376"/>
      <c r="DWT105" s="376"/>
      <c r="DWU105" s="376"/>
      <c r="DWV105" s="376"/>
      <c r="DWW105" s="376"/>
      <c r="DWX105" s="376"/>
      <c r="DWY105" s="376"/>
      <c r="DWZ105" s="376"/>
      <c r="DXA105" s="376"/>
      <c r="DXB105" s="376"/>
      <c r="DXC105" s="376"/>
      <c r="DXD105" s="376"/>
      <c r="DXE105" s="376"/>
      <c r="DXF105" s="376"/>
      <c r="DXG105" s="376"/>
      <c r="DXH105" s="376"/>
      <c r="DXI105" s="376"/>
      <c r="DXJ105" s="376"/>
      <c r="DXK105" s="376"/>
      <c r="DXL105" s="376"/>
      <c r="DXM105" s="376"/>
      <c r="DXN105" s="376"/>
      <c r="DXO105" s="376"/>
      <c r="DXP105" s="376"/>
      <c r="DXQ105" s="376"/>
      <c r="DXR105" s="376"/>
      <c r="DXS105" s="376"/>
      <c r="DXT105" s="376"/>
      <c r="DXU105" s="376"/>
      <c r="DXV105" s="376"/>
      <c r="DXW105" s="376"/>
      <c r="DXX105" s="376"/>
      <c r="DXY105" s="376"/>
      <c r="DXZ105" s="376"/>
      <c r="DYA105" s="376"/>
      <c r="DYB105" s="376"/>
      <c r="DYC105" s="376"/>
      <c r="DYD105" s="376"/>
      <c r="DYE105" s="376"/>
      <c r="DYF105" s="376"/>
      <c r="DYG105" s="376"/>
      <c r="DYH105" s="376"/>
      <c r="DYI105" s="376"/>
      <c r="DYJ105" s="376"/>
      <c r="DYK105" s="376"/>
      <c r="DYL105" s="376"/>
      <c r="DYM105" s="376"/>
      <c r="DYN105" s="376"/>
      <c r="DYO105" s="376"/>
      <c r="DYP105" s="376"/>
      <c r="DYQ105" s="376"/>
      <c r="DYR105" s="376"/>
      <c r="DYS105" s="376"/>
      <c r="DYT105" s="376"/>
      <c r="DYU105" s="376"/>
      <c r="DYV105" s="376"/>
      <c r="DYW105" s="376"/>
      <c r="DYX105" s="376"/>
      <c r="DYY105" s="376"/>
      <c r="DYZ105" s="376"/>
      <c r="DZA105" s="376"/>
      <c r="DZB105" s="376"/>
      <c r="DZC105" s="376"/>
      <c r="DZD105" s="376"/>
      <c r="DZE105" s="376"/>
      <c r="DZF105" s="376"/>
      <c r="DZG105" s="376"/>
      <c r="DZH105" s="376"/>
      <c r="DZI105" s="376"/>
      <c r="DZJ105" s="376"/>
      <c r="DZK105" s="376"/>
      <c r="DZL105" s="376"/>
      <c r="DZM105" s="376"/>
      <c r="DZN105" s="376"/>
      <c r="DZO105" s="376"/>
      <c r="DZP105" s="376"/>
      <c r="DZQ105" s="376"/>
      <c r="DZR105" s="376"/>
      <c r="DZS105" s="376"/>
      <c r="DZT105" s="376"/>
      <c r="DZU105" s="376"/>
      <c r="DZV105" s="376"/>
      <c r="DZW105" s="376"/>
      <c r="DZX105" s="376"/>
      <c r="DZY105" s="376"/>
      <c r="DZZ105" s="376"/>
      <c r="EAA105" s="376"/>
      <c r="EAB105" s="376"/>
      <c r="EAC105" s="376"/>
      <c r="EAD105" s="376"/>
      <c r="EAE105" s="376"/>
      <c r="EAF105" s="376"/>
      <c r="EAG105" s="376"/>
      <c r="EAH105" s="376"/>
      <c r="EAI105" s="376"/>
      <c r="EAJ105" s="376"/>
      <c r="EAK105" s="376"/>
      <c r="EAL105" s="376"/>
      <c r="EAM105" s="376"/>
      <c r="EAN105" s="376"/>
      <c r="EAO105" s="376"/>
      <c r="EAP105" s="376"/>
      <c r="EAQ105" s="376"/>
      <c r="EAR105" s="376"/>
      <c r="EAS105" s="376"/>
      <c r="EAT105" s="376"/>
      <c r="EAU105" s="376"/>
      <c r="EAV105" s="376"/>
      <c r="EAW105" s="376"/>
      <c r="EAX105" s="376"/>
      <c r="EAY105" s="376"/>
      <c r="EAZ105" s="376"/>
      <c r="EBA105" s="376"/>
      <c r="EBB105" s="376"/>
      <c r="EBC105" s="376"/>
      <c r="EBD105" s="376"/>
      <c r="EBE105" s="376"/>
      <c r="EBF105" s="376"/>
      <c r="EBG105" s="376"/>
      <c r="EBH105" s="376"/>
      <c r="EBI105" s="376"/>
      <c r="EBJ105" s="376"/>
      <c r="EBK105" s="376"/>
      <c r="EBL105" s="376"/>
      <c r="EBM105" s="376"/>
      <c r="EBN105" s="376"/>
      <c r="EBO105" s="376"/>
      <c r="EBP105" s="376"/>
      <c r="EBQ105" s="376"/>
      <c r="EBR105" s="376"/>
      <c r="EBS105" s="376"/>
      <c r="EBT105" s="376"/>
      <c r="EBU105" s="376"/>
      <c r="EBV105" s="376"/>
      <c r="EBW105" s="376"/>
      <c r="EBX105" s="376"/>
      <c r="EBY105" s="376"/>
      <c r="EBZ105" s="376"/>
      <c r="ECA105" s="376"/>
      <c r="ECB105" s="376"/>
      <c r="ECC105" s="376"/>
      <c r="ECD105" s="376"/>
      <c r="ECE105" s="376"/>
      <c r="ECF105" s="376"/>
      <c r="ECG105" s="376"/>
      <c r="ECH105" s="376"/>
      <c r="ECI105" s="376"/>
      <c r="ECJ105" s="376"/>
      <c r="ECK105" s="376"/>
      <c r="ECL105" s="376"/>
      <c r="ECM105" s="376"/>
      <c r="ECN105" s="376"/>
      <c r="ECO105" s="376"/>
      <c r="ECP105" s="376"/>
      <c r="ECQ105" s="376"/>
      <c r="ECR105" s="376"/>
      <c r="ECS105" s="376"/>
      <c r="ECT105" s="376"/>
      <c r="ECU105" s="376"/>
      <c r="ECV105" s="376"/>
      <c r="ECW105" s="376"/>
      <c r="ECX105" s="376"/>
      <c r="ECY105" s="376"/>
      <c r="ECZ105" s="376"/>
      <c r="EDA105" s="376"/>
      <c r="EDB105" s="376"/>
      <c r="EDC105" s="376"/>
      <c r="EDD105" s="376"/>
      <c r="EDE105" s="376"/>
      <c r="EDF105" s="376"/>
      <c r="EDG105" s="376"/>
      <c r="EDH105" s="376"/>
      <c r="EDI105" s="376"/>
      <c r="EDJ105" s="376"/>
      <c r="EDK105" s="376"/>
      <c r="EDL105" s="376"/>
      <c r="EDM105" s="376"/>
      <c r="EDN105" s="376"/>
      <c r="EDO105" s="376"/>
      <c r="EDP105" s="376"/>
      <c r="EDQ105" s="376"/>
      <c r="EDR105" s="376"/>
      <c r="EDS105" s="376"/>
      <c r="EDT105" s="376"/>
      <c r="EDU105" s="376"/>
      <c r="EDV105" s="376"/>
      <c r="EDW105" s="376"/>
      <c r="EDX105" s="376"/>
      <c r="EDY105" s="376"/>
      <c r="EDZ105" s="376"/>
      <c r="EEA105" s="376"/>
      <c r="EEB105" s="376"/>
      <c r="EEC105" s="376"/>
      <c r="EED105" s="376"/>
      <c r="EEE105" s="376"/>
      <c r="EEF105" s="376"/>
      <c r="EEG105" s="376"/>
      <c r="EEH105" s="376"/>
      <c r="EEI105" s="376"/>
      <c r="EEJ105" s="376"/>
      <c r="EEK105" s="376"/>
      <c r="EEL105" s="376"/>
      <c r="EEM105" s="376"/>
      <c r="EEN105" s="376"/>
      <c r="EEO105" s="376"/>
      <c r="EEP105" s="376"/>
      <c r="EEQ105" s="376"/>
      <c r="EER105" s="376"/>
      <c r="EES105" s="376"/>
      <c r="EET105" s="376"/>
      <c r="EEU105" s="376"/>
      <c r="EEV105" s="376"/>
      <c r="EEW105" s="376"/>
      <c r="EEX105" s="376"/>
      <c r="EEY105" s="376"/>
      <c r="EEZ105" s="376"/>
      <c r="EFA105" s="376"/>
      <c r="EFB105" s="376"/>
      <c r="EFC105" s="376"/>
      <c r="EFD105" s="376"/>
      <c r="EFE105" s="376"/>
      <c r="EFF105" s="376"/>
      <c r="EFG105" s="376"/>
      <c r="EFH105" s="376"/>
      <c r="EFI105" s="376"/>
      <c r="EFJ105" s="376"/>
      <c r="EFK105" s="376"/>
      <c r="EFL105" s="376"/>
      <c r="EFM105" s="376"/>
      <c r="EFN105" s="376"/>
      <c r="EFO105" s="376"/>
      <c r="EFP105" s="376"/>
      <c r="EFQ105" s="376"/>
      <c r="EFR105" s="376"/>
      <c r="EFS105" s="376"/>
      <c r="EFT105" s="376"/>
      <c r="EFU105" s="376"/>
      <c r="EFV105" s="376"/>
      <c r="EFW105" s="376"/>
      <c r="EFX105" s="376"/>
      <c r="EFY105" s="376"/>
      <c r="EFZ105" s="376"/>
      <c r="EGA105" s="376"/>
      <c r="EGB105" s="376"/>
      <c r="EGC105" s="376"/>
      <c r="EGD105" s="376"/>
      <c r="EGE105" s="376"/>
      <c r="EGF105" s="376"/>
      <c r="EGG105" s="376"/>
      <c r="EGH105" s="376"/>
      <c r="EGI105" s="376"/>
      <c r="EGJ105" s="376"/>
      <c r="EGK105" s="376"/>
      <c r="EGL105" s="376"/>
      <c r="EGM105" s="376"/>
      <c r="EGN105" s="376"/>
      <c r="EGO105" s="376"/>
      <c r="EGP105" s="376"/>
      <c r="EGQ105" s="376"/>
      <c r="EGR105" s="376"/>
      <c r="EGS105" s="376"/>
      <c r="EGT105" s="376"/>
      <c r="EGU105" s="376"/>
      <c r="EGV105" s="376"/>
      <c r="EGW105" s="376"/>
      <c r="EGX105" s="376"/>
      <c r="EGY105" s="376"/>
      <c r="EGZ105" s="376"/>
      <c r="EHA105" s="376"/>
      <c r="EHB105" s="376"/>
      <c r="EHC105" s="376"/>
      <c r="EHD105" s="376"/>
      <c r="EHE105" s="376"/>
      <c r="EHF105" s="376"/>
      <c r="EHG105" s="376"/>
      <c r="EHH105" s="376"/>
      <c r="EHI105" s="376"/>
      <c r="EHJ105" s="376"/>
      <c r="EHK105" s="376"/>
      <c r="EHL105" s="376"/>
      <c r="EHM105" s="376"/>
      <c r="EHN105" s="376"/>
      <c r="EHO105" s="376"/>
      <c r="EHP105" s="376"/>
      <c r="EHQ105" s="376"/>
      <c r="EHR105" s="376"/>
      <c r="EHS105" s="376"/>
      <c r="EHT105" s="376"/>
      <c r="EHU105" s="376"/>
      <c r="EHV105" s="376"/>
      <c r="EHW105" s="376"/>
      <c r="EHX105" s="376"/>
      <c r="EHY105" s="376"/>
      <c r="EHZ105" s="376"/>
      <c r="EIA105" s="376"/>
      <c r="EIB105" s="376"/>
      <c r="EIC105" s="376"/>
      <c r="EID105" s="376"/>
      <c r="EIE105" s="376"/>
      <c r="EIF105" s="376"/>
      <c r="EIG105" s="376"/>
      <c r="EIH105" s="376"/>
      <c r="EII105" s="376"/>
      <c r="EIJ105" s="376"/>
      <c r="EIK105" s="376"/>
      <c r="EIL105" s="376"/>
      <c r="EIM105" s="376"/>
      <c r="EIN105" s="376"/>
      <c r="EIO105" s="376"/>
      <c r="EIP105" s="376"/>
      <c r="EIQ105" s="376"/>
      <c r="EIR105" s="376"/>
      <c r="EIS105" s="376"/>
      <c r="EIT105" s="376"/>
      <c r="EIU105" s="376"/>
      <c r="EIV105" s="376"/>
      <c r="EIW105" s="376"/>
      <c r="EIX105" s="376"/>
      <c r="EIY105" s="376"/>
      <c r="EIZ105" s="376"/>
      <c r="EJA105" s="376"/>
      <c r="EJB105" s="376"/>
      <c r="EJC105" s="376"/>
      <c r="EJD105" s="376"/>
      <c r="EJE105" s="376"/>
      <c r="EJF105" s="376"/>
      <c r="EJG105" s="376"/>
      <c r="EJH105" s="376"/>
      <c r="EJI105" s="376"/>
      <c r="EJJ105" s="376"/>
      <c r="EJK105" s="376"/>
      <c r="EJL105" s="376"/>
      <c r="EJM105" s="376"/>
      <c r="EJN105" s="376"/>
      <c r="EJO105" s="376"/>
      <c r="EJP105" s="376"/>
      <c r="EJQ105" s="376"/>
      <c r="EJR105" s="376"/>
      <c r="EJS105" s="376"/>
      <c r="EJT105" s="376"/>
      <c r="EJU105" s="376"/>
      <c r="EJV105" s="376"/>
      <c r="EJW105" s="376"/>
      <c r="EJX105" s="376"/>
      <c r="EJY105" s="376"/>
      <c r="EJZ105" s="376"/>
      <c r="EKA105" s="376"/>
      <c r="EKB105" s="376"/>
      <c r="EKC105" s="376"/>
      <c r="EKD105" s="376"/>
      <c r="EKE105" s="376"/>
      <c r="EKF105" s="376"/>
      <c r="EKG105" s="376"/>
      <c r="EKH105" s="376"/>
      <c r="EKI105" s="376"/>
      <c r="EKJ105" s="376"/>
      <c r="EKK105" s="376"/>
      <c r="EKL105" s="376"/>
      <c r="EKM105" s="376"/>
      <c r="EKN105" s="376"/>
      <c r="EKO105" s="376"/>
      <c r="EKP105" s="376"/>
      <c r="EKQ105" s="376"/>
      <c r="EKR105" s="376"/>
      <c r="EKS105" s="376"/>
      <c r="EKT105" s="376"/>
      <c r="EKU105" s="376"/>
      <c r="EKV105" s="376"/>
      <c r="EKW105" s="376"/>
      <c r="EKX105" s="376"/>
      <c r="EKY105" s="376"/>
      <c r="EKZ105" s="376"/>
      <c r="ELA105" s="376"/>
      <c r="ELB105" s="376"/>
      <c r="ELC105" s="376"/>
      <c r="ELD105" s="376"/>
      <c r="ELE105" s="376"/>
      <c r="ELF105" s="376"/>
      <c r="ELG105" s="376"/>
      <c r="ELH105" s="376"/>
      <c r="ELI105" s="376"/>
      <c r="ELJ105" s="376"/>
      <c r="ELK105" s="376"/>
      <c r="ELL105" s="376"/>
      <c r="ELM105" s="376"/>
      <c r="ELN105" s="376"/>
      <c r="ELO105" s="376"/>
      <c r="ELP105" s="376"/>
      <c r="ELQ105" s="376"/>
      <c r="ELR105" s="376"/>
      <c r="ELS105" s="376"/>
      <c r="ELT105" s="376"/>
      <c r="ELU105" s="376"/>
      <c r="ELV105" s="376"/>
      <c r="ELW105" s="376"/>
      <c r="ELX105" s="376"/>
      <c r="ELY105" s="376"/>
      <c r="ELZ105" s="376"/>
      <c r="EMA105" s="376"/>
      <c r="EMB105" s="376"/>
      <c r="EMC105" s="376"/>
      <c r="EMD105" s="376"/>
      <c r="EME105" s="376"/>
      <c r="EMF105" s="376"/>
      <c r="EMG105" s="376"/>
      <c r="EMH105" s="376"/>
      <c r="EMI105" s="376"/>
      <c r="EMJ105" s="376"/>
      <c r="EMK105" s="376"/>
      <c r="EML105" s="376"/>
      <c r="EMM105" s="376"/>
      <c r="EMN105" s="376"/>
      <c r="EMO105" s="376"/>
      <c r="EMP105" s="376"/>
      <c r="EMQ105" s="376"/>
      <c r="EMR105" s="376"/>
      <c r="EMS105" s="376"/>
      <c r="EMT105" s="376"/>
      <c r="EMU105" s="376"/>
      <c r="EMV105" s="376"/>
      <c r="EMW105" s="376"/>
      <c r="EMX105" s="376"/>
      <c r="EMY105" s="376"/>
      <c r="EMZ105" s="376"/>
      <c r="ENA105" s="376"/>
      <c r="ENB105" s="376"/>
      <c r="ENC105" s="376"/>
      <c r="END105" s="376"/>
      <c r="ENE105" s="376"/>
      <c r="ENF105" s="376"/>
      <c r="ENG105" s="376"/>
      <c r="ENH105" s="376"/>
      <c r="ENI105" s="376"/>
      <c r="ENJ105" s="376"/>
      <c r="ENK105" s="376"/>
      <c r="ENL105" s="376"/>
      <c r="ENM105" s="376"/>
      <c r="ENN105" s="376"/>
      <c r="ENO105" s="376"/>
      <c r="ENP105" s="376"/>
      <c r="ENQ105" s="376"/>
      <c r="ENR105" s="376"/>
      <c r="ENS105" s="376"/>
      <c r="ENT105" s="376"/>
      <c r="ENU105" s="376"/>
      <c r="ENV105" s="376"/>
      <c r="ENW105" s="376"/>
      <c r="ENX105" s="376"/>
      <c r="ENY105" s="376"/>
      <c r="ENZ105" s="376"/>
      <c r="EOA105" s="376"/>
      <c r="EOB105" s="376"/>
      <c r="EOC105" s="376"/>
      <c r="EOD105" s="376"/>
      <c r="EOE105" s="376"/>
      <c r="EOF105" s="376"/>
      <c r="EOG105" s="376"/>
      <c r="EOH105" s="376"/>
      <c r="EOI105" s="376"/>
      <c r="EOJ105" s="376"/>
      <c r="EOK105" s="376"/>
      <c r="EOL105" s="376"/>
      <c r="EOM105" s="376"/>
      <c r="EON105" s="376"/>
      <c r="EOO105" s="376"/>
      <c r="EOP105" s="376"/>
      <c r="EOQ105" s="376"/>
      <c r="EOR105" s="376"/>
      <c r="EOS105" s="376"/>
      <c r="EOT105" s="376"/>
      <c r="EOU105" s="376"/>
      <c r="EOV105" s="376"/>
      <c r="EOW105" s="376"/>
      <c r="EOX105" s="376"/>
      <c r="EOY105" s="376"/>
      <c r="EOZ105" s="376"/>
      <c r="EPA105" s="376"/>
      <c r="EPB105" s="376"/>
      <c r="EPC105" s="376"/>
      <c r="EPD105" s="376"/>
      <c r="EPE105" s="376"/>
      <c r="EPF105" s="376"/>
      <c r="EPG105" s="376"/>
      <c r="EPH105" s="376"/>
      <c r="EPI105" s="376"/>
      <c r="EPJ105" s="376"/>
      <c r="EPK105" s="376"/>
      <c r="EPL105" s="376"/>
      <c r="EPM105" s="376"/>
      <c r="EPN105" s="376"/>
      <c r="EPO105" s="376"/>
      <c r="EPP105" s="376"/>
      <c r="EPQ105" s="376"/>
      <c r="EPR105" s="376"/>
      <c r="EPS105" s="376"/>
      <c r="EPT105" s="376"/>
      <c r="EPU105" s="376"/>
      <c r="EPV105" s="376"/>
      <c r="EPW105" s="376"/>
      <c r="EPX105" s="376"/>
      <c r="EPY105" s="376"/>
      <c r="EPZ105" s="376"/>
      <c r="EQA105" s="376"/>
      <c r="EQB105" s="376"/>
      <c r="EQC105" s="376"/>
      <c r="EQD105" s="376"/>
      <c r="EQE105" s="376"/>
      <c r="EQF105" s="376"/>
      <c r="EQG105" s="376"/>
      <c r="EQH105" s="376"/>
      <c r="EQI105" s="376"/>
      <c r="EQJ105" s="376"/>
      <c r="EQK105" s="376"/>
      <c r="EQL105" s="376"/>
      <c r="EQM105" s="376"/>
      <c r="EQN105" s="376"/>
      <c r="EQO105" s="376"/>
      <c r="EQP105" s="376"/>
      <c r="EQQ105" s="376"/>
      <c r="EQR105" s="376"/>
      <c r="EQS105" s="376"/>
      <c r="EQT105" s="376"/>
      <c r="EQU105" s="376"/>
      <c r="EQV105" s="376"/>
      <c r="EQW105" s="376"/>
      <c r="EQX105" s="376"/>
      <c r="EQY105" s="376"/>
      <c r="EQZ105" s="376"/>
      <c r="ERA105" s="376"/>
      <c r="ERB105" s="376"/>
      <c r="ERC105" s="376"/>
      <c r="ERD105" s="376"/>
      <c r="ERE105" s="376"/>
      <c r="ERF105" s="376"/>
      <c r="ERG105" s="376"/>
      <c r="ERH105" s="376"/>
      <c r="ERI105" s="376"/>
      <c r="ERJ105" s="376"/>
      <c r="ERK105" s="376"/>
      <c r="ERL105" s="376"/>
      <c r="ERM105" s="376"/>
      <c r="ERN105" s="376"/>
      <c r="ERO105" s="376"/>
      <c r="ERP105" s="376"/>
      <c r="ERQ105" s="376"/>
      <c r="ERR105" s="376"/>
      <c r="ERS105" s="376"/>
      <c r="ERT105" s="376"/>
      <c r="ERU105" s="376"/>
      <c r="ERV105" s="376"/>
      <c r="ERW105" s="376"/>
      <c r="ERX105" s="376"/>
      <c r="ERY105" s="376"/>
      <c r="ERZ105" s="376"/>
      <c r="ESA105" s="376"/>
      <c r="ESB105" s="376"/>
      <c r="ESC105" s="376"/>
      <c r="ESD105" s="376"/>
      <c r="ESE105" s="376"/>
      <c r="ESF105" s="376"/>
      <c r="ESG105" s="376"/>
      <c r="ESH105" s="376"/>
      <c r="ESI105" s="376"/>
      <c r="ESJ105" s="376"/>
      <c r="ESK105" s="376"/>
      <c r="ESL105" s="376"/>
      <c r="ESM105" s="376"/>
      <c r="ESN105" s="376"/>
      <c r="ESO105" s="376"/>
      <c r="ESP105" s="376"/>
      <c r="ESQ105" s="376"/>
      <c r="ESR105" s="376"/>
      <c r="ESS105" s="376"/>
      <c r="EST105" s="376"/>
      <c r="ESU105" s="376"/>
      <c r="ESV105" s="376"/>
      <c r="ESW105" s="376"/>
      <c r="ESX105" s="376"/>
      <c r="ESY105" s="376"/>
      <c r="ESZ105" s="376"/>
      <c r="ETA105" s="376"/>
      <c r="ETB105" s="376"/>
      <c r="ETC105" s="376"/>
      <c r="ETD105" s="376"/>
      <c r="ETE105" s="376"/>
      <c r="ETF105" s="376"/>
      <c r="ETG105" s="376"/>
      <c r="ETH105" s="376"/>
      <c r="ETI105" s="376"/>
      <c r="ETJ105" s="376"/>
      <c r="ETK105" s="376"/>
      <c r="ETL105" s="376"/>
      <c r="ETM105" s="376"/>
      <c r="ETN105" s="376"/>
      <c r="ETO105" s="376"/>
      <c r="ETP105" s="376"/>
      <c r="ETQ105" s="376"/>
      <c r="ETR105" s="376"/>
      <c r="ETS105" s="376"/>
      <c r="ETT105" s="376"/>
      <c r="ETU105" s="376"/>
      <c r="ETV105" s="376"/>
      <c r="ETW105" s="376"/>
      <c r="ETX105" s="376"/>
      <c r="ETY105" s="376"/>
      <c r="ETZ105" s="376"/>
      <c r="EUA105" s="376"/>
      <c r="EUB105" s="376"/>
      <c r="EUC105" s="376"/>
      <c r="EUD105" s="376"/>
      <c r="EUE105" s="376"/>
      <c r="EUF105" s="376"/>
      <c r="EUG105" s="376"/>
      <c r="EUH105" s="376"/>
      <c r="EUI105" s="376"/>
      <c r="EUJ105" s="376"/>
      <c r="EUK105" s="376"/>
      <c r="EUL105" s="376"/>
      <c r="EUM105" s="376"/>
      <c r="EUN105" s="376"/>
      <c r="EUO105" s="376"/>
      <c r="EUP105" s="376"/>
      <c r="EUQ105" s="376"/>
      <c r="EUR105" s="376"/>
      <c r="EUS105" s="376"/>
      <c r="EUT105" s="376"/>
      <c r="EUU105" s="376"/>
      <c r="EUV105" s="376"/>
      <c r="EUW105" s="376"/>
      <c r="EUX105" s="376"/>
      <c r="EUY105" s="376"/>
      <c r="EUZ105" s="376"/>
      <c r="EVA105" s="376"/>
      <c r="EVB105" s="376"/>
      <c r="EVC105" s="376"/>
      <c r="EVD105" s="376"/>
      <c r="EVE105" s="376"/>
      <c r="EVF105" s="376"/>
      <c r="EVG105" s="376"/>
      <c r="EVH105" s="376"/>
      <c r="EVI105" s="376"/>
      <c r="EVJ105" s="376"/>
      <c r="EVK105" s="376"/>
      <c r="EVL105" s="376"/>
      <c r="EVM105" s="376"/>
      <c r="EVN105" s="376"/>
      <c r="EVO105" s="376"/>
      <c r="EVP105" s="376"/>
      <c r="EVQ105" s="376"/>
      <c r="EVR105" s="376"/>
      <c r="EVS105" s="376"/>
      <c r="EVT105" s="376"/>
      <c r="EVU105" s="376"/>
      <c r="EVV105" s="376"/>
      <c r="EVW105" s="376"/>
      <c r="EVX105" s="376"/>
      <c r="EVY105" s="376"/>
      <c r="EVZ105" s="376"/>
      <c r="EWA105" s="376"/>
      <c r="EWB105" s="376"/>
      <c r="EWC105" s="376"/>
      <c r="EWD105" s="376"/>
      <c r="EWE105" s="376"/>
      <c r="EWF105" s="376"/>
      <c r="EWG105" s="376"/>
      <c r="EWH105" s="376"/>
      <c r="EWI105" s="376"/>
      <c r="EWJ105" s="376"/>
      <c r="EWK105" s="376"/>
      <c r="EWL105" s="376"/>
      <c r="EWM105" s="376"/>
      <c r="EWN105" s="376"/>
      <c r="EWO105" s="376"/>
      <c r="EWP105" s="376"/>
      <c r="EWQ105" s="376"/>
      <c r="EWR105" s="376"/>
      <c r="EWS105" s="376"/>
      <c r="EWT105" s="376"/>
      <c r="EWU105" s="376"/>
      <c r="EWV105" s="376"/>
      <c r="EWW105" s="376"/>
      <c r="EWX105" s="376"/>
      <c r="EWY105" s="376"/>
      <c r="EWZ105" s="376"/>
      <c r="EXA105" s="376"/>
      <c r="EXB105" s="376"/>
      <c r="EXC105" s="376"/>
      <c r="EXD105" s="376"/>
      <c r="EXE105" s="376"/>
      <c r="EXF105" s="376"/>
      <c r="EXG105" s="376"/>
      <c r="EXH105" s="376"/>
      <c r="EXI105" s="376"/>
      <c r="EXJ105" s="376"/>
      <c r="EXK105" s="376"/>
      <c r="EXL105" s="376"/>
      <c r="EXM105" s="376"/>
      <c r="EXN105" s="376"/>
      <c r="EXO105" s="376"/>
      <c r="EXP105" s="376"/>
      <c r="EXQ105" s="376"/>
      <c r="EXR105" s="376"/>
      <c r="EXS105" s="376"/>
      <c r="EXT105" s="376"/>
      <c r="EXU105" s="376"/>
      <c r="EXV105" s="376"/>
      <c r="EXW105" s="376"/>
      <c r="EXX105" s="376"/>
      <c r="EXY105" s="376"/>
      <c r="EXZ105" s="376"/>
      <c r="EYA105" s="376"/>
      <c r="EYB105" s="376"/>
      <c r="EYC105" s="376"/>
      <c r="EYD105" s="376"/>
      <c r="EYE105" s="376"/>
      <c r="EYF105" s="376"/>
      <c r="EYG105" s="376"/>
      <c r="EYH105" s="376"/>
      <c r="EYI105" s="376"/>
      <c r="EYJ105" s="376"/>
      <c r="EYK105" s="376"/>
      <c r="EYL105" s="376"/>
      <c r="EYM105" s="376"/>
      <c r="EYN105" s="376"/>
      <c r="EYO105" s="376"/>
      <c r="EYP105" s="376"/>
      <c r="EYQ105" s="376"/>
      <c r="EYR105" s="376"/>
      <c r="EYS105" s="376"/>
      <c r="EYT105" s="376"/>
      <c r="EYU105" s="376"/>
      <c r="EYV105" s="376"/>
      <c r="EYW105" s="376"/>
      <c r="EYX105" s="376"/>
      <c r="EYY105" s="376"/>
      <c r="EYZ105" s="376"/>
      <c r="EZA105" s="376"/>
      <c r="EZB105" s="376"/>
      <c r="EZC105" s="376"/>
      <c r="EZD105" s="376"/>
      <c r="EZE105" s="376"/>
      <c r="EZF105" s="376"/>
      <c r="EZG105" s="376"/>
      <c r="EZH105" s="376"/>
      <c r="EZI105" s="376"/>
      <c r="EZJ105" s="376"/>
      <c r="EZK105" s="376"/>
      <c r="EZL105" s="376"/>
      <c r="EZM105" s="376"/>
      <c r="EZN105" s="376"/>
      <c r="EZO105" s="376"/>
      <c r="EZP105" s="376"/>
      <c r="EZQ105" s="376"/>
      <c r="EZR105" s="376"/>
      <c r="EZS105" s="376"/>
      <c r="EZT105" s="376"/>
      <c r="EZU105" s="376"/>
      <c r="EZV105" s="376"/>
      <c r="EZW105" s="376"/>
      <c r="EZX105" s="376"/>
      <c r="EZY105" s="376"/>
      <c r="EZZ105" s="376"/>
      <c r="FAA105" s="376"/>
      <c r="FAB105" s="376"/>
      <c r="FAC105" s="376"/>
      <c r="FAD105" s="376"/>
      <c r="FAE105" s="376"/>
      <c r="FAF105" s="376"/>
      <c r="FAG105" s="376"/>
      <c r="FAH105" s="376"/>
      <c r="FAI105" s="376"/>
      <c r="FAJ105" s="376"/>
      <c r="FAK105" s="376"/>
      <c r="FAL105" s="376"/>
      <c r="FAM105" s="376"/>
      <c r="FAN105" s="376"/>
      <c r="FAO105" s="376"/>
      <c r="FAP105" s="376"/>
      <c r="FAQ105" s="376"/>
      <c r="FAR105" s="376"/>
      <c r="FAS105" s="376"/>
      <c r="FAT105" s="376"/>
      <c r="FAU105" s="376"/>
      <c r="FAV105" s="376"/>
      <c r="FAW105" s="376"/>
      <c r="FAX105" s="376"/>
      <c r="FAY105" s="376"/>
      <c r="FAZ105" s="376"/>
      <c r="FBA105" s="376"/>
      <c r="FBB105" s="376"/>
      <c r="FBC105" s="376"/>
      <c r="FBD105" s="376"/>
      <c r="FBE105" s="376"/>
      <c r="FBF105" s="376"/>
      <c r="FBG105" s="376"/>
      <c r="FBH105" s="376"/>
      <c r="FBI105" s="376"/>
      <c r="FBJ105" s="376"/>
      <c r="FBK105" s="376"/>
      <c r="FBL105" s="376"/>
      <c r="FBM105" s="376"/>
      <c r="FBN105" s="376"/>
      <c r="FBO105" s="376"/>
      <c r="FBP105" s="376"/>
      <c r="FBQ105" s="376"/>
      <c r="FBR105" s="376"/>
      <c r="FBS105" s="376"/>
      <c r="FBT105" s="376"/>
      <c r="FBU105" s="376"/>
      <c r="FBV105" s="376"/>
      <c r="FBW105" s="376"/>
      <c r="FBX105" s="376"/>
      <c r="FBY105" s="376"/>
      <c r="FBZ105" s="376"/>
      <c r="FCA105" s="376"/>
      <c r="FCB105" s="376"/>
      <c r="FCC105" s="376"/>
      <c r="FCD105" s="376"/>
      <c r="FCE105" s="376"/>
      <c r="FCF105" s="376"/>
      <c r="FCG105" s="376"/>
      <c r="FCH105" s="376"/>
      <c r="FCI105" s="376"/>
      <c r="FCJ105" s="376"/>
      <c r="FCK105" s="376"/>
      <c r="FCL105" s="376"/>
      <c r="FCM105" s="376"/>
      <c r="FCN105" s="376"/>
      <c r="FCO105" s="376"/>
      <c r="FCP105" s="376"/>
      <c r="FCQ105" s="376"/>
      <c r="FCR105" s="376"/>
      <c r="FCS105" s="376"/>
      <c r="FCT105" s="376"/>
      <c r="FCU105" s="376"/>
      <c r="FCV105" s="376"/>
      <c r="FCW105" s="376"/>
      <c r="FCX105" s="376"/>
      <c r="FCY105" s="376"/>
      <c r="FCZ105" s="376"/>
      <c r="FDA105" s="376"/>
      <c r="FDB105" s="376"/>
      <c r="FDC105" s="376"/>
      <c r="FDD105" s="376"/>
      <c r="FDE105" s="376"/>
      <c r="FDF105" s="376"/>
      <c r="FDG105" s="376"/>
      <c r="FDH105" s="376"/>
      <c r="FDI105" s="376"/>
      <c r="FDJ105" s="376"/>
      <c r="FDK105" s="376"/>
      <c r="FDL105" s="376"/>
      <c r="FDM105" s="376"/>
      <c r="FDN105" s="376"/>
      <c r="FDO105" s="376"/>
      <c r="FDP105" s="376"/>
      <c r="FDQ105" s="376"/>
      <c r="FDR105" s="376"/>
      <c r="FDS105" s="376"/>
      <c r="FDT105" s="376"/>
      <c r="FDU105" s="376"/>
      <c r="FDV105" s="376"/>
      <c r="FDW105" s="376"/>
      <c r="FDX105" s="376"/>
      <c r="FDY105" s="376"/>
      <c r="FDZ105" s="376"/>
      <c r="FEA105" s="376"/>
      <c r="FEB105" s="376"/>
      <c r="FEC105" s="376"/>
      <c r="FED105" s="376"/>
      <c r="FEE105" s="376"/>
      <c r="FEF105" s="376"/>
      <c r="FEG105" s="376"/>
      <c r="FEH105" s="376"/>
      <c r="FEI105" s="376"/>
      <c r="FEJ105" s="376"/>
      <c r="FEK105" s="376"/>
      <c r="FEL105" s="376"/>
      <c r="FEM105" s="376"/>
      <c r="FEN105" s="376"/>
      <c r="FEO105" s="376"/>
      <c r="FEP105" s="376"/>
      <c r="FEQ105" s="376"/>
      <c r="FER105" s="376"/>
      <c r="FES105" s="376"/>
      <c r="FET105" s="376"/>
      <c r="FEU105" s="376"/>
      <c r="FEV105" s="376"/>
      <c r="FEW105" s="376"/>
      <c r="FEX105" s="376"/>
      <c r="FEY105" s="376"/>
      <c r="FEZ105" s="376"/>
      <c r="FFA105" s="376"/>
      <c r="FFB105" s="376"/>
      <c r="FFC105" s="376"/>
      <c r="FFD105" s="376"/>
      <c r="FFE105" s="376"/>
      <c r="FFF105" s="376"/>
      <c r="FFG105" s="376"/>
      <c r="FFH105" s="376"/>
      <c r="FFI105" s="376"/>
      <c r="FFJ105" s="376"/>
      <c r="FFK105" s="376"/>
      <c r="FFL105" s="376"/>
      <c r="FFM105" s="376"/>
      <c r="FFN105" s="376"/>
      <c r="FFO105" s="376"/>
      <c r="FFP105" s="376"/>
      <c r="FFQ105" s="376"/>
      <c r="FFR105" s="376"/>
      <c r="FFS105" s="376"/>
      <c r="FFT105" s="376"/>
      <c r="FFU105" s="376"/>
      <c r="FFV105" s="376"/>
      <c r="FFW105" s="376"/>
      <c r="FFX105" s="376"/>
      <c r="FFY105" s="376"/>
      <c r="FFZ105" s="376"/>
      <c r="FGA105" s="376"/>
      <c r="FGB105" s="376"/>
      <c r="FGC105" s="376"/>
      <c r="FGD105" s="376"/>
      <c r="FGE105" s="376"/>
      <c r="FGF105" s="376"/>
      <c r="FGG105" s="376"/>
      <c r="FGH105" s="376"/>
      <c r="FGI105" s="376"/>
      <c r="FGJ105" s="376"/>
      <c r="FGK105" s="376"/>
      <c r="FGL105" s="376"/>
      <c r="FGM105" s="376"/>
      <c r="FGN105" s="376"/>
      <c r="FGO105" s="376"/>
      <c r="FGP105" s="376"/>
      <c r="FGQ105" s="376"/>
      <c r="FGR105" s="376"/>
      <c r="FGS105" s="376"/>
      <c r="FGT105" s="376"/>
      <c r="FGU105" s="376"/>
      <c r="FGV105" s="376"/>
      <c r="FGW105" s="376"/>
      <c r="FGX105" s="376"/>
      <c r="FGY105" s="376"/>
      <c r="FGZ105" s="376"/>
      <c r="FHA105" s="376"/>
      <c r="FHB105" s="376"/>
      <c r="FHC105" s="376"/>
      <c r="FHD105" s="376"/>
      <c r="FHE105" s="376"/>
      <c r="FHF105" s="376"/>
      <c r="FHG105" s="376"/>
      <c r="FHH105" s="376"/>
      <c r="FHI105" s="376"/>
      <c r="FHJ105" s="376"/>
      <c r="FHK105" s="376"/>
      <c r="FHL105" s="376"/>
      <c r="FHM105" s="376"/>
      <c r="FHN105" s="376"/>
      <c r="FHO105" s="376"/>
      <c r="FHP105" s="376"/>
      <c r="FHQ105" s="376"/>
      <c r="FHR105" s="376"/>
      <c r="FHS105" s="376"/>
      <c r="FHT105" s="376"/>
      <c r="FHU105" s="376"/>
      <c r="FHV105" s="376"/>
      <c r="FHW105" s="376"/>
      <c r="FHX105" s="376"/>
      <c r="FHY105" s="376"/>
      <c r="FHZ105" s="376"/>
      <c r="FIA105" s="376"/>
      <c r="FIB105" s="376"/>
      <c r="FIC105" s="376"/>
      <c r="FID105" s="376"/>
      <c r="FIE105" s="376"/>
      <c r="FIF105" s="376"/>
      <c r="FIG105" s="376"/>
      <c r="FIH105" s="376"/>
      <c r="FII105" s="376"/>
      <c r="FIJ105" s="376"/>
      <c r="FIK105" s="376"/>
      <c r="FIL105" s="376"/>
      <c r="FIM105" s="376"/>
      <c r="FIN105" s="376"/>
      <c r="FIO105" s="376"/>
      <c r="FIP105" s="376"/>
      <c r="FIQ105" s="376"/>
      <c r="FIR105" s="376"/>
      <c r="FIS105" s="376"/>
      <c r="FIT105" s="376"/>
      <c r="FIU105" s="376"/>
      <c r="FIV105" s="376"/>
      <c r="FIW105" s="376"/>
      <c r="FIX105" s="376"/>
      <c r="FIY105" s="376"/>
      <c r="FIZ105" s="376"/>
      <c r="FJA105" s="376"/>
      <c r="FJB105" s="376"/>
      <c r="FJC105" s="376"/>
      <c r="FJD105" s="376"/>
      <c r="FJE105" s="376"/>
      <c r="FJF105" s="376"/>
      <c r="FJG105" s="376"/>
      <c r="FJH105" s="376"/>
      <c r="FJI105" s="376"/>
      <c r="FJJ105" s="376"/>
      <c r="FJK105" s="376"/>
      <c r="FJL105" s="376"/>
      <c r="FJM105" s="376"/>
      <c r="FJN105" s="376"/>
      <c r="FJO105" s="376"/>
      <c r="FJP105" s="376"/>
      <c r="FJQ105" s="376"/>
      <c r="FJR105" s="376"/>
      <c r="FJS105" s="376"/>
      <c r="FJT105" s="376"/>
      <c r="FJU105" s="376"/>
      <c r="FJV105" s="376"/>
      <c r="FJW105" s="376"/>
      <c r="FJX105" s="376"/>
      <c r="FJY105" s="376"/>
      <c r="FJZ105" s="376"/>
      <c r="FKA105" s="376"/>
      <c r="FKB105" s="376"/>
      <c r="FKC105" s="376"/>
      <c r="FKD105" s="376"/>
      <c r="FKE105" s="376"/>
      <c r="FKF105" s="376"/>
      <c r="FKG105" s="376"/>
      <c r="FKH105" s="376"/>
      <c r="FKI105" s="376"/>
      <c r="FKJ105" s="376"/>
      <c r="FKK105" s="376"/>
      <c r="FKL105" s="376"/>
      <c r="FKM105" s="376"/>
      <c r="FKN105" s="376"/>
      <c r="FKO105" s="376"/>
      <c r="FKP105" s="376"/>
      <c r="FKQ105" s="376"/>
      <c r="FKR105" s="376"/>
      <c r="FKS105" s="376"/>
      <c r="FKT105" s="376"/>
      <c r="FKU105" s="376"/>
      <c r="FKV105" s="376"/>
      <c r="FKW105" s="376"/>
      <c r="FKX105" s="376"/>
      <c r="FKY105" s="376"/>
      <c r="FKZ105" s="376"/>
      <c r="FLA105" s="376"/>
      <c r="FLB105" s="376"/>
      <c r="FLC105" s="376"/>
      <c r="FLD105" s="376"/>
      <c r="FLE105" s="376"/>
      <c r="FLF105" s="376"/>
      <c r="FLG105" s="376"/>
      <c r="FLH105" s="376"/>
      <c r="FLI105" s="376"/>
      <c r="FLJ105" s="376"/>
      <c r="FLK105" s="376"/>
      <c r="FLL105" s="376"/>
      <c r="FLM105" s="376"/>
      <c r="FLN105" s="376"/>
      <c r="FLO105" s="376"/>
      <c r="FLP105" s="376"/>
      <c r="FLQ105" s="376"/>
      <c r="FLR105" s="376"/>
      <c r="FLS105" s="376"/>
      <c r="FLT105" s="376"/>
      <c r="FLU105" s="376"/>
      <c r="FLV105" s="376"/>
      <c r="FLW105" s="376"/>
      <c r="FLX105" s="376"/>
      <c r="FLY105" s="376"/>
      <c r="FLZ105" s="376"/>
      <c r="FMA105" s="376"/>
      <c r="FMB105" s="376"/>
      <c r="FMC105" s="376"/>
      <c r="FMD105" s="376"/>
      <c r="FME105" s="376"/>
      <c r="FMF105" s="376"/>
      <c r="FMG105" s="376"/>
      <c r="FMH105" s="376"/>
      <c r="FMI105" s="376"/>
      <c r="FMJ105" s="376"/>
      <c r="FMK105" s="376"/>
      <c r="FML105" s="376"/>
      <c r="FMM105" s="376"/>
      <c r="FMN105" s="376"/>
      <c r="FMO105" s="376"/>
      <c r="FMP105" s="376"/>
      <c r="FMQ105" s="376"/>
      <c r="FMR105" s="376"/>
      <c r="FMS105" s="376"/>
      <c r="FMT105" s="376"/>
      <c r="FMU105" s="376"/>
      <c r="FMV105" s="376"/>
      <c r="FMW105" s="376"/>
      <c r="FMX105" s="376"/>
      <c r="FMY105" s="376"/>
      <c r="FMZ105" s="376"/>
      <c r="FNA105" s="376"/>
      <c r="FNB105" s="376"/>
      <c r="FNC105" s="376"/>
      <c r="FND105" s="376"/>
      <c r="FNE105" s="376"/>
      <c r="FNF105" s="376"/>
      <c r="FNG105" s="376"/>
      <c r="FNH105" s="376"/>
      <c r="FNI105" s="376"/>
      <c r="FNJ105" s="376"/>
      <c r="FNK105" s="376"/>
      <c r="FNL105" s="376"/>
      <c r="FNM105" s="376"/>
      <c r="FNN105" s="376"/>
      <c r="FNO105" s="376"/>
      <c r="FNP105" s="376"/>
      <c r="FNQ105" s="376"/>
      <c r="FNR105" s="376"/>
      <c r="FNS105" s="376"/>
      <c r="FNT105" s="376"/>
      <c r="FNU105" s="376"/>
      <c r="FNV105" s="376"/>
      <c r="FNW105" s="376"/>
      <c r="FNX105" s="376"/>
      <c r="FNY105" s="376"/>
      <c r="FNZ105" s="376"/>
      <c r="FOA105" s="376"/>
      <c r="FOB105" s="376"/>
      <c r="FOC105" s="376"/>
      <c r="FOD105" s="376"/>
      <c r="FOE105" s="376"/>
      <c r="FOF105" s="376"/>
      <c r="FOG105" s="376"/>
      <c r="FOH105" s="376"/>
      <c r="FOI105" s="376"/>
      <c r="FOJ105" s="376"/>
      <c r="FOK105" s="376"/>
      <c r="FOL105" s="376"/>
      <c r="FOM105" s="376"/>
      <c r="FON105" s="376"/>
      <c r="FOO105" s="376"/>
      <c r="FOP105" s="376"/>
      <c r="FOQ105" s="376"/>
      <c r="FOR105" s="376"/>
      <c r="FOS105" s="376"/>
      <c r="FOT105" s="376"/>
      <c r="FOU105" s="376"/>
      <c r="FOV105" s="376"/>
      <c r="FOW105" s="376"/>
      <c r="FOX105" s="376"/>
      <c r="FOY105" s="376"/>
      <c r="FOZ105" s="376"/>
      <c r="FPA105" s="376"/>
      <c r="FPB105" s="376"/>
      <c r="FPC105" s="376"/>
      <c r="FPD105" s="376"/>
      <c r="FPE105" s="376"/>
      <c r="FPF105" s="376"/>
      <c r="FPG105" s="376"/>
      <c r="FPH105" s="376"/>
      <c r="FPI105" s="376"/>
      <c r="FPJ105" s="376"/>
      <c r="FPK105" s="376"/>
      <c r="FPL105" s="376"/>
      <c r="FPM105" s="376"/>
      <c r="FPN105" s="376"/>
      <c r="FPO105" s="376"/>
      <c r="FPP105" s="376"/>
      <c r="FPQ105" s="376"/>
      <c r="FPR105" s="376"/>
      <c r="FPS105" s="376"/>
      <c r="FPT105" s="376"/>
      <c r="FPU105" s="376"/>
      <c r="FPV105" s="376"/>
      <c r="FPW105" s="376"/>
      <c r="FPX105" s="376"/>
      <c r="FPY105" s="376"/>
      <c r="FPZ105" s="376"/>
      <c r="FQA105" s="376"/>
      <c r="FQB105" s="376"/>
      <c r="FQC105" s="376"/>
      <c r="FQD105" s="376"/>
      <c r="FQE105" s="376"/>
      <c r="FQF105" s="376"/>
      <c r="FQG105" s="376"/>
      <c r="FQH105" s="376"/>
      <c r="FQI105" s="376"/>
      <c r="FQJ105" s="376"/>
      <c r="FQK105" s="376"/>
      <c r="FQL105" s="376"/>
      <c r="FQM105" s="376"/>
      <c r="FQN105" s="376"/>
      <c r="FQO105" s="376"/>
      <c r="FQP105" s="376"/>
      <c r="FQQ105" s="376"/>
      <c r="FQR105" s="376"/>
      <c r="FQS105" s="376"/>
      <c r="FQT105" s="376"/>
      <c r="FQU105" s="376"/>
      <c r="FQV105" s="376"/>
      <c r="FQW105" s="376"/>
      <c r="FQX105" s="376"/>
      <c r="FQY105" s="376"/>
      <c r="FQZ105" s="376"/>
      <c r="FRA105" s="376"/>
      <c r="FRB105" s="376"/>
      <c r="FRC105" s="376"/>
      <c r="FRD105" s="376"/>
      <c r="FRE105" s="376"/>
      <c r="FRF105" s="376"/>
      <c r="FRG105" s="376"/>
      <c r="FRH105" s="376"/>
      <c r="FRI105" s="376"/>
      <c r="FRJ105" s="376"/>
      <c r="FRK105" s="376"/>
      <c r="FRL105" s="376"/>
      <c r="FRM105" s="376"/>
      <c r="FRN105" s="376"/>
      <c r="FRO105" s="376"/>
      <c r="FRP105" s="376"/>
      <c r="FRQ105" s="376"/>
      <c r="FRR105" s="376"/>
      <c r="FRS105" s="376"/>
      <c r="FRT105" s="376"/>
      <c r="FRU105" s="376"/>
      <c r="FRV105" s="376"/>
      <c r="FRW105" s="376"/>
      <c r="FRX105" s="376"/>
      <c r="FRY105" s="376"/>
      <c r="FRZ105" s="376"/>
      <c r="FSA105" s="376"/>
      <c r="FSB105" s="376"/>
      <c r="FSC105" s="376"/>
      <c r="FSD105" s="376"/>
      <c r="FSE105" s="376"/>
      <c r="FSF105" s="376"/>
      <c r="FSG105" s="376"/>
      <c r="FSH105" s="376"/>
      <c r="FSI105" s="376"/>
      <c r="FSJ105" s="376"/>
      <c r="FSK105" s="376"/>
      <c r="FSL105" s="376"/>
      <c r="FSM105" s="376"/>
      <c r="FSN105" s="376"/>
      <c r="FSO105" s="376"/>
      <c r="FSP105" s="376"/>
      <c r="FSQ105" s="376"/>
      <c r="FSR105" s="376"/>
      <c r="FSS105" s="376"/>
      <c r="FST105" s="376"/>
      <c r="FSU105" s="376"/>
      <c r="FSV105" s="376"/>
      <c r="FSW105" s="376"/>
      <c r="FSX105" s="376"/>
      <c r="FSY105" s="376"/>
      <c r="FSZ105" s="376"/>
      <c r="FTA105" s="376"/>
      <c r="FTB105" s="376"/>
      <c r="FTC105" s="376"/>
      <c r="FTD105" s="376"/>
      <c r="FTE105" s="376"/>
      <c r="FTF105" s="376"/>
      <c r="FTG105" s="376"/>
      <c r="FTH105" s="376"/>
      <c r="FTI105" s="376"/>
      <c r="FTJ105" s="376"/>
      <c r="FTK105" s="376"/>
      <c r="FTL105" s="376"/>
      <c r="FTM105" s="376"/>
      <c r="FTN105" s="376"/>
      <c r="FTO105" s="376"/>
      <c r="FTP105" s="376"/>
      <c r="FTQ105" s="376"/>
      <c r="FTR105" s="376"/>
      <c r="FTS105" s="376"/>
      <c r="FTT105" s="376"/>
      <c r="FTU105" s="376"/>
      <c r="FTV105" s="376"/>
      <c r="FTW105" s="376"/>
      <c r="FTX105" s="376"/>
      <c r="FTY105" s="376"/>
      <c r="FTZ105" s="376"/>
      <c r="FUA105" s="376"/>
      <c r="FUB105" s="376"/>
      <c r="FUC105" s="376"/>
      <c r="FUD105" s="376"/>
      <c r="FUE105" s="376"/>
      <c r="FUF105" s="376"/>
      <c r="FUG105" s="376"/>
      <c r="FUH105" s="376"/>
      <c r="FUI105" s="376"/>
      <c r="FUJ105" s="376"/>
      <c r="FUK105" s="376"/>
      <c r="FUL105" s="376"/>
      <c r="FUM105" s="376"/>
      <c r="FUN105" s="376"/>
      <c r="FUO105" s="376"/>
      <c r="FUP105" s="376"/>
      <c r="FUQ105" s="376"/>
      <c r="FUR105" s="376"/>
      <c r="FUS105" s="376"/>
      <c r="FUT105" s="376"/>
      <c r="FUU105" s="376"/>
      <c r="FUV105" s="376"/>
      <c r="FUW105" s="376"/>
      <c r="FUX105" s="376"/>
      <c r="FUY105" s="376"/>
      <c r="FUZ105" s="376"/>
      <c r="FVA105" s="376"/>
      <c r="FVB105" s="376"/>
      <c r="FVC105" s="376"/>
      <c r="FVD105" s="376"/>
      <c r="FVE105" s="376"/>
      <c r="FVF105" s="376"/>
      <c r="FVG105" s="376"/>
      <c r="FVH105" s="376"/>
      <c r="FVI105" s="376"/>
      <c r="FVJ105" s="376"/>
      <c r="FVK105" s="376"/>
      <c r="FVL105" s="376"/>
      <c r="FVM105" s="376"/>
      <c r="FVN105" s="376"/>
      <c r="FVO105" s="376"/>
      <c r="FVP105" s="376"/>
      <c r="FVQ105" s="376"/>
      <c r="FVR105" s="376"/>
      <c r="FVS105" s="376"/>
      <c r="FVT105" s="376"/>
      <c r="FVU105" s="376"/>
      <c r="FVV105" s="376"/>
      <c r="FVW105" s="376"/>
      <c r="FVX105" s="376"/>
      <c r="FVY105" s="376"/>
      <c r="FVZ105" s="376"/>
      <c r="FWA105" s="376"/>
      <c r="FWB105" s="376"/>
      <c r="FWC105" s="376"/>
      <c r="FWD105" s="376"/>
      <c r="FWE105" s="376"/>
      <c r="FWF105" s="376"/>
      <c r="FWG105" s="376"/>
      <c r="FWH105" s="376"/>
      <c r="FWI105" s="376"/>
      <c r="FWJ105" s="376"/>
      <c r="FWK105" s="376"/>
      <c r="FWL105" s="376"/>
      <c r="FWM105" s="376"/>
      <c r="FWN105" s="376"/>
      <c r="FWO105" s="376"/>
      <c r="FWP105" s="376"/>
      <c r="FWQ105" s="376"/>
      <c r="FWR105" s="376"/>
      <c r="FWS105" s="376"/>
      <c r="FWT105" s="376"/>
      <c r="FWU105" s="376"/>
      <c r="FWV105" s="376"/>
      <c r="FWW105" s="376"/>
      <c r="FWX105" s="376"/>
      <c r="FWY105" s="376"/>
      <c r="FWZ105" s="376"/>
      <c r="FXA105" s="376"/>
      <c r="FXB105" s="376"/>
      <c r="FXC105" s="376"/>
      <c r="FXD105" s="376"/>
      <c r="FXE105" s="376"/>
      <c r="FXF105" s="376"/>
      <c r="FXG105" s="376"/>
      <c r="FXH105" s="376"/>
      <c r="FXI105" s="376"/>
      <c r="FXJ105" s="376"/>
      <c r="FXK105" s="376"/>
      <c r="FXL105" s="376"/>
      <c r="FXM105" s="376"/>
      <c r="FXN105" s="376"/>
      <c r="FXO105" s="376"/>
      <c r="FXP105" s="376"/>
      <c r="FXQ105" s="376"/>
      <c r="FXR105" s="376"/>
      <c r="FXS105" s="376"/>
      <c r="FXT105" s="376"/>
      <c r="FXU105" s="376"/>
      <c r="FXV105" s="376"/>
      <c r="FXW105" s="376"/>
      <c r="FXX105" s="376"/>
      <c r="FXY105" s="376"/>
      <c r="FXZ105" s="376"/>
      <c r="FYA105" s="376"/>
      <c r="FYB105" s="376"/>
      <c r="FYC105" s="376"/>
      <c r="FYD105" s="376"/>
      <c r="FYE105" s="376"/>
      <c r="FYF105" s="376"/>
      <c r="FYG105" s="376"/>
      <c r="FYH105" s="376"/>
      <c r="FYI105" s="376"/>
      <c r="FYJ105" s="376"/>
      <c r="FYK105" s="376"/>
      <c r="FYL105" s="376"/>
      <c r="FYM105" s="376"/>
      <c r="FYN105" s="376"/>
      <c r="FYO105" s="376"/>
      <c r="FYP105" s="376"/>
      <c r="FYQ105" s="376"/>
      <c r="FYR105" s="376"/>
      <c r="FYS105" s="376"/>
      <c r="FYT105" s="376"/>
      <c r="FYU105" s="376"/>
      <c r="FYV105" s="376"/>
      <c r="FYW105" s="376"/>
      <c r="FYX105" s="376"/>
      <c r="FYY105" s="376"/>
      <c r="FYZ105" s="376"/>
      <c r="FZA105" s="376"/>
      <c r="FZB105" s="376"/>
      <c r="FZC105" s="376"/>
      <c r="FZD105" s="376"/>
      <c r="FZE105" s="376"/>
      <c r="FZF105" s="376"/>
      <c r="FZG105" s="376"/>
      <c r="FZH105" s="376"/>
      <c r="FZI105" s="376"/>
      <c r="FZJ105" s="376"/>
      <c r="FZK105" s="376"/>
      <c r="FZL105" s="376"/>
      <c r="FZM105" s="376"/>
      <c r="FZN105" s="376"/>
      <c r="FZO105" s="376"/>
      <c r="FZP105" s="376"/>
      <c r="FZQ105" s="376"/>
      <c r="FZR105" s="376"/>
      <c r="FZS105" s="376"/>
      <c r="FZT105" s="376"/>
      <c r="FZU105" s="376"/>
      <c r="FZV105" s="376"/>
      <c r="FZW105" s="376"/>
      <c r="FZX105" s="376"/>
      <c r="FZY105" s="376"/>
      <c r="FZZ105" s="376"/>
      <c r="GAA105" s="376"/>
      <c r="GAB105" s="376"/>
      <c r="GAC105" s="376"/>
      <c r="GAD105" s="376"/>
      <c r="GAE105" s="376"/>
      <c r="GAF105" s="376"/>
      <c r="GAG105" s="376"/>
      <c r="GAH105" s="376"/>
      <c r="GAI105" s="376"/>
      <c r="GAJ105" s="376"/>
      <c r="GAK105" s="376"/>
      <c r="GAL105" s="376"/>
      <c r="GAM105" s="376"/>
      <c r="GAN105" s="376"/>
      <c r="GAO105" s="376"/>
      <c r="GAP105" s="376"/>
      <c r="GAQ105" s="376"/>
      <c r="GAR105" s="376"/>
      <c r="GAS105" s="376"/>
      <c r="GAT105" s="376"/>
      <c r="GAU105" s="376"/>
      <c r="GAV105" s="376"/>
      <c r="GAW105" s="376"/>
      <c r="GAX105" s="376"/>
      <c r="GAY105" s="376"/>
      <c r="GAZ105" s="376"/>
      <c r="GBA105" s="376"/>
      <c r="GBB105" s="376"/>
      <c r="GBC105" s="376"/>
      <c r="GBD105" s="376"/>
      <c r="GBE105" s="376"/>
      <c r="GBF105" s="376"/>
      <c r="GBG105" s="376"/>
      <c r="GBH105" s="376"/>
      <c r="GBI105" s="376"/>
      <c r="GBJ105" s="376"/>
      <c r="GBK105" s="376"/>
      <c r="GBL105" s="376"/>
      <c r="GBM105" s="376"/>
      <c r="GBN105" s="376"/>
      <c r="GBO105" s="376"/>
      <c r="GBP105" s="376"/>
      <c r="GBQ105" s="376"/>
      <c r="GBR105" s="376"/>
      <c r="GBS105" s="376"/>
      <c r="GBT105" s="376"/>
      <c r="GBU105" s="376"/>
      <c r="GBV105" s="376"/>
      <c r="GBW105" s="376"/>
      <c r="GBX105" s="376"/>
      <c r="GBY105" s="376"/>
      <c r="GBZ105" s="376"/>
      <c r="GCA105" s="376"/>
      <c r="GCB105" s="376"/>
      <c r="GCC105" s="376"/>
      <c r="GCD105" s="376"/>
      <c r="GCE105" s="376"/>
      <c r="GCF105" s="376"/>
      <c r="GCG105" s="376"/>
      <c r="GCH105" s="376"/>
      <c r="GCI105" s="376"/>
      <c r="GCJ105" s="376"/>
      <c r="GCK105" s="376"/>
      <c r="GCL105" s="376"/>
      <c r="GCM105" s="376"/>
      <c r="GCN105" s="376"/>
      <c r="GCO105" s="376"/>
      <c r="GCP105" s="376"/>
      <c r="GCQ105" s="376"/>
      <c r="GCR105" s="376"/>
      <c r="GCS105" s="376"/>
      <c r="GCT105" s="376"/>
      <c r="GCU105" s="376"/>
      <c r="GCV105" s="376"/>
      <c r="GCW105" s="376"/>
      <c r="GCX105" s="376"/>
      <c r="GCY105" s="376"/>
      <c r="GCZ105" s="376"/>
      <c r="GDA105" s="376"/>
      <c r="GDB105" s="376"/>
      <c r="GDC105" s="376"/>
      <c r="GDD105" s="376"/>
      <c r="GDE105" s="376"/>
      <c r="GDF105" s="376"/>
      <c r="GDG105" s="376"/>
      <c r="GDH105" s="376"/>
      <c r="GDI105" s="376"/>
      <c r="GDJ105" s="376"/>
      <c r="GDK105" s="376"/>
      <c r="GDL105" s="376"/>
      <c r="GDM105" s="376"/>
      <c r="GDN105" s="376"/>
      <c r="GDO105" s="376"/>
      <c r="GDP105" s="376"/>
      <c r="GDQ105" s="376"/>
      <c r="GDR105" s="376"/>
      <c r="GDS105" s="376"/>
      <c r="GDT105" s="376"/>
      <c r="GDU105" s="376"/>
      <c r="GDV105" s="376"/>
      <c r="GDW105" s="376"/>
      <c r="GDX105" s="376"/>
      <c r="GDY105" s="376"/>
      <c r="GDZ105" s="376"/>
      <c r="GEA105" s="376"/>
      <c r="GEB105" s="376"/>
      <c r="GEC105" s="376"/>
      <c r="GED105" s="376"/>
      <c r="GEE105" s="376"/>
      <c r="GEF105" s="376"/>
      <c r="GEG105" s="376"/>
      <c r="GEH105" s="376"/>
      <c r="GEI105" s="376"/>
      <c r="GEJ105" s="376"/>
      <c r="GEK105" s="376"/>
      <c r="GEL105" s="376"/>
      <c r="GEM105" s="376"/>
      <c r="GEN105" s="376"/>
      <c r="GEO105" s="376"/>
      <c r="GEP105" s="376"/>
      <c r="GEQ105" s="376"/>
      <c r="GER105" s="376"/>
      <c r="GES105" s="376"/>
      <c r="GET105" s="376"/>
      <c r="GEU105" s="376"/>
      <c r="GEV105" s="376"/>
      <c r="GEW105" s="376"/>
      <c r="GEX105" s="376"/>
      <c r="GEY105" s="376"/>
      <c r="GEZ105" s="376"/>
      <c r="GFA105" s="376"/>
      <c r="GFB105" s="376"/>
      <c r="GFC105" s="376"/>
      <c r="GFD105" s="376"/>
      <c r="GFE105" s="376"/>
      <c r="GFF105" s="376"/>
      <c r="GFG105" s="376"/>
      <c r="GFH105" s="376"/>
      <c r="GFI105" s="376"/>
      <c r="GFJ105" s="376"/>
      <c r="GFK105" s="376"/>
      <c r="GFL105" s="376"/>
      <c r="GFM105" s="376"/>
      <c r="GFN105" s="376"/>
      <c r="GFO105" s="376"/>
      <c r="GFP105" s="376"/>
      <c r="GFQ105" s="376"/>
      <c r="GFR105" s="376"/>
      <c r="GFS105" s="376"/>
      <c r="GFT105" s="376"/>
      <c r="GFU105" s="376"/>
      <c r="GFV105" s="376"/>
      <c r="GFW105" s="376"/>
      <c r="GFX105" s="376"/>
      <c r="GFY105" s="376"/>
      <c r="GFZ105" s="376"/>
      <c r="GGA105" s="376"/>
      <c r="GGB105" s="376"/>
      <c r="GGC105" s="376"/>
      <c r="GGD105" s="376"/>
      <c r="GGE105" s="376"/>
      <c r="GGF105" s="376"/>
      <c r="GGG105" s="376"/>
      <c r="GGH105" s="376"/>
      <c r="GGI105" s="376"/>
      <c r="GGJ105" s="376"/>
      <c r="GGK105" s="376"/>
      <c r="GGL105" s="376"/>
      <c r="GGM105" s="376"/>
      <c r="GGN105" s="376"/>
      <c r="GGO105" s="376"/>
      <c r="GGP105" s="376"/>
      <c r="GGQ105" s="376"/>
      <c r="GGR105" s="376"/>
      <c r="GGS105" s="376"/>
      <c r="GGT105" s="376"/>
      <c r="GGU105" s="376"/>
      <c r="GGV105" s="376"/>
      <c r="GGW105" s="376"/>
      <c r="GGX105" s="376"/>
      <c r="GGY105" s="376"/>
      <c r="GGZ105" s="376"/>
      <c r="GHA105" s="376"/>
      <c r="GHB105" s="376"/>
      <c r="GHC105" s="376"/>
      <c r="GHD105" s="376"/>
      <c r="GHE105" s="376"/>
      <c r="GHF105" s="376"/>
      <c r="GHG105" s="376"/>
      <c r="GHH105" s="376"/>
      <c r="GHI105" s="376"/>
      <c r="GHJ105" s="376"/>
      <c r="GHK105" s="376"/>
      <c r="GHL105" s="376"/>
      <c r="GHM105" s="376"/>
      <c r="GHN105" s="376"/>
      <c r="GHO105" s="376"/>
      <c r="GHP105" s="376"/>
      <c r="GHQ105" s="376"/>
      <c r="GHR105" s="376"/>
      <c r="GHS105" s="376"/>
      <c r="GHT105" s="376"/>
      <c r="GHU105" s="376"/>
      <c r="GHV105" s="376"/>
      <c r="GHW105" s="376"/>
      <c r="GHX105" s="376"/>
      <c r="GHY105" s="376"/>
      <c r="GHZ105" s="376"/>
      <c r="GIA105" s="376"/>
      <c r="GIB105" s="376"/>
      <c r="GIC105" s="376"/>
      <c r="GID105" s="376"/>
      <c r="GIE105" s="376"/>
      <c r="GIF105" s="376"/>
      <c r="GIG105" s="376"/>
      <c r="GIH105" s="376"/>
      <c r="GII105" s="376"/>
      <c r="GIJ105" s="376"/>
      <c r="GIK105" s="376"/>
      <c r="GIL105" s="376"/>
      <c r="GIM105" s="376"/>
      <c r="GIN105" s="376"/>
      <c r="GIO105" s="376"/>
      <c r="GIP105" s="376"/>
      <c r="GIQ105" s="376"/>
      <c r="GIR105" s="376"/>
      <c r="GIS105" s="376"/>
      <c r="GIT105" s="376"/>
      <c r="GIU105" s="376"/>
      <c r="GIV105" s="376"/>
      <c r="GIW105" s="376"/>
      <c r="GIX105" s="376"/>
      <c r="GIY105" s="376"/>
      <c r="GIZ105" s="376"/>
      <c r="GJA105" s="376"/>
      <c r="GJB105" s="376"/>
      <c r="GJC105" s="376"/>
      <c r="GJD105" s="376"/>
      <c r="GJE105" s="376"/>
      <c r="GJF105" s="376"/>
      <c r="GJG105" s="376"/>
      <c r="GJH105" s="376"/>
      <c r="GJI105" s="376"/>
      <c r="GJJ105" s="376"/>
      <c r="GJK105" s="376"/>
      <c r="GJL105" s="376"/>
      <c r="GJM105" s="376"/>
      <c r="GJN105" s="376"/>
      <c r="GJO105" s="376"/>
      <c r="GJP105" s="376"/>
      <c r="GJQ105" s="376"/>
      <c r="GJR105" s="376"/>
      <c r="GJS105" s="376"/>
      <c r="GJT105" s="376"/>
      <c r="GJU105" s="376"/>
      <c r="GJV105" s="376"/>
      <c r="GJW105" s="376"/>
      <c r="GJX105" s="376"/>
      <c r="GJY105" s="376"/>
      <c r="GJZ105" s="376"/>
      <c r="GKA105" s="376"/>
      <c r="GKB105" s="376"/>
      <c r="GKC105" s="376"/>
      <c r="GKD105" s="376"/>
      <c r="GKE105" s="376"/>
      <c r="GKF105" s="376"/>
      <c r="GKG105" s="376"/>
      <c r="GKH105" s="376"/>
      <c r="GKI105" s="376"/>
      <c r="GKJ105" s="376"/>
      <c r="GKK105" s="376"/>
      <c r="GKL105" s="376"/>
      <c r="GKM105" s="376"/>
      <c r="GKN105" s="376"/>
      <c r="GKO105" s="376"/>
      <c r="GKP105" s="376"/>
      <c r="GKQ105" s="376"/>
      <c r="GKR105" s="376"/>
      <c r="GKS105" s="376"/>
      <c r="GKT105" s="376"/>
      <c r="GKU105" s="376"/>
      <c r="GKV105" s="376"/>
      <c r="GKW105" s="376"/>
      <c r="GKX105" s="376"/>
      <c r="GKY105" s="376"/>
      <c r="GKZ105" s="376"/>
      <c r="GLA105" s="376"/>
      <c r="GLB105" s="376"/>
      <c r="GLC105" s="376"/>
      <c r="GLD105" s="376"/>
      <c r="GLE105" s="376"/>
      <c r="GLF105" s="376"/>
      <c r="GLG105" s="376"/>
      <c r="GLH105" s="376"/>
      <c r="GLI105" s="376"/>
      <c r="GLJ105" s="376"/>
      <c r="GLK105" s="376"/>
      <c r="GLL105" s="376"/>
      <c r="GLM105" s="376"/>
      <c r="GLN105" s="376"/>
      <c r="GLO105" s="376"/>
      <c r="GLP105" s="376"/>
      <c r="GLQ105" s="376"/>
      <c r="GLR105" s="376"/>
      <c r="GLS105" s="376"/>
      <c r="GLT105" s="376"/>
      <c r="GLU105" s="376"/>
      <c r="GLV105" s="376"/>
      <c r="GLW105" s="376"/>
      <c r="GLX105" s="376"/>
      <c r="GLY105" s="376"/>
      <c r="GLZ105" s="376"/>
      <c r="GMA105" s="376"/>
      <c r="GMB105" s="376"/>
      <c r="GMC105" s="376"/>
      <c r="GMD105" s="376"/>
      <c r="GME105" s="376"/>
      <c r="GMF105" s="376"/>
      <c r="GMG105" s="376"/>
      <c r="GMH105" s="376"/>
      <c r="GMI105" s="376"/>
      <c r="GMJ105" s="376"/>
      <c r="GMK105" s="376"/>
      <c r="GML105" s="376"/>
      <c r="GMM105" s="376"/>
      <c r="GMN105" s="376"/>
      <c r="GMO105" s="376"/>
      <c r="GMP105" s="376"/>
      <c r="GMQ105" s="376"/>
      <c r="GMR105" s="376"/>
      <c r="GMS105" s="376"/>
      <c r="GMT105" s="376"/>
      <c r="GMU105" s="376"/>
      <c r="GMV105" s="376"/>
      <c r="GMW105" s="376"/>
      <c r="GMX105" s="376"/>
      <c r="GMY105" s="376"/>
      <c r="GMZ105" s="376"/>
      <c r="GNA105" s="376"/>
      <c r="GNB105" s="376"/>
      <c r="GNC105" s="376"/>
      <c r="GND105" s="376"/>
      <c r="GNE105" s="376"/>
      <c r="GNF105" s="376"/>
      <c r="GNG105" s="376"/>
      <c r="GNH105" s="376"/>
      <c r="GNI105" s="376"/>
      <c r="GNJ105" s="376"/>
      <c r="GNK105" s="376"/>
      <c r="GNL105" s="376"/>
      <c r="GNM105" s="376"/>
      <c r="GNN105" s="376"/>
      <c r="GNO105" s="376"/>
      <c r="GNP105" s="376"/>
      <c r="GNQ105" s="376"/>
      <c r="GNR105" s="376"/>
      <c r="GNS105" s="376"/>
      <c r="GNT105" s="376"/>
      <c r="GNU105" s="376"/>
      <c r="GNV105" s="376"/>
      <c r="GNW105" s="376"/>
      <c r="GNX105" s="376"/>
      <c r="GNY105" s="376"/>
      <c r="GNZ105" s="376"/>
      <c r="GOA105" s="376"/>
      <c r="GOB105" s="376"/>
      <c r="GOC105" s="376"/>
      <c r="GOD105" s="376"/>
      <c r="GOE105" s="376"/>
      <c r="GOF105" s="376"/>
      <c r="GOG105" s="376"/>
      <c r="GOH105" s="376"/>
      <c r="GOI105" s="376"/>
      <c r="GOJ105" s="376"/>
      <c r="GOK105" s="376"/>
      <c r="GOL105" s="376"/>
      <c r="GOM105" s="376"/>
      <c r="GON105" s="376"/>
      <c r="GOO105" s="376"/>
      <c r="GOP105" s="376"/>
      <c r="GOQ105" s="376"/>
      <c r="GOR105" s="376"/>
      <c r="GOS105" s="376"/>
      <c r="GOT105" s="376"/>
      <c r="GOU105" s="376"/>
      <c r="GOV105" s="376"/>
      <c r="GOW105" s="376"/>
      <c r="GOX105" s="376"/>
      <c r="GOY105" s="376"/>
      <c r="GOZ105" s="376"/>
      <c r="GPA105" s="376"/>
      <c r="GPB105" s="376"/>
      <c r="GPC105" s="376"/>
      <c r="GPD105" s="376"/>
      <c r="GPE105" s="376"/>
      <c r="GPF105" s="376"/>
      <c r="GPG105" s="376"/>
      <c r="GPH105" s="376"/>
      <c r="GPI105" s="376"/>
      <c r="GPJ105" s="376"/>
      <c r="GPK105" s="376"/>
      <c r="GPL105" s="376"/>
      <c r="GPM105" s="376"/>
      <c r="GPN105" s="376"/>
      <c r="GPO105" s="376"/>
      <c r="GPP105" s="376"/>
      <c r="GPQ105" s="376"/>
      <c r="GPR105" s="376"/>
      <c r="GPS105" s="376"/>
      <c r="GPT105" s="376"/>
      <c r="GPU105" s="376"/>
      <c r="GPV105" s="376"/>
      <c r="GPW105" s="376"/>
      <c r="GPX105" s="376"/>
      <c r="GPY105" s="376"/>
      <c r="GPZ105" s="376"/>
      <c r="GQA105" s="376"/>
      <c r="GQB105" s="376"/>
      <c r="GQC105" s="376"/>
      <c r="GQD105" s="376"/>
      <c r="GQE105" s="376"/>
      <c r="GQF105" s="376"/>
      <c r="GQG105" s="376"/>
      <c r="GQH105" s="376"/>
      <c r="GQI105" s="376"/>
      <c r="GQJ105" s="376"/>
      <c r="GQK105" s="376"/>
      <c r="GQL105" s="376"/>
      <c r="GQM105" s="376"/>
      <c r="GQN105" s="376"/>
      <c r="GQO105" s="376"/>
      <c r="GQP105" s="376"/>
      <c r="GQQ105" s="376"/>
      <c r="GQR105" s="376"/>
      <c r="GQS105" s="376"/>
      <c r="GQT105" s="376"/>
      <c r="GQU105" s="376"/>
      <c r="GQV105" s="376"/>
      <c r="GQW105" s="376"/>
      <c r="GQX105" s="376"/>
      <c r="GQY105" s="376"/>
      <c r="GQZ105" s="376"/>
      <c r="GRA105" s="376"/>
      <c r="GRB105" s="376"/>
      <c r="GRC105" s="376"/>
      <c r="GRD105" s="376"/>
      <c r="GRE105" s="376"/>
      <c r="GRF105" s="376"/>
      <c r="GRG105" s="376"/>
      <c r="GRH105" s="376"/>
      <c r="GRI105" s="376"/>
      <c r="GRJ105" s="376"/>
      <c r="GRK105" s="376"/>
      <c r="GRL105" s="376"/>
      <c r="GRM105" s="376"/>
      <c r="GRN105" s="376"/>
      <c r="GRO105" s="376"/>
      <c r="GRP105" s="376"/>
      <c r="GRQ105" s="376"/>
      <c r="GRR105" s="376"/>
      <c r="GRS105" s="376"/>
      <c r="GRT105" s="376"/>
      <c r="GRU105" s="376"/>
      <c r="GRV105" s="376"/>
      <c r="GRW105" s="376"/>
      <c r="GRX105" s="376"/>
      <c r="GRY105" s="376"/>
      <c r="GRZ105" s="376"/>
      <c r="GSA105" s="376"/>
      <c r="GSB105" s="376"/>
      <c r="GSC105" s="376"/>
      <c r="GSD105" s="376"/>
      <c r="GSE105" s="376"/>
      <c r="GSF105" s="376"/>
      <c r="GSG105" s="376"/>
      <c r="GSH105" s="376"/>
      <c r="GSI105" s="376"/>
      <c r="GSJ105" s="376"/>
      <c r="GSK105" s="376"/>
      <c r="GSL105" s="376"/>
      <c r="GSM105" s="376"/>
      <c r="GSN105" s="376"/>
      <c r="GSO105" s="376"/>
      <c r="GSP105" s="376"/>
      <c r="GSQ105" s="376"/>
      <c r="GSR105" s="376"/>
      <c r="GSS105" s="376"/>
      <c r="GST105" s="376"/>
      <c r="GSU105" s="376"/>
      <c r="GSV105" s="376"/>
      <c r="GSW105" s="376"/>
      <c r="GSX105" s="376"/>
      <c r="GSY105" s="376"/>
      <c r="GSZ105" s="376"/>
      <c r="GTA105" s="376"/>
      <c r="GTB105" s="376"/>
      <c r="GTC105" s="376"/>
      <c r="GTD105" s="376"/>
      <c r="GTE105" s="376"/>
      <c r="GTF105" s="376"/>
      <c r="GTG105" s="376"/>
      <c r="GTH105" s="376"/>
      <c r="GTI105" s="376"/>
      <c r="GTJ105" s="376"/>
      <c r="GTK105" s="376"/>
      <c r="GTL105" s="376"/>
      <c r="GTM105" s="376"/>
      <c r="GTN105" s="376"/>
      <c r="GTO105" s="376"/>
      <c r="GTP105" s="376"/>
      <c r="GTQ105" s="376"/>
      <c r="GTR105" s="376"/>
      <c r="GTS105" s="376"/>
      <c r="GTT105" s="376"/>
      <c r="GTU105" s="376"/>
      <c r="GTV105" s="376"/>
      <c r="GTW105" s="376"/>
      <c r="GTX105" s="376"/>
      <c r="GTY105" s="376"/>
      <c r="GTZ105" s="376"/>
      <c r="GUA105" s="376"/>
      <c r="GUB105" s="376"/>
      <c r="GUC105" s="376"/>
      <c r="GUD105" s="376"/>
      <c r="GUE105" s="376"/>
      <c r="GUF105" s="376"/>
      <c r="GUG105" s="376"/>
      <c r="GUH105" s="376"/>
      <c r="GUI105" s="376"/>
      <c r="GUJ105" s="376"/>
      <c r="GUK105" s="376"/>
      <c r="GUL105" s="376"/>
      <c r="GUM105" s="376"/>
      <c r="GUN105" s="376"/>
      <c r="GUO105" s="376"/>
      <c r="GUP105" s="376"/>
      <c r="GUQ105" s="376"/>
      <c r="GUR105" s="376"/>
      <c r="GUS105" s="376"/>
      <c r="GUT105" s="376"/>
      <c r="GUU105" s="376"/>
      <c r="GUV105" s="376"/>
      <c r="GUW105" s="376"/>
      <c r="GUX105" s="376"/>
      <c r="GUY105" s="376"/>
      <c r="GUZ105" s="376"/>
      <c r="GVA105" s="376"/>
      <c r="GVB105" s="376"/>
      <c r="GVC105" s="376"/>
      <c r="GVD105" s="376"/>
      <c r="GVE105" s="376"/>
      <c r="GVF105" s="376"/>
      <c r="GVG105" s="376"/>
      <c r="GVH105" s="376"/>
      <c r="GVI105" s="376"/>
      <c r="GVJ105" s="376"/>
      <c r="GVK105" s="376"/>
      <c r="GVL105" s="376"/>
      <c r="GVM105" s="376"/>
      <c r="GVN105" s="376"/>
      <c r="GVO105" s="376"/>
      <c r="GVP105" s="376"/>
      <c r="GVQ105" s="376"/>
      <c r="GVR105" s="376"/>
      <c r="GVS105" s="376"/>
      <c r="GVT105" s="376"/>
      <c r="GVU105" s="376"/>
      <c r="GVV105" s="376"/>
      <c r="GVW105" s="376"/>
      <c r="GVX105" s="376"/>
      <c r="GVY105" s="376"/>
      <c r="GVZ105" s="376"/>
      <c r="GWA105" s="376"/>
      <c r="GWB105" s="376"/>
      <c r="GWC105" s="376"/>
      <c r="GWD105" s="376"/>
      <c r="GWE105" s="376"/>
      <c r="GWF105" s="376"/>
      <c r="GWG105" s="376"/>
      <c r="GWH105" s="376"/>
      <c r="GWI105" s="376"/>
      <c r="GWJ105" s="376"/>
      <c r="GWK105" s="376"/>
      <c r="GWL105" s="376"/>
      <c r="GWM105" s="376"/>
      <c r="GWN105" s="376"/>
      <c r="GWO105" s="376"/>
      <c r="GWP105" s="376"/>
      <c r="GWQ105" s="376"/>
      <c r="GWR105" s="376"/>
      <c r="GWS105" s="376"/>
      <c r="GWT105" s="376"/>
      <c r="GWU105" s="376"/>
      <c r="GWV105" s="376"/>
      <c r="GWW105" s="376"/>
      <c r="GWX105" s="376"/>
      <c r="GWY105" s="376"/>
      <c r="GWZ105" s="376"/>
      <c r="GXA105" s="376"/>
      <c r="GXB105" s="376"/>
      <c r="GXC105" s="376"/>
      <c r="GXD105" s="376"/>
      <c r="GXE105" s="376"/>
      <c r="GXF105" s="376"/>
      <c r="GXG105" s="376"/>
      <c r="GXH105" s="376"/>
      <c r="GXI105" s="376"/>
      <c r="GXJ105" s="376"/>
      <c r="GXK105" s="376"/>
      <c r="GXL105" s="376"/>
      <c r="GXM105" s="376"/>
      <c r="GXN105" s="376"/>
      <c r="GXO105" s="376"/>
      <c r="GXP105" s="376"/>
      <c r="GXQ105" s="376"/>
      <c r="GXR105" s="376"/>
      <c r="GXS105" s="376"/>
      <c r="GXT105" s="376"/>
      <c r="GXU105" s="376"/>
      <c r="GXV105" s="376"/>
      <c r="GXW105" s="376"/>
      <c r="GXX105" s="376"/>
      <c r="GXY105" s="376"/>
      <c r="GXZ105" s="376"/>
      <c r="GYA105" s="376"/>
      <c r="GYB105" s="376"/>
      <c r="GYC105" s="376"/>
      <c r="GYD105" s="376"/>
      <c r="GYE105" s="376"/>
      <c r="GYF105" s="376"/>
      <c r="GYG105" s="376"/>
      <c r="GYH105" s="376"/>
      <c r="GYI105" s="376"/>
      <c r="GYJ105" s="376"/>
      <c r="GYK105" s="376"/>
      <c r="GYL105" s="376"/>
      <c r="GYM105" s="376"/>
      <c r="GYN105" s="376"/>
      <c r="GYO105" s="376"/>
      <c r="GYP105" s="376"/>
      <c r="GYQ105" s="376"/>
      <c r="GYR105" s="376"/>
      <c r="GYS105" s="376"/>
      <c r="GYT105" s="376"/>
      <c r="GYU105" s="376"/>
      <c r="GYV105" s="376"/>
      <c r="GYW105" s="376"/>
      <c r="GYX105" s="376"/>
      <c r="GYY105" s="376"/>
      <c r="GYZ105" s="376"/>
      <c r="GZA105" s="376"/>
      <c r="GZB105" s="376"/>
      <c r="GZC105" s="376"/>
      <c r="GZD105" s="376"/>
      <c r="GZE105" s="376"/>
      <c r="GZF105" s="376"/>
      <c r="GZG105" s="376"/>
      <c r="GZH105" s="376"/>
      <c r="GZI105" s="376"/>
      <c r="GZJ105" s="376"/>
      <c r="GZK105" s="376"/>
      <c r="GZL105" s="376"/>
      <c r="GZM105" s="376"/>
      <c r="GZN105" s="376"/>
      <c r="GZO105" s="376"/>
      <c r="GZP105" s="376"/>
      <c r="GZQ105" s="376"/>
      <c r="GZR105" s="376"/>
      <c r="GZS105" s="376"/>
      <c r="GZT105" s="376"/>
      <c r="GZU105" s="376"/>
      <c r="GZV105" s="376"/>
      <c r="GZW105" s="376"/>
      <c r="GZX105" s="376"/>
      <c r="GZY105" s="376"/>
      <c r="GZZ105" s="376"/>
      <c r="HAA105" s="376"/>
      <c r="HAB105" s="376"/>
      <c r="HAC105" s="376"/>
      <c r="HAD105" s="376"/>
      <c r="HAE105" s="376"/>
      <c r="HAF105" s="376"/>
      <c r="HAG105" s="376"/>
      <c r="HAH105" s="376"/>
      <c r="HAI105" s="376"/>
      <c r="HAJ105" s="376"/>
      <c r="HAK105" s="376"/>
      <c r="HAL105" s="376"/>
      <c r="HAM105" s="376"/>
      <c r="HAN105" s="376"/>
      <c r="HAO105" s="376"/>
      <c r="HAP105" s="376"/>
      <c r="HAQ105" s="376"/>
      <c r="HAR105" s="376"/>
      <c r="HAS105" s="376"/>
      <c r="HAT105" s="376"/>
      <c r="HAU105" s="376"/>
      <c r="HAV105" s="376"/>
      <c r="HAW105" s="376"/>
      <c r="HAX105" s="376"/>
      <c r="HAY105" s="376"/>
      <c r="HAZ105" s="376"/>
      <c r="HBA105" s="376"/>
      <c r="HBB105" s="376"/>
      <c r="HBC105" s="376"/>
      <c r="HBD105" s="376"/>
      <c r="HBE105" s="376"/>
      <c r="HBF105" s="376"/>
      <c r="HBG105" s="376"/>
      <c r="HBH105" s="376"/>
      <c r="HBI105" s="376"/>
      <c r="HBJ105" s="376"/>
      <c r="HBK105" s="376"/>
      <c r="HBL105" s="376"/>
      <c r="HBM105" s="376"/>
      <c r="HBN105" s="376"/>
      <c r="HBO105" s="376"/>
      <c r="HBP105" s="376"/>
      <c r="HBQ105" s="376"/>
      <c r="HBR105" s="376"/>
      <c r="HBS105" s="376"/>
      <c r="HBT105" s="376"/>
      <c r="HBU105" s="376"/>
      <c r="HBV105" s="376"/>
      <c r="HBW105" s="376"/>
      <c r="HBX105" s="376"/>
      <c r="HBY105" s="376"/>
      <c r="HBZ105" s="376"/>
      <c r="HCA105" s="376"/>
      <c r="HCB105" s="376"/>
      <c r="HCC105" s="376"/>
      <c r="HCD105" s="376"/>
      <c r="HCE105" s="376"/>
      <c r="HCF105" s="376"/>
      <c r="HCG105" s="376"/>
      <c r="HCH105" s="376"/>
      <c r="HCI105" s="376"/>
      <c r="HCJ105" s="376"/>
      <c r="HCK105" s="376"/>
      <c r="HCL105" s="376"/>
      <c r="HCM105" s="376"/>
      <c r="HCN105" s="376"/>
      <c r="HCO105" s="376"/>
      <c r="HCP105" s="376"/>
      <c r="HCQ105" s="376"/>
      <c r="HCR105" s="376"/>
      <c r="HCS105" s="376"/>
      <c r="HCT105" s="376"/>
      <c r="HCU105" s="376"/>
      <c r="HCV105" s="376"/>
      <c r="HCW105" s="376"/>
      <c r="HCX105" s="376"/>
      <c r="HCY105" s="376"/>
      <c r="HCZ105" s="376"/>
      <c r="HDA105" s="376"/>
      <c r="HDB105" s="376"/>
      <c r="HDC105" s="376"/>
      <c r="HDD105" s="376"/>
      <c r="HDE105" s="376"/>
      <c r="HDF105" s="376"/>
      <c r="HDG105" s="376"/>
      <c r="HDH105" s="376"/>
      <c r="HDI105" s="376"/>
      <c r="HDJ105" s="376"/>
      <c r="HDK105" s="376"/>
      <c r="HDL105" s="376"/>
      <c r="HDM105" s="376"/>
      <c r="HDN105" s="376"/>
      <c r="HDO105" s="376"/>
      <c r="HDP105" s="376"/>
      <c r="HDQ105" s="376"/>
      <c r="HDR105" s="376"/>
      <c r="HDS105" s="376"/>
      <c r="HDT105" s="376"/>
      <c r="HDU105" s="376"/>
      <c r="HDV105" s="376"/>
      <c r="HDW105" s="376"/>
      <c r="HDX105" s="376"/>
      <c r="HDY105" s="376"/>
      <c r="HDZ105" s="376"/>
      <c r="HEA105" s="376"/>
      <c r="HEB105" s="376"/>
      <c r="HEC105" s="376"/>
      <c r="HED105" s="376"/>
      <c r="HEE105" s="376"/>
      <c r="HEF105" s="376"/>
      <c r="HEG105" s="376"/>
      <c r="HEH105" s="376"/>
      <c r="HEI105" s="376"/>
      <c r="HEJ105" s="376"/>
      <c r="HEK105" s="376"/>
      <c r="HEL105" s="376"/>
      <c r="HEM105" s="376"/>
      <c r="HEN105" s="376"/>
      <c r="HEO105" s="376"/>
      <c r="HEP105" s="376"/>
      <c r="HEQ105" s="376"/>
      <c r="HER105" s="376"/>
      <c r="HES105" s="376"/>
      <c r="HET105" s="376"/>
      <c r="HEU105" s="376"/>
      <c r="HEV105" s="376"/>
      <c r="HEW105" s="376"/>
      <c r="HEX105" s="376"/>
      <c r="HEY105" s="376"/>
      <c r="HEZ105" s="376"/>
      <c r="HFA105" s="376"/>
      <c r="HFB105" s="376"/>
      <c r="HFC105" s="376"/>
      <c r="HFD105" s="376"/>
      <c r="HFE105" s="376"/>
      <c r="HFF105" s="376"/>
      <c r="HFG105" s="376"/>
      <c r="HFH105" s="376"/>
      <c r="HFI105" s="376"/>
      <c r="HFJ105" s="376"/>
      <c r="HFK105" s="376"/>
      <c r="HFL105" s="376"/>
      <c r="HFM105" s="376"/>
      <c r="HFN105" s="376"/>
      <c r="HFO105" s="376"/>
      <c r="HFP105" s="376"/>
      <c r="HFQ105" s="376"/>
      <c r="HFR105" s="376"/>
      <c r="HFS105" s="376"/>
      <c r="HFT105" s="376"/>
      <c r="HFU105" s="376"/>
      <c r="HFV105" s="376"/>
      <c r="HFW105" s="376"/>
      <c r="HFX105" s="376"/>
      <c r="HFY105" s="376"/>
      <c r="HFZ105" s="376"/>
      <c r="HGA105" s="376"/>
      <c r="HGB105" s="376"/>
      <c r="HGC105" s="376"/>
      <c r="HGD105" s="376"/>
      <c r="HGE105" s="376"/>
      <c r="HGF105" s="376"/>
      <c r="HGG105" s="376"/>
      <c r="HGH105" s="376"/>
      <c r="HGI105" s="376"/>
      <c r="HGJ105" s="376"/>
      <c r="HGK105" s="376"/>
      <c r="HGL105" s="376"/>
      <c r="HGM105" s="376"/>
      <c r="HGN105" s="376"/>
      <c r="HGO105" s="376"/>
      <c r="HGP105" s="376"/>
      <c r="HGQ105" s="376"/>
      <c r="HGR105" s="376"/>
      <c r="HGS105" s="376"/>
      <c r="HGT105" s="376"/>
      <c r="HGU105" s="376"/>
      <c r="HGV105" s="376"/>
      <c r="HGW105" s="376"/>
      <c r="HGX105" s="376"/>
      <c r="HGY105" s="376"/>
      <c r="HGZ105" s="376"/>
      <c r="HHA105" s="376"/>
      <c r="HHB105" s="376"/>
      <c r="HHC105" s="376"/>
      <c r="HHD105" s="376"/>
      <c r="HHE105" s="376"/>
      <c r="HHF105" s="376"/>
      <c r="HHG105" s="376"/>
      <c r="HHH105" s="376"/>
      <c r="HHI105" s="376"/>
      <c r="HHJ105" s="376"/>
      <c r="HHK105" s="376"/>
      <c r="HHL105" s="376"/>
      <c r="HHM105" s="376"/>
      <c r="HHN105" s="376"/>
      <c r="HHO105" s="376"/>
      <c r="HHP105" s="376"/>
      <c r="HHQ105" s="376"/>
      <c r="HHR105" s="376"/>
      <c r="HHS105" s="376"/>
      <c r="HHT105" s="376"/>
      <c r="HHU105" s="376"/>
      <c r="HHV105" s="376"/>
      <c r="HHW105" s="376"/>
      <c r="HHX105" s="376"/>
      <c r="HHY105" s="376"/>
      <c r="HHZ105" s="376"/>
      <c r="HIA105" s="376"/>
      <c r="HIB105" s="376"/>
      <c r="HIC105" s="376"/>
      <c r="HID105" s="376"/>
      <c r="HIE105" s="376"/>
      <c r="HIF105" s="376"/>
      <c r="HIG105" s="376"/>
      <c r="HIH105" s="376"/>
      <c r="HII105" s="376"/>
      <c r="HIJ105" s="376"/>
      <c r="HIK105" s="376"/>
      <c r="HIL105" s="376"/>
      <c r="HIM105" s="376"/>
      <c r="HIN105" s="376"/>
      <c r="HIO105" s="376"/>
      <c r="HIP105" s="376"/>
      <c r="HIQ105" s="376"/>
      <c r="HIR105" s="376"/>
      <c r="HIS105" s="376"/>
      <c r="HIT105" s="376"/>
      <c r="HIU105" s="376"/>
      <c r="HIV105" s="376"/>
      <c r="HIW105" s="376"/>
      <c r="HIX105" s="376"/>
      <c r="HIY105" s="376"/>
      <c r="HIZ105" s="376"/>
      <c r="HJA105" s="376"/>
      <c r="HJB105" s="376"/>
      <c r="HJC105" s="376"/>
      <c r="HJD105" s="376"/>
      <c r="HJE105" s="376"/>
      <c r="HJF105" s="376"/>
      <c r="HJG105" s="376"/>
      <c r="HJH105" s="376"/>
      <c r="HJI105" s="376"/>
      <c r="HJJ105" s="376"/>
      <c r="HJK105" s="376"/>
      <c r="HJL105" s="376"/>
      <c r="HJM105" s="376"/>
      <c r="HJN105" s="376"/>
      <c r="HJO105" s="376"/>
      <c r="HJP105" s="376"/>
      <c r="HJQ105" s="376"/>
      <c r="HJR105" s="376"/>
      <c r="HJS105" s="376"/>
      <c r="HJT105" s="376"/>
      <c r="HJU105" s="376"/>
      <c r="HJV105" s="376"/>
      <c r="HJW105" s="376"/>
      <c r="HJX105" s="376"/>
      <c r="HJY105" s="376"/>
      <c r="HJZ105" s="376"/>
      <c r="HKA105" s="376"/>
      <c r="HKB105" s="376"/>
      <c r="HKC105" s="376"/>
      <c r="HKD105" s="376"/>
      <c r="HKE105" s="376"/>
      <c r="HKF105" s="376"/>
      <c r="HKG105" s="376"/>
      <c r="HKH105" s="376"/>
      <c r="HKI105" s="376"/>
      <c r="HKJ105" s="376"/>
      <c r="HKK105" s="376"/>
      <c r="HKL105" s="376"/>
      <c r="HKM105" s="376"/>
      <c r="HKN105" s="376"/>
      <c r="HKO105" s="376"/>
      <c r="HKP105" s="376"/>
      <c r="HKQ105" s="376"/>
      <c r="HKR105" s="376"/>
      <c r="HKS105" s="376"/>
      <c r="HKT105" s="376"/>
      <c r="HKU105" s="376"/>
      <c r="HKV105" s="376"/>
      <c r="HKW105" s="376"/>
      <c r="HKX105" s="376"/>
      <c r="HKY105" s="376"/>
      <c r="HKZ105" s="376"/>
      <c r="HLA105" s="376"/>
      <c r="HLB105" s="376"/>
      <c r="HLC105" s="376"/>
      <c r="HLD105" s="376"/>
      <c r="HLE105" s="376"/>
      <c r="HLF105" s="376"/>
      <c r="HLG105" s="376"/>
      <c r="HLH105" s="376"/>
      <c r="HLI105" s="376"/>
      <c r="HLJ105" s="376"/>
      <c r="HLK105" s="376"/>
      <c r="HLL105" s="376"/>
      <c r="HLM105" s="376"/>
      <c r="HLN105" s="376"/>
      <c r="HLO105" s="376"/>
      <c r="HLP105" s="376"/>
      <c r="HLQ105" s="376"/>
      <c r="HLR105" s="376"/>
      <c r="HLS105" s="376"/>
      <c r="HLT105" s="376"/>
      <c r="HLU105" s="376"/>
      <c r="HLV105" s="376"/>
      <c r="HLW105" s="376"/>
      <c r="HLX105" s="376"/>
      <c r="HLY105" s="376"/>
      <c r="HLZ105" s="376"/>
      <c r="HMA105" s="376"/>
      <c r="HMB105" s="376"/>
      <c r="HMC105" s="376"/>
      <c r="HMD105" s="376"/>
      <c r="HME105" s="376"/>
      <c r="HMF105" s="376"/>
      <c r="HMG105" s="376"/>
      <c r="HMH105" s="376"/>
      <c r="HMI105" s="376"/>
      <c r="HMJ105" s="376"/>
      <c r="HMK105" s="376"/>
      <c r="HML105" s="376"/>
      <c r="HMM105" s="376"/>
      <c r="HMN105" s="376"/>
      <c r="HMO105" s="376"/>
      <c r="HMP105" s="376"/>
      <c r="HMQ105" s="376"/>
      <c r="HMR105" s="376"/>
      <c r="HMS105" s="376"/>
      <c r="HMT105" s="376"/>
      <c r="HMU105" s="376"/>
      <c r="HMV105" s="376"/>
      <c r="HMW105" s="376"/>
      <c r="HMX105" s="376"/>
      <c r="HMY105" s="376"/>
      <c r="HMZ105" s="376"/>
      <c r="HNA105" s="376"/>
      <c r="HNB105" s="376"/>
      <c r="HNC105" s="376"/>
      <c r="HND105" s="376"/>
      <c r="HNE105" s="376"/>
      <c r="HNF105" s="376"/>
      <c r="HNG105" s="376"/>
      <c r="HNH105" s="376"/>
      <c r="HNI105" s="376"/>
      <c r="HNJ105" s="376"/>
      <c r="HNK105" s="376"/>
      <c r="HNL105" s="376"/>
      <c r="HNM105" s="376"/>
      <c r="HNN105" s="376"/>
      <c r="HNO105" s="376"/>
      <c r="HNP105" s="376"/>
      <c r="HNQ105" s="376"/>
      <c r="HNR105" s="376"/>
      <c r="HNS105" s="376"/>
      <c r="HNT105" s="376"/>
      <c r="HNU105" s="376"/>
      <c r="HNV105" s="376"/>
      <c r="HNW105" s="376"/>
      <c r="HNX105" s="376"/>
      <c r="HNY105" s="376"/>
      <c r="HNZ105" s="376"/>
      <c r="HOA105" s="376"/>
      <c r="HOB105" s="376"/>
      <c r="HOC105" s="376"/>
      <c r="HOD105" s="376"/>
      <c r="HOE105" s="376"/>
      <c r="HOF105" s="376"/>
      <c r="HOG105" s="376"/>
      <c r="HOH105" s="376"/>
      <c r="HOI105" s="376"/>
      <c r="HOJ105" s="376"/>
      <c r="HOK105" s="376"/>
      <c r="HOL105" s="376"/>
      <c r="HOM105" s="376"/>
      <c r="HON105" s="376"/>
      <c r="HOO105" s="376"/>
      <c r="HOP105" s="376"/>
      <c r="HOQ105" s="376"/>
      <c r="HOR105" s="376"/>
      <c r="HOS105" s="376"/>
      <c r="HOT105" s="376"/>
      <c r="HOU105" s="376"/>
      <c r="HOV105" s="376"/>
      <c r="HOW105" s="376"/>
      <c r="HOX105" s="376"/>
      <c r="HOY105" s="376"/>
      <c r="HOZ105" s="376"/>
      <c r="HPA105" s="376"/>
      <c r="HPB105" s="376"/>
      <c r="HPC105" s="376"/>
      <c r="HPD105" s="376"/>
      <c r="HPE105" s="376"/>
      <c r="HPF105" s="376"/>
      <c r="HPG105" s="376"/>
      <c r="HPH105" s="376"/>
      <c r="HPI105" s="376"/>
      <c r="HPJ105" s="376"/>
      <c r="HPK105" s="376"/>
      <c r="HPL105" s="376"/>
      <c r="HPM105" s="376"/>
      <c r="HPN105" s="376"/>
      <c r="HPO105" s="376"/>
      <c r="HPP105" s="376"/>
      <c r="HPQ105" s="376"/>
      <c r="HPR105" s="376"/>
      <c r="HPS105" s="376"/>
      <c r="HPT105" s="376"/>
      <c r="HPU105" s="376"/>
      <c r="HPV105" s="376"/>
      <c r="HPW105" s="376"/>
      <c r="HPX105" s="376"/>
      <c r="HPY105" s="376"/>
      <c r="HPZ105" s="376"/>
      <c r="HQA105" s="376"/>
      <c r="HQB105" s="376"/>
      <c r="HQC105" s="376"/>
      <c r="HQD105" s="376"/>
      <c r="HQE105" s="376"/>
      <c r="HQF105" s="376"/>
      <c r="HQG105" s="376"/>
      <c r="HQH105" s="376"/>
      <c r="HQI105" s="376"/>
      <c r="HQJ105" s="376"/>
      <c r="HQK105" s="376"/>
      <c r="HQL105" s="376"/>
      <c r="HQM105" s="376"/>
      <c r="HQN105" s="376"/>
      <c r="HQO105" s="376"/>
      <c r="HQP105" s="376"/>
      <c r="HQQ105" s="376"/>
      <c r="HQR105" s="376"/>
      <c r="HQS105" s="376"/>
      <c r="HQT105" s="376"/>
      <c r="HQU105" s="376"/>
      <c r="HQV105" s="376"/>
      <c r="HQW105" s="376"/>
      <c r="HQX105" s="376"/>
      <c r="HQY105" s="376"/>
      <c r="HQZ105" s="376"/>
      <c r="HRA105" s="376"/>
      <c r="HRB105" s="376"/>
      <c r="HRC105" s="376"/>
      <c r="HRD105" s="376"/>
      <c r="HRE105" s="376"/>
      <c r="HRF105" s="376"/>
      <c r="HRG105" s="376"/>
      <c r="HRH105" s="376"/>
      <c r="HRI105" s="376"/>
      <c r="HRJ105" s="376"/>
      <c r="HRK105" s="376"/>
      <c r="HRL105" s="376"/>
      <c r="HRM105" s="376"/>
      <c r="HRN105" s="376"/>
      <c r="HRO105" s="376"/>
      <c r="HRP105" s="376"/>
      <c r="HRQ105" s="376"/>
      <c r="HRR105" s="376"/>
      <c r="HRS105" s="376"/>
      <c r="HRT105" s="376"/>
      <c r="HRU105" s="376"/>
      <c r="HRV105" s="376"/>
      <c r="HRW105" s="376"/>
      <c r="HRX105" s="376"/>
      <c r="HRY105" s="376"/>
      <c r="HRZ105" s="376"/>
      <c r="HSA105" s="376"/>
      <c r="HSB105" s="376"/>
      <c r="HSC105" s="376"/>
      <c r="HSD105" s="376"/>
      <c r="HSE105" s="376"/>
      <c r="HSF105" s="376"/>
      <c r="HSG105" s="376"/>
      <c r="HSH105" s="376"/>
      <c r="HSI105" s="376"/>
      <c r="HSJ105" s="376"/>
      <c r="HSK105" s="376"/>
      <c r="HSL105" s="376"/>
      <c r="HSM105" s="376"/>
      <c r="HSN105" s="376"/>
      <c r="HSO105" s="376"/>
      <c r="HSP105" s="376"/>
      <c r="HSQ105" s="376"/>
      <c r="HSR105" s="376"/>
      <c r="HSS105" s="376"/>
      <c r="HST105" s="376"/>
      <c r="HSU105" s="376"/>
      <c r="HSV105" s="376"/>
      <c r="HSW105" s="376"/>
      <c r="HSX105" s="376"/>
      <c r="HSY105" s="376"/>
      <c r="HSZ105" s="376"/>
      <c r="HTA105" s="376"/>
      <c r="HTB105" s="376"/>
      <c r="HTC105" s="376"/>
      <c r="HTD105" s="376"/>
      <c r="HTE105" s="376"/>
      <c r="HTF105" s="376"/>
      <c r="HTG105" s="376"/>
      <c r="HTH105" s="376"/>
      <c r="HTI105" s="376"/>
      <c r="HTJ105" s="376"/>
      <c r="HTK105" s="376"/>
      <c r="HTL105" s="376"/>
      <c r="HTM105" s="376"/>
      <c r="HTN105" s="376"/>
      <c r="HTO105" s="376"/>
      <c r="HTP105" s="376"/>
      <c r="HTQ105" s="376"/>
      <c r="HTR105" s="376"/>
      <c r="HTS105" s="376"/>
      <c r="HTT105" s="376"/>
      <c r="HTU105" s="376"/>
      <c r="HTV105" s="376"/>
      <c r="HTW105" s="376"/>
      <c r="HTX105" s="376"/>
      <c r="HTY105" s="376"/>
      <c r="HTZ105" s="376"/>
      <c r="HUA105" s="376"/>
      <c r="HUB105" s="376"/>
      <c r="HUC105" s="376"/>
      <c r="HUD105" s="376"/>
      <c r="HUE105" s="376"/>
      <c r="HUF105" s="376"/>
      <c r="HUG105" s="376"/>
      <c r="HUH105" s="376"/>
      <c r="HUI105" s="376"/>
      <c r="HUJ105" s="376"/>
      <c r="HUK105" s="376"/>
      <c r="HUL105" s="376"/>
      <c r="HUM105" s="376"/>
      <c r="HUN105" s="376"/>
      <c r="HUO105" s="376"/>
      <c r="HUP105" s="376"/>
      <c r="HUQ105" s="376"/>
      <c r="HUR105" s="376"/>
      <c r="HUS105" s="376"/>
      <c r="HUT105" s="376"/>
      <c r="HUU105" s="376"/>
      <c r="HUV105" s="376"/>
      <c r="HUW105" s="376"/>
      <c r="HUX105" s="376"/>
      <c r="HUY105" s="376"/>
      <c r="HUZ105" s="376"/>
      <c r="HVA105" s="376"/>
      <c r="HVB105" s="376"/>
      <c r="HVC105" s="376"/>
      <c r="HVD105" s="376"/>
      <c r="HVE105" s="376"/>
      <c r="HVF105" s="376"/>
      <c r="HVG105" s="376"/>
      <c r="HVH105" s="376"/>
      <c r="HVI105" s="376"/>
      <c r="HVJ105" s="376"/>
      <c r="HVK105" s="376"/>
      <c r="HVL105" s="376"/>
      <c r="HVM105" s="376"/>
      <c r="HVN105" s="376"/>
      <c r="HVO105" s="376"/>
      <c r="HVP105" s="376"/>
      <c r="HVQ105" s="376"/>
      <c r="HVR105" s="376"/>
      <c r="HVS105" s="376"/>
      <c r="HVT105" s="376"/>
      <c r="HVU105" s="376"/>
      <c r="HVV105" s="376"/>
      <c r="HVW105" s="376"/>
      <c r="HVX105" s="376"/>
      <c r="HVY105" s="376"/>
      <c r="HVZ105" s="376"/>
      <c r="HWA105" s="376"/>
      <c r="HWB105" s="376"/>
      <c r="HWC105" s="376"/>
      <c r="HWD105" s="376"/>
      <c r="HWE105" s="376"/>
      <c r="HWF105" s="376"/>
      <c r="HWG105" s="376"/>
      <c r="HWH105" s="376"/>
      <c r="HWI105" s="376"/>
      <c r="HWJ105" s="376"/>
      <c r="HWK105" s="376"/>
      <c r="HWL105" s="376"/>
      <c r="HWM105" s="376"/>
      <c r="HWN105" s="376"/>
      <c r="HWO105" s="376"/>
      <c r="HWP105" s="376"/>
      <c r="HWQ105" s="376"/>
      <c r="HWR105" s="376"/>
      <c r="HWS105" s="376"/>
      <c r="HWT105" s="376"/>
      <c r="HWU105" s="376"/>
      <c r="HWV105" s="376"/>
      <c r="HWW105" s="376"/>
      <c r="HWX105" s="376"/>
      <c r="HWY105" s="376"/>
      <c r="HWZ105" s="376"/>
      <c r="HXA105" s="376"/>
      <c r="HXB105" s="376"/>
      <c r="HXC105" s="376"/>
      <c r="HXD105" s="376"/>
      <c r="HXE105" s="376"/>
      <c r="HXF105" s="376"/>
      <c r="HXG105" s="376"/>
      <c r="HXH105" s="376"/>
      <c r="HXI105" s="376"/>
      <c r="HXJ105" s="376"/>
      <c r="HXK105" s="376"/>
      <c r="HXL105" s="376"/>
      <c r="HXM105" s="376"/>
      <c r="HXN105" s="376"/>
      <c r="HXO105" s="376"/>
      <c r="HXP105" s="376"/>
      <c r="HXQ105" s="376"/>
      <c r="HXR105" s="376"/>
      <c r="HXS105" s="376"/>
      <c r="HXT105" s="376"/>
      <c r="HXU105" s="376"/>
      <c r="HXV105" s="376"/>
      <c r="HXW105" s="376"/>
      <c r="HXX105" s="376"/>
      <c r="HXY105" s="376"/>
      <c r="HXZ105" s="376"/>
      <c r="HYA105" s="376"/>
      <c r="HYB105" s="376"/>
      <c r="HYC105" s="376"/>
      <c r="HYD105" s="376"/>
      <c r="HYE105" s="376"/>
      <c r="HYF105" s="376"/>
      <c r="HYG105" s="376"/>
      <c r="HYH105" s="376"/>
      <c r="HYI105" s="376"/>
      <c r="HYJ105" s="376"/>
      <c r="HYK105" s="376"/>
      <c r="HYL105" s="376"/>
      <c r="HYM105" s="376"/>
      <c r="HYN105" s="376"/>
      <c r="HYO105" s="376"/>
      <c r="HYP105" s="376"/>
      <c r="HYQ105" s="376"/>
      <c r="HYR105" s="376"/>
      <c r="HYS105" s="376"/>
      <c r="HYT105" s="376"/>
      <c r="HYU105" s="376"/>
      <c r="HYV105" s="376"/>
      <c r="HYW105" s="376"/>
      <c r="HYX105" s="376"/>
      <c r="HYY105" s="376"/>
      <c r="HYZ105" s="376"/>
      <c r="HZA105" s="376"/>
      <c r="HZB105" s="376"/>
      <c r="HZC105" s="376"/>
      <c r="HZD105" s="376"/>
      <c r="HZE105" s="376"/>
      <c r="HZF105" s="376"/>
      <c r="HZG105" s="376"/>
      <c r="HZH105" s="376"/>
      <c r="HZI105" s="376"/>
      <c r="HZJ105" s="376"/>
      <c r="HZK105" s="376"/>
      <c r="HZL105" s="376"/>
      <c r="HZM105" s="376"/>
      <c r="HZN105" s="376"/>
      <c r="HZO105" s="376"/>
      <c r="HZP105" s="376"/>
      <c r="HZQ105" s="376"/>
      <c r="HZR105" s="376"/>
      <c r="HZS105" s="376"/>
      <c r="HZT105" s="376"/>
      <c r="HZU105" s="376"/>
      <c r="HZV105" s="376"/>
      <c r="HZW105" s="376"/>
      <c r="HZX105" s="376"/>
      <c r="HZY105" s="376"/>
      <c r="HZZ105" s="376"/>
      <c r="IAA105" s="376"/>
      <c r="IAB105" s="376"/>
      <c r="IAC105" s="376"/>
      <c r="IAD105" s="376"/>
      <c r="IAE105" s="376"/>
      <c r="IAF105" s="376"/>
      <c r="IAG105" s="376"/>
      <c r="IAH105" s="376"/>
      <c r="IAI105" s="376"/>
      <c r="IAJ105" s="376"/>
      <c r="IAK105" s="376"/>
      <c r="IAL105" s="376"/>
      <c r="IAM105" s="376"/>
      <c r="IAN105" s="376"/>
      <c r="IAO105" s="376"/>
      <c r="IAP105" s="376"/>
      <c r="IAQ105" s="376"/>
      <c r="IAR105" s="376"/>
      <c r="IAS105" s="376"/>
      <c r="IAT105" s="376"/>
      <c r="IAU105" s="376"/>
      <c r="IAV105" s="376"/>
      <c r="IAW105" s="376"/>
      <c r="IAX105" s="376"/>
      <c r="IAY105" s="376"/>
      <c r="IAZ105" s="376"/>
      <c r="IBA105" s="376"/>
      <c r="IBB105" s="376"/>
      <c r="IBC105" s="376"/>
      <c r="IBD105" s="376"/>
      <c r="IBE105" s="376"/>
      <c r="IBF105" s="376"/>
      <c r="IBG105" s="376"/>
      <c r="IBH105" s="376"/>
      <c r="IBI105" s="376"/>
      <c r="IBJ105" s="376"/>
      <c r="IBK105" s="376"/>
      <c r="IBL105" s="376"/>
      <c r="IBM105" s="376"/>
      <c r="IBN105" s="376"/>
      <c r="IBO105" s="376"/>
      <c r="IBP105" s="376"/>
      <c r="IBQ105" s="376"/>
      <c r="IBR105" s="376"/>
      <c r="IBS105" s="376"/>
      <c r="IBT105" s="376"/>
      <c r="IBU105" s="376"/>
      <c r="IBV105" s="376"/>
      <c r="IBW105" s="376"/>
      <c r="IBX105" s="376"/>
      <c r="IBY105" s="376"/>
      <c r="IBZ105" s="376"/>
      <c r="ICA105" s="376"/>
      <c r="ICB105" s="376"/>
      <c r="ICC105" s="376"/>
      <c r="ICD105" s="376"/>
      <c r="ICE105" s="376"/>
      <c r="ICF105" s="376"/>
      <c r="ICG105" s="376"/>
      <c r="ICH105" s="376"/>
      <c r="ICI105" s="376"/>
      <c r="ICJ105" s="376"/>
      <c r="ICK105" s="376"/>
      <c r="ICL105" s="376"/>
      <c r="ICM105" s="376"/>
      <c r="ICN105" s="376"/>
      <c r="ICO105" s="376"/>
      <c r="ICP105" s="376"/>
      <c r="ICQ105" s="376"/>
      <c r="ICR105" s="376"/>
      <c r="ICS105" s="376"/>
      <c r="ICT105" s="376"/>
      <c r="ICU105" s="376"/>
      <c r="ICV105" s="376"/>
      <c r="ICW105" s="376"/>
      <c r="ICX105" s="376"/>
      <c r="ICY105" s="376"/>
      <c r="ICZ105" s="376"/>
      <c r="IDA105" s="376"/>
      <c r="IDB105" s="376"/>
      <c r="IDC105" s="376"/>
      <c r="IDD105" s="376"/>
      <c r="IDE105" s="376"/>
      <c r="IDF105" s="376"/>
      <c r="IDG105" s="376"/>
      <c r="IDH105" s="376"/>
      <c r="IDI105" s="376"/>
      <c r="IDJ105" s="376"/>
      <c r="IDK105" s="376"/>
      <c r="IDL105" s="376"/>
      <c r="IDM105" s="376"/>
      <c r="IDN105" s="376"/>
      <c r="IDO105" s="376"/>
      <c r="IDP105" s="376"/>
      <c r="IDQ105" s="376"/>
      <c r="IDR105" s="376"/>
      <c r="IDS105" s="376"/>
      <c r="IDT105" s="376"/>
      <c r="IDU105" s="376"/>
      <c r="IDV105" s="376"/>
      <c r="IDW105" s="376"/>
      <c r="IDX105" s="376"/>
      <c r="IDY105" s="376"/>
      <c r="IDZ105" s="376"/>
      <c r="IEA105" s="376"/>
      <c r="IEB105" s="376"/>
      <c r="IEC105" s="376"/>
      <c r="IED105" s="376"/>
      <c r="IEE105" s="376"/>
      <c r="IEF105" s="376"/>
      <c r="IEG105" s="376"/>
      <c r="IEH105" s="376"/>
      <c r="IEI105" s="376"/>
      <c r="IEJ105" s="376"/>
      <c r="IEK105" s="376"/>
      <c r="IEL105" s="376"/>
      <c r="IEM105" s="376"/>
      <c r="IEN105" s="376"/>
      <c r="IEO105" s="376"/>
      <c r="IEP105" s="376"/>
      <c r="IEQ105" s="376"/>
      <c r="IER105" s="376"/>
      <c r="IES105" s="376"/>
      <c r="IET105" s="376"/>
      <c r="IEU105" s="376"/>
      <c r="IEV105" s="376"/>
      <c r="IEW105" s="376"/>
      <c r="IEX105" s="376"/>
      <c r="IEY105" s="376"/>
      <c r="IEZ105" s="376"/>
      <c r="IFA105" s="376"/>
      <c r="IFB105" s="376"/>
      <c r="IFC105" s="376"/>
      <c r="IFD105" s="376"/>
      <c r="IFE105" s="376"/>
      <c r="IFF105" s="376"/>
      <c r="IFG105" s="376"/>
      <c r="IFH105" s="376"/>
      <c r="IFI105" s="376"/>
      <c r="IFJ105" s="376"/>
      <c r="IFK105" s="376"/>
      <c r="IFL105" s="376"/>
      <c r="IFM105" s="376"/>
      <c r="IFN105" s="376"/>
      <c r="IFO105" s="376"/>
      <c r="IFP105" s="376"/>
      <c r="IFQ105" s="376"/>
      <c r="IFR105" s="376"/>
      <c r="IFS105" s="376"/>
      <c r="IFT105" s="376"/>
      <c r="IFU105" s="376"/>
      <c r="IFV105" s="376"/>
      <c r="IFW105" s="376"/>
      <c r="IFX105" s="376"/>
      <c r="IFY105" s="376"/>
      <c r="IFZ105" s="376"/>
      <c r="IGA105" s="376"/>
      <c r="IGB105" s="376"/>
      <c r="IGC105" s="376"/>
      <c r="IGD105" s="376"/>
      <c r="IGE105" s="376"/>
      <c r="IGF105" s="376"/>
      <c r="IGG105" s="376"/>
      <c r="IGH105" s="376"/>
      <c r="IGI105" s="376"/>
      <c r="IGJ105" s="376"/>
      <c r="IGK105" s="376"/>
      <c r="IGL105" s="376"/>
      <c r="IGM105" s="376"/>
      <c r="IGN105" s="376"/>
      <c r="IGO105" s="376"/>
      <c r="IGP105" s="376"/>
      <c r="IGQ105" s="376"/>
      <c r="IGR105" s="376"/>
      <c r="IGS105" s="376"/>
      <c r="IGT105" s="376"/>
      <c r="IGU105" s="376"/>
      <c r="IGV105" s="376"/>
      <c r="IGW105" s="376"/>
      <c r="IGX105" s="376"/>
      <c r="IGY105" s="376"/>
      <c r="IGZ105" s="376"/>
      <c r="IHA105" s="376"/>
      <c r="IHB105" s="376"/>
      <c r="IHC105" s="376"/>
      <c r="IHD105" s="376"/>
      <c r="IHE105" s="376"/>
      <c r="IHF105" s="376"/>
      <c r="IHG105" s="376"/>
      <c r="IHH105" s="376"/>
      <c r="IHI105" s="376"/>
      <c r="IHJ105" s="376"/>
      <c r="IHK105" s="376"/>
      <c r="IHL105" s="376"/>
      <c r="IHM105" s="376"/>
      <c r="IHN105" s="376"/>
      <c r="IHO105" s="376"/>
      <c r="IHP105" s="376"/>
      <c r="IHQ105" s="376"/>
      <c r="IHR105" s="376"/>
      <c r="IHS105" s="376"/>
      <c r="IHT105" s="376"/>
      <c r="IHU105" s="376"/>
      <c r="IHV105" s="376"/>
      <c r="IHW105" s="376"/>
      <c r="IHX105" s="376"/>
      <c r="IHY105" s="376"/>
      <c r="IHZ105" s="376"/>
      <c r="IIA105" s="376"/>
      <c r="IIB105" s="376"/>
      <c r="IIC105" s="376"/>
      <c r="IID105" s="376"/>
      <c r="IIE105" s="376"/>
      <c r="IIF105" s="376"/>
      <c r="IIG105" s="376"/>
      <c r="IIH105" s="376"/>
      <c r="III105" s="376"/>
      <c r="IIJ105" s="376"/>
      <c r="IIK105" s="376"/>
      <c r="IIL105" s="376"/>
      <c r="IIM105" s="376"/>
      <c r="IIN105" s="376"/>
      <c r="IIO105" s="376"/>
      <c r="IIP105" s="376"/>
      <c r="IIQ105" s="376"/>
      <c r="IIR105" s="376"/>
      <c r="IIS105" s="376"/>
      <c r="IIT105" s="376"/>
      <c r="IIU105" s="376"/>
      <c r="IIV105" s="376"/>
      <c r="IIW105" s="376"/>
      <c r="IIX105" s="376"/>
      <c r="IIY105" s="376"/>
      <c r="IIZ105" s="376"/>
      <c r="IJA105" s="376"/>
      <c r="IJB105" s="376"/>
      <c r="IJC105" s="376"/>
      <c r="IJD105" s="376"/>
      <c r="IJE105" s="376"/>
      <c r="IJF105" s="376"/>
      <c r="IJG105" s="376"/>
      <c r="IJH105" s="376"/>
      <c r="IJI105" s="376"/>
      <c r="IJJ105" s="376"/>
      <c r="IJK105" s="376"/>
      <c r="IJL105" s="376"/>
      <c r="IJM105" s="376"/>
      <c r="IJN105" s="376"/>
      <c r="IJO105" s="376"/>
      <c r="IJP105" s="376"/>
      <c r="IJQ105" s="376"/>
      <c r="IJR105" s="376"/>
      <c r="IJS105" s="376"/>
      <c r="IJT105" s="376"/>
      <c r="IJU105" s="376"/>
      <c r="IJV105" s="376"/>
      <c r="IJW105" s="376"/>
      <c r="IJX105" s="376"/>
      <c r="IJY105" s="376"/>
      <c r="IJZ105" s="376"/>
      <c r="IKA105" s="376"/>
      <c r="IKB105" s="376"/>
      <c r="IKC105" s="376"/>
      <c r="IKD105" s="376"/>
      <c r="IKE105" s="376"/>
      <c r="IKF105" s="376"/>
      <c r="IKG105" s="376"/>
      <c r="IKH105" s="376"/>
      <c r="IKI105" s="376"/>
      <c r="IKJ105" s="376"/>
      <c r="IKK105" s="376"/>
      <c r="IKL105" s="376"/>
      <c r="IKM105" s="376"/>
      <c r="IKN105" s="376"/>
      <c r="IKO105" s="376"/>
      <c r="IKP105" s="376"/>
      <c r="IKQ105" s="376"/>
      <c r="IKR105" s="376"/>
      <c r="IKS105" s="376"/>
      <c r="IKT105" s="376"/>
      <c r="IKU105" s="376"/>
      <c r="IKV105" s="376"/>
      <c r="IKW105" s="376"/>
      <c r="IKX105" s="376"/>
      <c r="IKY105" s="376"/>
      <c r="IKZ105" s="376"/>
      <c r="ILA105" s="376"/>
      <c r="ILB105" s="376"/>
      <c r="ILC105" s="376"/>
      <c r="ILD105" s="376"/>
      <c r="ILE105" s="376"/>
      <c r="ILF105" s="376"/>
      <c r="ILG105" s="376"/>
      <c r="ILH105" s="376"/>
      <c r="ILI105" s="376"/>
      <c r="ILJ105" s="376"/>
      <c r="ILK105" s="376"/>
      <c r="ILL105" s="376"/>
      <c r="ILM105" s="376"/>
      <c r="ILN105" s="376"/>
      <c r="ILO105" s="376"/>
      <c r="ILP105" s="376"/>
      <c r="ILQ105" s="376"/>
      <c r="ILR105" s="376"/>
      <c r="ILS105" s="376"/>
      <c r="ILT105" s="376"/>
      <c r="ILU105" s="376"/>
      <c r="ILV105" s="376"/>
      <c r="ILW105" s="376"/>
      <c r="ILX105" s="376"/>
      <c r="ILY105" s="376"/>
      <c r="ILZ105" s="376"/>
      <c r="IMA105" s="376"/>
      <c r="IMB105" s="376"/>
      <c r="IMC105" s="376"/>
      <c r="IMD105" s="376"/>
      <c r="IME105" s="376"/>
      <c r="IMF105" s="376"/>
      <c r="IMG105" s="376"/>
      <c r="IMH105" s="376"/>
      <c r="IMI105" s="376"/>
      <c r="IMJ105" s="376"/>
      <c r="IMK105" s="376"/>
      <c r="IML105" s="376"/>
      <c r="IMM105" s="376"/>
      <c r="IMN105" s="376"/>
      <c r="IMO105" s="376"/>
      <c r="IMP105" s="376"/>
      <c r="IMQ105" s="376"/>
      <c r="IMR105" s="376"/>
      <c r="IMS105" s="376"/>
      <c r="IMT105" s="376"/>
      <c r="IMU105" s="376"/>
      <c r="IMV105" s="376"/>
      <c r="IMW105" s="376"/>
      <c r="IMX105" s="376"/>
      <c r="IMY105" s="376"/>
      <c r="IMZ105" s="376"/>
      <c r="INA105" s="376"/>
      <c r="INB105" s="376"/>
      <c r="INC105" s="376"/>
      <c r="IND105" s="376"/>
      <c r="INE105" s="376"/>
      <c r="INF105" s="376"/>
      <c r="ING105" s="376"/>
      <c r="INH105" s="376"/>
      <c r="INI105" s="376"/>
      <c r="INJ105" s="376"/>
      <c r="INK105" s="376"/>
      <c r="INL105" s="376"/>
      <c r="INM105" s="376"/>
      <c r="INN105" s="376"/>
      <c r="INO105" s="376"/>
      <c r="INP105" s="376"/>
      <c r="INQ105" s="376"/>
      <c r="INR105" s="376"/>
      <c r="INS105" s="376"/>
      <c r="INT105" s="376"/>
      <c r="INU105" s="376"/>
      <c r="INV105" s="376"/>
      <c r="INW105" s="376"/>
      <c r="INX105" s="376"/>
      <c r="INY105" s="376"/>
      <c r="INZ105" s="376"/>
      <c r="IOA105" s="376"/>
      <c r="IOB105" s="376"/>
      <c r="IOC105" s="376"/>
      <c r="IOD105" s="376"/>
      <c r="IOE105" s="376"/>
      <c r="IOF105" s="376"/>
      <c r="IOG105" s="376"/>
      <c r="IOH105" s="376"/>
      <c r="IOI105" s="376"/>
      <c r="IOJ105" s="376"/>
      <c r="IOK105" s="376"/>
      <c r="IOL105" s="376"/>
      <c r="IOM105" s="376"/>
      <c r="ION105" s="376"/>
      <c r="IOO105" s="376"/>
      <c r="IOP105" s="376"/>
      <c r="IOQ105" s="376"/>
      <c r="IOR105" s="376"/>
      <c r="IOS105" s="376"/>
      <c r="IOT105" s="376"/>
      <c r="IOU105" s="376"/>
      <c r="IOV105" s="376"/>
      <c r="IOW105" s="376"/>
      <c r="IOX105" s="376"/>
      <c r="IOY105" s="376"/>
      <c r="IOZ105" s="376"/>
      <c r="IPA105" s="376"/>
      <c r="IPB105" s="376"/>
      <c r="IPC105" s="376"/>
      <c r="IPD105" s="376"/>
      <c r="IPE105" s="376"/>
      <c r="IPF105" s="376"/>
      <c r="IPG105" s="376"/>
      <c r="IPH105" s="376"/>
      <c r="IPI105" s="376"/>
      <c r="IPJ105" s="376"/>
      <c r="IPK105" s="376"/>
      <c r="IPL105" s="376"/>
      <c r="IPM105" s="376"/>
      <c r="IPN105" s="376"/>
      <c r="IPO105" s="376"/>
      <c r="IPP105" s="376"/>
      <c r="IPQ105" s="376"/>
      <c r="IPR105" s="376"/>
      <c r="IPS105" s="376"/>
      <c r="IPT105" s="376"/>
      <c r="IPU105" s="376"/>
      <c r="IPV105" s="376"/>
      <c r="IPW105" s="376"/>
      <c r="IPX105" s="376"/>
      <c r="IPY105" s="376"/>
      <c r="IPZ105" s="376"/>
      <c r="IQA105" s="376"/>
      <c r="IQB105" s="376"/>
      <c r="IQC105" s="376"/>
      <c r="IQD105" s="376"/>
      <c r="IQE105" s="376"/>
      <c r="IQF105" s="376"/>
      <c r="IQG105" s="376"/>
      <c r="IQH105" s="376"/>
      <c r="IQI105" s="376"/>
      <c r="IQJ105" s="376"/>
      <c r="IQK105" s="376"/>
      <c r="IQL105" s="376"/>
      <c r="IQM105" s="376"/>
      <c r="IQN105" s="376"/>
      <c r="IQO105" s="376"/>
      <c r="IQP105" s="376"/>
      <c r="IQQ105" s="376"/>
      <c r="IQR105" s="376"/>
      <c r="IQS105" s="376"/>
      <c r="IQT105" s="376"/>
      <c r="IQU105" s="376"/>
      <c r="IQV105" s="376"/>
      <c r="IQW105" s="376"/>
      <c r="IQX105" s="376"/>
      <c r="IQY105" s="376"/>
      <c r="IQZ105" s="376"/>
      <c r="IRA105" s="376"/>
      <c r="IRB105" s="376"/>
      <c r="IRC105" s="376"/>
      <c r="IRD105" s="376"/>
      <c r="IRE105" s="376"/>
      <c r="IRF105" s="376"/>
      <c r="IRG105" s="376"/>
      <c r="IRH105" s="376"/>
      <c r="IRI105" s="376"/>
      <c r="IRJ105" s="376"/>
      <c r="IRK105" s="376"/>
      <c r="IRL105" s="376"/>
      <c r="IRM105" s="376"/>
      <c r="IRN105" s="376"/>
      <c r="IRO105" s="376"/>
      <c r="IRP105" s="376"/>
      <c r="IRQ105" s="376"/>
      <c r="IRR105" s="376"/>
      <c r="IRS105" s="376"/>
      <c r="IRT105" s="376"/>
      <c r="IRU105" s="376"/>
      <c r="IRV105" s="376"/>
      <c r="IRW105" s="376"/>
      <c r="IRX105" s="376"/>
      <c r="IRY105" s="376"/>
      <c r="IRZ105" s="376"/>
      <c r="ISA105" s="376"/>
      <c r="ISB105" s="376"/>
      <c r="ISC105" s="376"/>
      <c r="ISD105" s="376"/>
      <c r="ISE105" s="376"/>
      <c r="ISF105" s="376"/>
      <c r="ISG105" s="376"/>
      <c r="ISH105" s="376"/>
      <c r="ISI105" s="376"/>
      <c r="ISJ105" s="376"/>
      <c r="ISK105" s="376"/>
      <c r="ISL105" s="376"/>
      <c r="ISM105" s="376"/>
      <c r="ISN105" s="376"/>
      <c r="ISO105" s="376"/>
      <c r="ISP105" s="376"/>
      <c r="ISQ105" s="376"/>
      <c r="ISR105" s="376"/>
      <c r="ISS105" s="376"/>
      <c r="IST105" s="376"/>
      <c r="ISU105" s="376"/>
      <c r="ISV105" s="376"/>
      <c r="ISW105" s="376"/>
      <c r="ISX105" s="376"/>
      <c r="ISY105" s="376"/>
      <c r="ISZ105" s="376"/>
      <c r="ITA105" s="376"/>
      <c r="ITB105" s="376"/>
      <c r="ITC105" s="376"/>
      <c r="ITD105" s="376"/>
      <c r="ITE105" s="376"/>
      <c r="ITF105" s="376"/>
      <c r="ITG105" s="376"/>
      <c r="ITH105" s="376"/>
      <c r="ITI105" s="376"/>
      <c r="ITJ105" s="376"/>
      <c r="ITK105" s="376"/>
      <c r="ITL105" s="376"/>
      <c r="ITM105" s="376"/>
      <c r="ITN105" s="376"/>
      <c r="ITO105" s="376"/>
      <c r="ITP105" s="376"/>
      <c r="ITQ105" s="376"/>
      <c r="ITR105" s="376"/>
      <c r="ITS105" s="376"/>
      <c r="ITT105" s="376"/>
      <c r="ITU105" s="376"/>
      <c r="ITV105" s="376"/>
      <c r="ITW105" s="376"/>
      <c r="ITX105" s="376"/>
      <c r="ITY105" s="376"/>
      <c r="ITZ105" s="376"/>
      <c r="IUA105" s="376"/>
      <c r="IUB105" s="376"/>
      <c r="IUC105" s="376"/>
      <c r="IUD105" s="376"/>
      <c r="IUE105" s="376"/>
      <c r="IUF105" s="376"/>
      <c r="IUG105" s="376"/>
      <c r="IUH105" s="376"/>
      <c r="IUI105" s="376"/>
      <c r="IUJ105" s="376"/>
      <c r="IUK105" s="376"/>
      <c r="IUL105" s="376"/>
      <c r="IUM105" s="376"/>
      <c r="IUN105" s="376"/>
      <c r="IUO105" s="376"/>
      <c r="IUP105" s="376"/>
      <c r="IUQ105" s="376"/>
      <c r="IUR105" s="376"/>
      <c r="IUS105" s="376"/>
      <c r="IUT105" s="376"/>
      <c r="IUU105" s="376"/>
      <c r="IUV105" s="376"/>
      <c r="IUW105" s="376"/>
      <c r="IUX105" s="376"/>
      <c r="IUY105" s="376"/>
      <c r="IUZ105" s="376"/>
      <c r="IVA105" s="376"/>
      <c r="IVB105" s="376"/>
      <c r="IVC105" s="376"/>
      <c r="IVD105" s="376"/>
      <c r="IVE105" s="376"/>
      <c r="IVF105" s="376"/>
      <c r="IVG105" s="376"/>
      <c r="IVH105" s="376"/>
      <c r="IVI105" s="376"/>
      <c r="IVJ105" s="376"/>
      <c r="IVK105" s="376"/>
      <c r="IVL105" s="376"/>
      <c r="IVM105" s="376"/>
      <c r="IVN105" s="376"/>
      <c r="IVO105" s="376"/>
      <c r="IVP105" s="376"/>
      <c r="IVQ105" s="376"/>
      <c r="IVR105" s="376"/>
      <c r="IVS105" s="376"/>
      <c r="IVT105" s="376"/>
      <c r="IVU105" s="376"/>
      <c r="IVV105" s="376"/>
      <c r="IVW105" s="376"/>
      <c r="IVX105" s="376"/>
      <c r="IVY105" s="376"/>
      <c r="IVZ105" s="376"/>
      <c r="IWA105" s="376"/>
      <c r="IWB105" s="376"/>
      <c r="IWC105" s="376"/>
      <c r="IWD105" s="376"/>
      <c r="IWE105" s="376"/>
      <c r="IWF105" s="376"/>
      <c r="IWG105" s="376"/>
      <c r="IWH105" s="376"/>
      <c r="IWI105" s="376"/>
      <c r="IWJ105" s="376"/>
      <c r="IWK105" s="376"/>
      <c r="IWL105" s="376"/>
      <c r="IWM105" s="376"/>
      <c r="IWN105" s="376"/>
      <c r="IWO105" s="376"/>
      <c r="IWP105" s="376"/>
      <c r="IWQ105" s="376"/>
      <c r="IWR105" s="376"/>
      <c r="IWS105" s="376"/>
      <c r="IWT105" s="376"/>
      <c r="IWU105" s="376"/>
      <c r="IWV105" s="376"/>
      <c r="IWW105" s="376"/>
      <c r="IWX105" s="376"/>
      <c r="IWY105" s="376"/>
      <c r="IWZ105" s="376"/>
      <c r="IXA105" s="376"/>
      <c r="IXB105" s="376"/>
      <c r="IXC105" s="376"/>
      <c r="IXD105" s="376"/>
      <c r="IXE105" s="376"/>
      <c r="IXF105" s="376"/>
      <c r="IXG105" s="376"/>
      <c r="IXH105" s="376"/>
      <c r="IXI105" s="376"/>
      <c r="IXJ105" s="376"/>
      <c r="IXK105" s="376"/>
      <c r="IXL105" s="376"/>
      <c r="IXM105" s="376"/>
      <c r="IXN105" s="376"/>
      <c r="IXO105" s="376"/>
      <c r="IXP105" s="376"/>
      <c r="IXQ105" s="376"/>
      <c r="IXR105" s="376"/>
      <c r="IXS105" s="376"/>
      <c r="IXT105" s="376"/>
      <c r="IXU105" s="376"/>
      <c r="IXV105" s="376"/>
      <c r="IXW105" s="376"/>
      <c r="IXX105" s="376"/>
      <c r="IXY105" s="376"/>
      <c r="IXZ105" s="376"/>
      <c r="IYA105" s="376"/>
      <c r="IYB105" s="376"/>
      <c r="IYC105" s="376"/>
      <c r="IYD105" s="376"/>
      <c r="IYE105" s="376"/>
      <c r="IYF105" s="376"/>
      <c r="IYG105" s="376"/>
      <c r="IYH105" s="376"/>
      <c r="IYI105" s="376"/>
      <c r="IYJ105" s="376"/>
      <c r="IYK105" s="376"/>
      <c r="IYL105" s="376"/>
      <c r="IYM105" s="376"/>
      <c r="IYN105" s="376"/>
      <c r="IYO105" s="376"/>
      <c r="IYP105" s="376"/>
      <c r="IYQ105" s="376"/>
      <c r="IYR105" s="376"/>
      <c r="IYS105" s="376"/>
      <c r="IYT105" s="376"/>
      <c r="IYU105" s="376"/>
      <c r="IYV105" s="376"/>
      <c r="IYW105" s="376"/>
      <c r="IYX105" s="376"/>
      <c r="IYY105" s="376"/>
      <c r="IYZ105" s="376"/>
      <c r="IZA105" s="376"/>
      <c r="IZB105" s="376"/>
      <c r="IZC105" s="376"/>
      <c r="IZD105" s="376"/>
      <c r="IZE105" s="376"/>
      <c r="IZF105" s="376"/>
      <c r="IZG105" s="376"/>
      <c r="IZH105" s="376"/>
      <c r="IZI105" s="376"/>
      <c r="IZJ105" s="376"/>
      <c r="IZK105" s="376"/>
      <c r="IZL105" s="376"/>
      <c r="IZM105" s="376"/>
      <c r="IZN105" s="376"/>
      <c r="IZO105" s="376"/>
      <c r="IZP105" s="376"/>
      <c r="IZQ105" s="376"/>
      <c r="IZR105" s="376"/>
      <c r="IZS105" s="376"/>
      <c r="IZT105" s="376"/>
      <c r="IZU105" s="376"/>
      <c r="IZV105" s="376"/>
      <c r="IZW105" s="376"/>
      <c r="IZX105" s="376"/>
      <c r="IZY105" s="376"/>
      <c r="IZZ105" s="376"/>
      <c r="JAA105" s="376"/>
      <c r="JAB105" s="376"/>
      <c r="JAC105" s="376"/>
      <c r="JAD105" s="376"/>
      <c r="JAE105" s="376"/>
      <c r="JAF105" s="376"/>
      <c r="JAG105" s="376"/>
      <c r="JAH105" s="376"/>
      <c r="JAI105" s="376"/>
      <c r="JAJ105" s="376"/>
      <c r="JAK105" s="376"/>
      <c r="JAL105" s="376"/>
      <c r="JAM105" s="376"/>
      <c r="JAN105" s="376"/>
      <c r="JAO105" s="376"/>
      <c r="JAP105" s="376"/>
      <c r="JAQ105" s="376"/>
      <c r="JAR105" s="376"/>
      <c r="JAS105" s="376"/>
      <c r="JAT105" s="376"/>
      <c r="JAU105" s="376"/>
      <c r="JAV105" s="376"/>
      <c r="JAW105" s="376"/>
      <c r="JAX105" s="376"/>
      <c r="JAY105" s="376"/>
      <c r="JAZ105" s="376"/>
      <c r="JBA105" s="376"/>
      <c r="JBB105" s="376"/>
      <c r="JBC105" s="376"/>
      <c r="JBD105" s="376"/>
      <c r="JBE105" s="376"/>
      <c r="JBF105" s="376"/>
      <c r="JBG105" s="376"/>
      <c r="JBH105" s="376"/>
      <c r="JBI105" s="376"/>
      <c r="JBJ105" s="376"/>
      <c r="JBK105" s="376"/>
      <c r="JBL105" s="376"/>
      <c r="JBM105" s="376"/>
      <c r="JBN105" s="376"/>
      <c r="JBO105" s="376"/>
      <c r="JBP105" s="376"/>
      <c r="JBQ105" s="376"/>
      <c r="JBR105" s="376"/>
      <c r="JBS105" s="376"/>
      <c r="JBT105" s="376"/>
      <c r="JBU105" s="376"/>
      <c r="JBV105" s="376"/>
      <c r="JBW105" s="376"/>
      <c r="JBX105" s="376"/>
      <c r="JBY105" s="376"/>
      <c r="JBZ105" s="376"/>
      <c r="JCA105" s="376"/>
      <c r="JCB105" s="376"/>
      <c r="JCC105" s="376"/>
      <c r="JCD105" s="376"/>
      <c r="JCE105" s="376"/>
      <c r="JCF105" s="376"/>
      <c r="JCG105" s="376"/>
      <c r="JCH105" s="376"/>
      <c r="JCI105" s="376"/>
      <c r="JCJ105" s="376"/>
      <c r="JCK105" s="376"/>
      <c r="JCL105" s="376"/>
      <c r="JCM105" s="376"/>
      <c r="JCN105" s="376"/>
      <c r="JCO105" s="376"/>
      <c r="JCP105" s="376"/>
      <c r="JCQ105" s="376"/>
      <c r="JCR105" s="376"/>
      <c r="JCS105" s="376"/>
      <c r="JCT105" s="376"/>
      <c r="JCU105" s="376"/>
      <c r="JCV105" s="376"/>
      <c r="JCW105" s="376"/>
      <c r="JCX105" s="376"/>
      <c r="JCY105" s="376"/>
      <c r="JCZ105" s="376"/>
      <c r="JDA105" s="376"/>
      <c r="JDB105" s="376"/>
      <c r="JDC105" s="376"/>
      <c r="JDD105" s="376"/>
      <c r="JDE105" s="376"/>
      <c r="JDF105" s="376"/>
      <c r="JDG105" s="376"/>
      <c r="JDH105" s="376"/>
      <c r="JDI105" s="376"/>
      <c r="JDJ105" s="376"/>
      <c r="JDK105" s="376"/>
      <c r="JDL105" s="376"/>
      <c r="JDM105" s="376"/>
      <c r="JDN105" s="376"/>
      <c r="JDO105" s="376"/>
      <c r="JDP105" s="376"/>
      <c r="JDQ105" s="376"/>
      <c r="JDR105" s="376"/>
      <c r="JDS105" s="376"/>
      <c r="JDT105" s="376"/>
      <c r="JDU105" s="376"/>
      <c r="JDV105" s="376"/>
      <c r="JDW105" s="376"/>
      <c r="JDX105" s="376"/>
      <c r="JDY105" s="376"/>
      <c r="JDZ105" s="376"/>
      <c r="JEA105" s="376"/>
      <c r="JEB105" s="376"/>
      <c r="JEC105" s="376"/>
      <c r="JED105" s="376"/>
      <c r="JEE105" s="376"/>
      <c r="JEF105" s="376"/>
      <c r="JEG105" s="376"/>
      <c r="JEH105" s="376"/>
      <c r="JEI105" s="376"/>
      <c r="JEJ105" s="376"/>
      <c r="JEK105" s="376"/>
      <c r="JEL105" s="376"/>
      <c r="JEM105" s="376"/>
      <c r="JEN105" s="376"/>
      <c r="JEO105" s="376"/>
      <c r="JEP105" s="376"/>
      <c r="JEQ105" s="376"/>
      <c r="JER105" s="376"/>
      <c r="JES105" s="376"/>
      <c r="JET105" s="376"/>
      <c r="JEU105" s="376"/>
      <c r="JEV105" s="376"/>
      <c r="JEW105" s="376"/>
      <c r="JEX105" s="376"/>
      <c r="JEY105" s="376"/>
      <c r="JEZ105" s="376"/>
      <c r="JFA105" s="376"/>
      <c r="JFB105" s="376"/>
      <c r="JFC105" s="376"/>
      <c r="JFD105" s="376"/>
      <c r="JFE105" s="376"/>
      <c r="JFF105" s="376"/>
      <c r="JFG105" s="376"/>
      <c r="JFH105" s="376"/>
      <c r="JFI105" s="376"/>
      <c r="JFJ105" s="376"/>
      <c r="JFK105" s="376"/>
      <c r="JFL105" s="376"/>
      <c r="JFM105" s="376"/>
      <c r="JFN105" s="376"/>
      <c r="JFO105" s="376"/>
      <c r="JFP105" s="376"/>
      <c r="JFQ105" s="376"/>
      <c r="JFR105" s="376"/>
      <c r="JFS105" s="376"/>
      <c r="JFT105" s="376"/>
      <c r="JFU105" s="376"/>
      <c r="JFV105" s="376"/>
      <c r="JFW105" s="376"/>
      <c r="JFX105" s="376"/>
      <c r="JFY105" s="376"/>
      <c r="JFZ105" s="376"/>
      <c r="JGA105" s="376"/>
      <c r="JGB105" s="376"/>
      <c r="JGC105" s="376"/>
      <c r="JGD105" s="376"/>
      <c r="JGE105" s="376"/>
      <c r="JGF105" s="376"/>
      <c r="JGG105" s="376"/>
      <c r="JGH105" s="376"/>
      <c r="JGI105" s="376"/>
      <c r="JGJ105" s="376"/>
      <c r="JGK105" s="376"/>
      <c r="JGL105" s="376"/>
      <c r="JGM105" s="376"/>
      <c r="JGN105" s="376"/>
      <c r="JGO105" s="376"/>
      <c r="JGP105" s="376"/>
      <c r="JGQ105" s="376"/>
      <c r="JGR105" s="376"/>
      <c r="JGS105" s="376"/>
      <c r="JGT105" s="376"/>
      <c r="JGU105" s="376"/>
      <c r="JGV105" s="376"/>
      <c r="JGW105" s="376"/>
      <c r="JGX105" s="376"/>
      <c r="JGY105" s="376"/>
      <c r="JGZ105" s="376"/>
      <c r="JHA105" s="376"/>
      <c r="JHB105" s="376"/>
      <c r="JHC105" s="376"/>
      <c r="JHD105" s="376"/>
      <c r="JHE105" s="376"/>
      <c r="JHF105" s="376"/>
      <c r="JHG105" s="376"/>
      <c r="JHH105" s="376"/>
      <c r="JHI105" s="376"/>
      <c r="JHJ105" s="376"/>
      <c r="JHK105" s="376"/>
      <c r="JHL105" s="376"/>
      <c r="JHM105" s="376"/>
      <c r="JHN105" s="376"/>
      <c r="JHO105" s="376"/>
      <c r="JHP105" s="376"/>
      <c r="JHQ105" s="376"/>
      <c r="JHR105" s="376"/>
      <c r="JHS105" s="376"/>
      <c r="JHT105" s="376"/>
      <c r="JHU105" s="376"/>
      <c r="JHV105" s="376"/>
      <c r="JHW105" s="376"/>
      <c r="JHX105" s="376"/>
      <c r="JHY105" s="376"/>
      <c r="JHZ105" s="376"/>
      <c r="JIA105" s="376"/>
      <c r="JIB105" s="376"/>
      <c r="JIC105" s="376"/>
      <c r="JID105" s="376"/>
      <c r="JIE105" s="376"/>
      <c r="JIF105" s="376"/>
      <c r="JIG105" s="376"/>
      <c r="JIH105" s="376"/>
      <c r="JII105" s="376"/>
      <c r="JIJ105" s="376"/>
      <c r="JIK105" s="376"/>
      <c r="JIL105" s="376"/>
      <c r="JIM105" s="376"/>
      <c r="JIN105" s="376"/>
      <c r="JIO105" s="376"/>
      <c r="JIP105" s="376"/>
      <c r="JIQ105" s="376"/>
      <c r="JIR105" s="376"/>
      <c r="JIS105" s="376"/>
      <c r="JIT105" s="376"/>
      <c r="JIU105" s="376"/>
      <c r="JIV105" s="376"/>
      <c r="JIW105" s="376"/>
      <c r="JIX105" s="376"/>
      <c r="JIY105" s="376"/>
      <c r="JIZ105" s="376"/>
      <c r="JJA105" s="376"/>
      <c r="JJB105" s="376"/>
      <c r="JJC105" s="376"/>
      <c r="JJD105" s="376"/>
      <c r="JJE105" s="376"/>
      <c r="JJF105" s="376"/>
      <c r="JJG105" s="376"/>
      <c r="JJH105" s="376"/>
      <c r="JJI105" s="376"/>
      <c r="JJJ105" s="376"/>
      <c r="JJK105" s="376"/>
      <c r="JJL105" s="376"/>
      <c r="JJM105" s="376"/>
      <c r="JJN105" s="376"/>
      <c r="JJO105" s="376"/>
      <c r="JJP105" s="376"/>
      <c r="JJQ105" s="376"/>
      <c r="JJR105" s="376"/>
      <c r="JJS105" s="376"/>
      <c r="JJT105" s="376"/>
      <c r="JJU105" s="376"/>
      <c r="JJV105" s="376"/>
      <c r="JJW105" s="376"/>
      <c r="JJX105" s="376"/>
      <c r="JJY105" s="376"/>
      <c r="JJZ105" s="376"/>
      <c r="JKA105" s="376"/>
      <c r="JKB105" s="376"/>
      <c r="JKC105" s="376"/>
      <c r="JKD105" s="376"/>
      <c r="JKE105" s="376"/>
      <c r="JKF105" s="376"/>
      <c r="JKG105" s="376"/>
      <c r="JKH105" s="376"/>
      <c r="JKI105" s="376"/>
      <c r="JKJ105" s="376"/>
      <c r="JKK105" s="376"/>
      <c r="JKL105" s="376"/>
      <c r="JKM105" s="376"/>
      <c r="JKN105" s="376"/>
      <c r="JKO105" s="376"/>
      <c r="JKP105" s="376"/>
      <c r="JKQ105" s="376"/>
      <c r="JKR105" s="376"/>
      <c r="JKS105" s="376"/>
      <c r="JKT105" s="376"/>
      <c r="JKU105" s="376"/>
      <c r="JKV105" s="376"/>
      <c r="JKW105" s="376"/>
      <c r="JKX105" s="376"/>
      <c r="JKY105" s="376"/>
      <c r="JKZ105" s="376"/>
      <c r="JLA105" s="376"/>
      <c r="JLB105" s="376"/>
      <c r="JLC105" s="376"/>
      <c r="JLD105" s="376"/>
      <c r="JLE105" s="376"/>
      <c r="JLF105" s="376"/>
      <c r="JLG105" s="376"/>
      <c r="JLH105" s="376"/>
      <c r="JLI105" s="376"/>
      <c r="JLJ105" s="376"/>
      <c r="JLK105" s="376"/>
      <c r="JLL105" s="376"/>
      <c r="JLM105" s="376"/>
      <c r="JLN105" s="376"/>
      <c r="JLO105" s="376"/>
      <c r="JLP105" s="376"/>
      <c r="JLQ105" s="376"/>
      <c r="JLR105" s="376"/>
      <c r="JLS105" s="376"/>
      <c r="JLT105" s="376"/>
      <c r="JLU105" s="376"/>
      <c r="JLV105" s="376"/>
      <c r="JLW105" s="376"/>
      <c r="JLX105" s="376"/>
      <c r="JLY105" s="376"/>
      <c r="JLZ105" s="376"/>
      <c r="JMA105" s="376"/>
      <c r="JMB105" s="376"/>
      <c r="JMC105" s="376"/>
      <c r="JMD105" s="376"/>
      <c r="JME105" s="376"/>
      <c r="JMF105" s="376"/>
      <c r="JMG105" s="376"/>
      <c r="JMH105" s="376"/>
      <c r="JMI105" s="376"/>
      <c r="JMJ105" s="376"/>
      <c r="JMK105" s="376"/>
      <c r="JML105" s="376"/>
      <c r="JMM105" s="376"/>
      <c r="JMN105" s="376"/>
      <c r="JMO105" s="376"/>
      <c r="JMP105" s="376"/>
      <c r="JMQ105" s="376"/>
      <c r="JMR105" s="376"/>
      <c r="JMS105" s="376"/>
      <c r="JMT105" s="376"/>
      <c r="JMU105" s="376"/>
      <c r="JMV105" s="376"/>
      <c r="JMW105" s="376"/>
      <c r="JMX105" s="376"/>
      <c r="JMY105" s="376"/>
      <c r="JMZ105" s="376"/>
      <c r="JNA105" s="376"/>
      <c r="JNB105" s="376"/>
      <c r="JNC105" s="376"/>
      <c r="JND105" s="376"/>
      <c r="JNE105" s="376"/>
      <c r="JNF105" s="376"/>
      <c r="JNG105" s="376"/>
      <c r="JNH105" s="376"/>
      <c r="JNI105" s="376"/>
      <c r="JNJ105" s="376"/>
      <c r="JNK105" s="376"/>
      <c r="JNL105" s="376"/>
      <c r="JNM105" s="376"/>
      <c r="JNN105" s="376"/>
      <c r="JNO105" s="376"/>
      <c r="JNP105" s="376"/>
      <c r="JNQ105" s="376"/>
      <c r="JNR105" s="376"/>
      <c r="JNS105" s="376"/>
      <c r="JNT105" s="376"/>
      <c r="JNU105" s="376"/>
      <c r="JNV105" s="376"/>
      <c r="JNW105" s="376"/>
      <c r="JNX105" s="376"/>
      <c r="JNY105" s="376"/>
      <c r="JNZ105" s="376"/>
      <c r="JOA105" s="376"/>
      <c r="JOB105" s="376"/>
      <c r="JOC105" s="376"/>
      <c r="JOD105" s="376"/>
      <c r="JOE105" s="376"/>
      <c r="JOF105" s="376"/>
      <c r="JOG105" s="376"/>
      <c r="JOH105" s="376"/>
      <c r="JOI105" s="376"/>
      <c r="JOJ105" s="376"/>
      <c r="JOK105" s="376"/>
      <c r="JOL105" s="376"/>
      <c r="JOM105" s="376"/>
      <c r="JON105" s="376"/>
      <c r="JOO105" s="376"/>
      <c r="JOP105" s="376"/>
      <c r="JOQ105" s="376"/>
      <c r="JOR105" s="376"/>
      <c r="JOS105" s="376"/>
      <c r="JOT105" s="376"/>
      <c r="JOU105" s="376"/>
      <c r="JOV105" s="376"/>
      <c r="JOW105" s="376"/>
      <c r="JOX105" s="376"/>
      <c r="JOY105" s="376"/>
      <c r="JOZ105" s="376"/>
      <c r="JPA105" s="376"/>
      <c r="JPB105" s="376"/>
      <c r="JPC105" s="376"/>
      <c r="JPD105" s="376"/>
      <c r="JPE105" s="376"/>
      <c r="JPF105" s="376"/>
      <c r="JPG105" s="376"/>
      <c r="JPH105" s="376"/>
      <c r="JPI105" s="376"/>
      <c r="JPJ105" s="376"/>
      <c r="JPK105" s="376"/>
      <c r="JPL105" s="376"/>
      <c r="JPM105" s="376"/>
      <c r="JPN105" s="376"/>
      <c r="JPO105" s="376"/>
      <c r="JPP105" s="376"/>
      <c r="JPQ105" s="376"/>
      <c r="JPR105" s="376"/>
      <c r="JPS105" s="376"/>
      <c r="JPT105" s="376"/>
      <c r="JPU105" s="376"/>
      <c r="JPV105" s="376"/>
      <c r="JPW105" s="376"/>
      <c r="JPX105" s="376"/>
      <c r="JPY105" s="376"/>
      <c r="JPZ105" s="376"/>
      <c r="JQA105" s="376"/>
      <c r="JQB105" s="376"/>
      <c r="JQC105" s="376"/>
      <c r="JQD105" s="376"/>
      <c r="JQE105" s="376"/>
      <c r="JQF105" s="376"/>
      <c r="JQG105" s="376"/>
      <c r="JQH105" s="376"/>
      <c r="JQI105" s="376"/>
      <c r="JQJ105" s="376"/>
      <c r="JQK105" s="376"/>
      <c r="JQL105" s="376"/>
      <c r="JQM105" s="376"/>
      <c r="JQN105" s="376"/>
      <c r="JQO105" s="376"/>
      <c r="JQP105" s="376"/>
      <c r="JQQ105" s="376"/>
      <c r="JQR105" s="376"/>
      <c r="JQS105" s="376"/>
      <c r="JQT105" s="376"/>
      <c r="JQU105" s="376"/>
      <c r="JQV105" s="376"/>
      <c r="JQW105" s="376"/>
      <c r="JQX105" s="376"/>
      <c r="JQY105" s="376"/>
      <c r="JQZ105" s="376"/>
      <c r="JRA105" s="376"/>
      <c r="JRB105" s="376"/>
      <c r="JRC105" s="376"/>
      <c r="JRD105" s="376"/>
      <c r="JRE105" s="376"/>
      <c r="JRF105" s="376"/>
      <c r="JRG105" s="376"/>
      <c r="JRH105" s="376"/>
      <c r="JRI105" s="376"/>
      <c r="JRJ105" s="376"/>
      <c r="JRK105" s="376"/>
      <c r="JRL105" s="376"/>
      <c r="JRM105" s="376"/>
      <c r="JRN105" s="376"/>
      <c r="JRO105" s="376"/>
      <c r="JRP105" s="376"/>
      <c r="JRQ105" s="376"/>
      <c r="JRR105" s="376"/>
      <c r="JRS105" s="376"/>
      <c r="JRT105" s="376"/>
      <c r="JRU105" s="376"/>
      <c r="JRV105" s="376"/>
      <c r="JRW105" s="376"/>
      <c r="JRX105" s="376"/>
      <c r="JRY105" s="376"/>
      <c r="JRZ105" s="376"/>
      <c r="JSA105" s="376"/>
      <c r="JSB105" s="376"/>
      <c r="JSC105" s="376"/>
      <c r="JSD105" s="376"/>
      <c r="JSE105" s="376"/>
      <c r="JSF105" s="376"/>
      <c r="JSG105" s="376"/>
      <c r="JSH105" s="376"/>
      <c r="JSI105" s="376"/>
      <c r="JSJ105" s="376"/>
      <c r="JSK105" s="376"/>
      <c r="JSL105" s="376"/>
      <c r="JSM105" s="376"/>
      <c r="JSN105" s="376"/>
      <c r="JSO105" s="376"/>
      <c r="JSP105" s="376"/>
      <c r="JSQ105" s="376"/>
      <c r="JSR105" s="376"/>
      <c r="JSS105" s="376"/>
      <c r="JST105" s="376"/>
      <c r="JSU105" s="376"/>
      <c r="JSV105" s="376"/>
      <c r="JSW105" s="376"/>
      <c r="JSX105" s="376"/>
      <c r="JSY105" s="376"/>
      <c r="JSZ105" s="376"/>
      <c r="JTA105" s="376"/>
      <c r="JTB105" s="376"/>
      <c r="JTC105" s="376"/>
      <c r="JTD105" s="376"/>
      <c r="JTE105" s="376"/>
      <c r="JTF105" s="376"/>
      <c r="JTG105" s="376"/>
      <c r="JTH105" s="376"/>
      <c r="JTI105" s="376"/>
      <c r="JTJ105" s="376"/>
      <c r="JTK105" s="376"/>
      <c r="JTL105" s="376"/>
      <c r="JTM105" s="376"/>
      <c r="JTN105" s="376"/>
      <c r="JTO105" s="376"/>
      <c r="JTP105" s="376"/>
      <c r="JTQ105" s="376"/>
      <c r="JTR105" s="376"/>
      <c r="JTS105" s="376"/>
      <c r="JTT105" s="376"/>
      <c r="JTU105" s="376"/>
      <c r="JTV105" s="376"/>
      <c r="JTW105" s="376"/>
      <c r="JTX105" s="376"/>
      <c r="JTY105" s="376"/>
      <c r="JTZ105" s="376"/>
      <c r="JUA105" s="376"/>
      <c r="JUB105" s="376"/>
      <c r="JUC105" s="376"/>
      <c r="JUD105" s="376"/>
      <c r="JUE105" s="376"/>
      <c r="JUF105" s="376"/>
      <c r="JUG105" s="376"/>
      <c r="JUH105" s="376"/>
      <c r="JUI105" s="376"/>
      <c r="JUJ105" s="376"/>
      <c r="JUK105" s="376"/>
      <c r="JUL105" s="376"/>
      <c r="JUM105" s="376"/>
      <c r="JUN105" s="376"/>
      <c r="JUO105" s="376"/>
      <c r="JUP105" s="376"/>
      <c r="JUQ105" s="376"/>
      <c r="JUR105" s="376"/>
      <c r="JUS105" s="376"/>
      <c r="JUT105" s="376"/>
      <c r="JUU105" s="376"/>
      <c r="JUV105" s="376"/>
      <c r="JUW105" s="376"/>
      <c r="JUX105" s="376"/>
      <c r="JUY105" s="376"/>
      <c r="JUZ105" s="376"/>
      <c r="JVA105" s="376"/>
      <c r="JVB105" s="376"/>
      <c r="JVC105" s="376"/>
      <c r="JVD105" s="376"/>
      <c r="JVE105" s="376"/>
      <c r="JVF105" s="376"/>
      <c r="JVG105" s="376"/>
      <c r="JVH105" s="376"/>
      <c r="JVI105" s="376"/>
      <c r="JVJ105" s="376"/>
      <c r="JVK105" s="376"/>
      <c r="JVL105" s="376"/>
      <c r="JVM105" s="376"/>
      <c r="JVN105" s="376"/>
      <c r="JVO105" s="376"/>
      <c r="JVP105" s="376"/>
      <c r="JVQ105" s="376"/>
      <c r="JVR105" s="376"/>
      <c r="JVS105" s="376"/>
      <c r="JVT105" s="376"/>
      <c r="JVU105" s="376"/>
      <c r="JVV105" s="376"/>
      <c r="JVW105" s="376"/>
      <c r="JVX105" s="376"/>
      <c r="JVY105" s="376"/>
      <c r="JVZ105" s="376"/>
      <c r="JWA105" s="376"/>
      <c r="JWB105" s="376"/>
      <c r="JWC105" s="376"/>
      <c r="JWD105" s="376"/>
      <c r="JWE105" s="376"/>
      <c r="JWF105" s="376"/>
      <c r="JWG105" s="376"/>
      <c r="JWH105" s="376"/>
      <c r="JWI105" s="376"/>
      <c r="JWJ105" s="376"/>
      <c r="JWK105" s="376"/>
      <c r="JWL105" s="376"/>
      <c r="JWM105" s="376"/>
      <c r="JWN105" s="376"/>
      <c r="JWO105" s="376"/>
      <c r="JWP105" s="376"/>
      <c r="JWQ105" s="376"/>
      <c r="JWR105" s="376"/>
      <c r="JWS105" s="376"/>
      <c r="JWT105" s="376"/>
      <c r="JWU105" s="376"/>
      <c r="JWV105" s="376"/>
      <c r="JWW105" s="376"/>
      <c r="JWX105" s="376"/>
      <c r="JWY105" s="376"/>
      <c r="JWZ105" s="376"/>
      <c r="JXA105" s="376"/>
      <c r="JXB105" s="376"/>
      <c r="JXC105" s="376"/>
      <c r="JXD105" s="376"/>
      <c r="JXE105" s="376"/>
      <c r="JXF105" s="376"/>
      <c r="JXG105" s="376"/>
      <c r="JXH105" s="376"/>
      <c r="JXI105" s="376"/>
      <c r="JXJ105" s="376"/>
      <c r="JXK105" s="376"/>
      <c r="JXL105" s="376"/>
      <c r="JXM105" s="376"/>
      <c r="JXN105" s="376"/>
      <c r="JXO105" s="376"/>
      <c r="JXP105" s="376"/>
      <c r="JXQ105" s="376"/>
      <c r="JXR105" s="376"/>
      <c r="JXS105" s="376"/>
      <c r="JXT105" s="376"/>
      <c r="JXU105" s="376"/>
      <c r="JXV105" s="376"/>
      <c r="JXW105" s="376"/>
      <c r="JXX105" s="376"/>
      <c r="JXY105" s="376"/>
      <c r="JXZ105" s="376"/>
      <c r="JYA105" s="376"/>
      <c r="JYB105" s="376"/>
      <c r="JYC105" s="376"/>
      <c r="JYD105" s="376"/>
      <c r="JYE105" s="376"/>
      <c r="JYF105" s="376"/>
      <c r="JYG105" s="376"/>
      <c r="JYH105" s="376"/>
      <c r="JYI105" s="376"/>
      <c r="JYJ105" s="376"/>
      <c r="JYK105" s="376"/>
      <c r="JYL105" s="376"/>
      <c r="JYM105" s="376"/>
      <c r="JYN105" s="376"/>
      <c r="JYO105" s="376"/>
      <c r="JYP105" s="376"/>
      <c r="JYQ105" s="376"/>
      <c r="JYR105" s="376"/>
      <c r="JYS105" s="376"/>
      <c r="JYT105" s="376"/>
      <c r="JYU105" s="376"/>
      <c r="JYV105" s="376"/>
      <c r="JYW105" s="376"/>
      <c r="JYX105" s="376"/>
      <c r="JYY105" s="376"/>
      <c r="JYZ105" s="376"/>
      <c r="JZA105" s="376"/>
      <c r="JZB105" s="376"/>
      <c r="JZC105" s="376"/>
      <c r="JZD105" s="376"/>
      <c r="JZE105" s="376"/>
      <c r="JZF105" s="376"/>
      <c r="JZG105" s="376"/>
      <c r="JZH105" s="376"/>
      <c r="JZI105" s="376"/>
      <c r="JZJ105" s="376"/>
      <c r="JZK105" s="376"/>
      <c r="JZL105" s="376"/>
      <c r="JZM105" s="376"/>
      <c r="JZN105" s="376"/>
      <c r="JZO105" s="376"/>
      <c r="JZP105" s="376"/>
      <c r="JZQ105" s="376"/>
      <c r="JZR105" s="376"/>
      <c r="JZS105" s="376"/>
      <c r="JZT105" s="376"/>
      <c r="JZU105" s="376"/>
      <c r="JZV105" s="376"/>
      <c r="JZW105" s="376"/>
      <c r="JZX105" s="376"/>
      <c r="JZY105" s="376"/>
      <c r="JZZ105" s="376"/>
      <c r="KAA105" s="376"/>
      <c r="KAB105" s="376"/>
      <c r="KAC105" s="376"/>
      <c r="KAD105" s="376"/>
      <c r="KAE105" s="376"/>
      <c r="KAF105" s="376"/>
      <c r="KAG105" s="376"/>
      <c r="KAH105" s="376"/>
      <c r="KAI105" s="376"/>
      <c r="KAJ105" s="376"/>
      <c r="KAK105" s="376"/>
      <c r="KAL105" s="376"/>
      <c r="KAM105" s="376"/>
      <c r="KAN105" s="376"/>
      <c r="KAO105" s="376"/>
      <c r="KAP105" s="376"/>
      <c r="KAQ105" s="376"/>
      <c r="KAR105" s="376"/>
      <c r="KAS105" s="376"/>
      <c r="KAT105" s="376"/>
      <c r="KAU105" s="376"/>
      <c r="KAV105" s="376"/>
      <c r="KAW105" s="376"/>
      <c r="KAX105" s="376"/>
      <c r="KAY105" s="376"/>
      <c r="KAZ105" s="376"/>
      <c r="KBA105" s="376"/>
      <c r="KBB105" s="376"/>
      <c r="KBC105" s="376"/>
      <c r="KBD105" s="376"/>
      <c r="KBE105" s="376"/>
      <c r="KBF105" s="376"/>
      <c r="KBG105" s="376"/>
      <c r="KBH105" s="376"/>
      <c r="KBI105" s="376"/>
      <c r="KBJ105" s="376"/>
      <c r="KBK105" s="376"/>
      <c r="KBL105" s="376"/>
      <c r="KBM105" s="376"/>
      <c r="KBN105" s="376"/>
      <c r="KBO105" s="376"/>
      <c r="KBP105" s="376"/>
      <c r="KBQ105" s="376"/>
      <c r="KBR105" s="376"/>
      <c r="KBS105" s="376"/>
      <c r="KBT105" s="376"/>
      <c r="KBU105" s="376"/>
      <c r="KBV105" s="376"/>
      <c r="KBW105" s="376"/>
      <c r="KBX105" s="376"/>
      <c r="KBY105" s="376"/>
      <c r="KBZ105" s="376"/>
      <c r="KCA105" s="376"/>
      <c r="KCB105" s="376"/>
      <c r="KCC105" s="376"/>
      <c r="KCD105" s="376"/>
      <c r="KCE105" s="376"/>
      <c r="KCF105" s="376"/>
      <c r="KCG105" s="376"/>
      <c r="KCH105" s="376"/>
      <c r="KCI105" s="376"/>
      <c r="KCJ105" s="376"/>
      <c r="KCK105" s="376"/>
      <c r="KCL105" s="376"/>
      <c r="KCM105" s="376"/>
      <c r="KCN105" s="376"/>
      <c r="KCO105" s="376"/>
      <c r="KCP105" s="376"/>
      <c r="KCQ105" s="376"/>
      <c r="KCR105" s="376"/>
      <c r="KCS105" s="376"/>
      <c r="KCT105" s="376"/>
      <c r="KCU105" s="376"/>
      <c r="KCV105" s="376"/>
      <c r="KCW105" s="376"/>
      <c r="KCX105" s="376"/>
      <c r="KCY105" s="376"/>
      <c r="KCZ105" s="376"/>
      <c r="KDA105" s="376"/>
      <c r="KDB105" s="376"/>
      <c r="KDC105" s="376"/>
      <c r="KDD105" s="376"/>
      <c r="KDE105" s="376"/>
      <c r="KDF105" s="376"/>
      <c r="KDG105" s="376"/>
      <c r="KDH105" s="376"/>
      <c r="KDI105" s="376"/>
      <c r="KDJ105" s="376"/>
      <c r="KDK105" s="376"/>
      <c r="KDL105" s="376"/>
      <c r="KDM105" s="376"/>
      <c r="KDN105" s="376"/>
      <c r="KDO105" s="376"/>
      <c r="KDP105" s="376"/>
      <c r="KDQ105" s="376"/>
      <c r="KDR105" s="376"/>
      <c r="KDS105" s="376"/>
      <c r="KDT105" s="376"/>
      <c r="KDU105" s="376"/>
      <c r="KDV105" s="376"/>
      <c r="KDW105" s="376"/>
      <c r="KDX105" s="376"/>
      <c r="KDY105" s="376"/>
      <c r="KDZ105" s="376"/>
      <c r="KEA105" s="376"/>
      <c r="KEB105" s="376"/>
      <c r="KEC105" s="376"/>
      <c r="KED105" s="376"/>
      <c r="KEE105" s="376"/>
      <c r="KEF105" s="376"/>
      <c r="KEG105" s="376"/>
      <c r="KEH105" s="376"/>
      <c r="KEI105" s="376"/>
      <c r="KEJ105" s="376"/>
      <c r="KEK105" s="376"/>
      <c r="KEL105" s="376"/>
      <c r="KEM105" s="376"/>
      <c r="KEN105" s="376"/>
      <c r="KEO105" s="376"/>
      <c r="KEP105" s="376"/>
      <c r="KEQ105" s="376"/>
      <c r="KER105" s="376"/>
      <c r="KES105" s="376"/>
      <c r="KET105" s="376"/>
      <c r="KEU105" s="376"/>
      <c r="KEV105" s="376"/>
      <c r="KEW105" s="376"/>
      <c r="KEX105" s="376"/>
      <c r="KEY105" s="376"/>
      <c r="KEZ105" s="376"/>
      <c r="KFA105" s="376"/>
      <c r="KFB105" s="376"/>
      <c r="KFC105" s="376"/>
      <c r="KFD105" s="376"/>
      <c r="KFE105" s="376"/>
      <c r="KFF105" s="376"/>
      <c r="KFG105" s="376"/>
      <c r="KFH105" s="376"/>
      <c r="KFI105" s="376"/>
      <c r="KFJ105" s="376"/>
      <c r="KFK105" s="376"/>
      <c r="KFL105" s="376"/>
      <c r="KFM105" s="376"/>
      <c r="KFN105" s="376"/>
      <c r="KFO105" s="376"/>
      <c r="KFP105" s="376"/>
      <c r="KFQ105" s="376"/>
      <c r="KFR105" s="376"/>
      <c r="KFS105" s="376"/>
      <c r="KFT105" s="376"/>
      <c r="KFU105" s="376"/>
      <c r="KFV105" s="376"/>
      <c r="KFW105" s="376"/>
      <c r="KFX105" s="376"/>
      <c r="KFY105" s="376"/>
      <c r="KFZ105" s="376"/>
      <c r="KGA105" s="376"/>
      <c r="KGB105" s="376"/>
      <c r="KGC105" s="376"/>
      <c r="KGD105" s="376"/>
      <c r="KGE105" s="376"/>
      <c r="KGF105" s="376"/>
      <c r="KGG105" s="376"/>
      <c r="KGH105" s="376"/>
      <c r="KGI105" s="376"/>
      <c r="KGJ105" s="376"/>
      <c r="KGK105" s="376"/>
      <c r="KGL105" s="376"/>
      <c r="KGM105" s="376"/>
      <c r="KGN105" s="376"/>
      <c r="KGO105" s="376"/>
      <c r="KGP105" s="376"/>
      <c r="KGQ105" s="376"/>
      <c r="KGR105" s="376"/>
      <c r="KGS105" s="376"/>
      <c r="KGT105" s="376"/>
      <c r="KGU105" s="376"/>
      <c r="KGV105" s="376"/>
      <c r="KGW105" s="376"/>
      <c r="KGX105" s="376"/>
      <c r="KGY105" s="376"/>
      <c r="KGZ105" s="376"/>
      <c r="KHA105" s="376"/>
      <c r="KHB105" s="376"/>
      <c r="KHC105" s="376"/>
      <c r="KHD105" s="376"/>
      <c r="KHE105" s="376"/>
      <c r="KHF105" s="376"/>
      <c r="KHG105" s="376"/>
      <c r="KHH105" s="376"/>
      <c r="KHI105" s="376"/>
      <c r="KHJ105" s="376"/>
      <c r="KHK105" s="376"/>
      <c r="KHL105" s="376"/>
      <c r="KHM105" s="376"/>
      <c r="KHN105" s="376"/>
      <c r="KHO105" s="376"/>
      <c r="KHP105" s="376"/>
      <c r="KHQ105" s="376"/>
      <c r="KHR105" s="376"/>
      <c r="KHS105" s="376"/>
      <c r="KHT105" s="376"/>
      <c r="KHU105" s="376"/>
      <c r="KHV105" s="376"/>
      <c r="KHW105" s="376"/>
      <c r="KHX105" s="376"/>
      <c r="KHY105" s="376"/>
      <c r="KHZ105" s="376"/>
      <c r="KIA105" s="376"/>
      <c r="KIB105" s="376"/>
      <c r="KIC105" s="376"/>
      <c r="KID105" s="376"/>
      <c r="KIE105" s="376"/>
      <c r="KIF105" s="376"/>
      <c r="KIG105" s="376"/>
      <c r="KIH105" s="376"/>
      <c r="KII105" s="376"/>
      <c r="KIJ105" s="376"/>
      <c r="KIK105" s="376"/>
      <c r="KIL105" s="376"/>
      <c r="KIM105" s="376"/>
      <c r="KIN105" s="376"/>
      <c r="KIO105" s="376"/>
      <c r="KIP105" s="376"/>
      <c r="KIQ105" s="376"/>
      <c r="KIR105" s="376"/>
      <c r="KIS105" s="376"/>
      <c r="KIT105" s="376"/>
      <c r="KIU105" s="376"/>
      <c r="KIV105" s="376"/>
      <c r="KIW105" s="376"/>
      <c r="KIX105" s="376"/>
      <c r="KIY105" s="376"/>
      <c r="KIZ105" s="376"/>
      <c r="KJA105" s="376"/>
      <c r="KJB105" s="376"/>
      <c r="KJC105" s="376"/>
      <c r="KJD105" s="376"/>
      <c r="KJE105" s="376"/>
      <c r="KJF105" s="376"/>
      <c r="KJG105" s="376"/>
      <c r="KJH105" s="376"/>
      <c r="KJI105" s="376"/>
      <c r="KJJ105" s="376"/>
      <c r="KJK105" s="376"/>
      <c r="KJL105" s="376"/>
      <c r="KJM105" s="376"/>
      <c r="KJN105" s="376"/>
      <c r="KJO105" s="376"/>
      <c r="KJP105" s="376"/>
      <c r="KJQ105" s="376"/>
      <c r="KJR105" s="376"/>
      <c r="KJS105" s="376"/>
      <c r="KJT105" s="376"/>
      <c r="KJU105" s="376"/>
      <c r="KJV105" s="376"/>
      <c r="KJW105" s="376"/>
      <c r="KJX105" s="376"/>
      <c r="KJY105" s="376"/>
      <c r="KJZ105" s="376"/>
      <c r="KKA105" s="376"/>
      <c r="KKB105" s="376"/>
      <c r="KKC105" s="376"/>
      <c r="KKD105" s="376"/>
      <c r="KKE105" s="376"/>
      <c r="KKF105" s="376"/>
      <c r="KKG105" s="376"/>
      <c r="KKH105" s="376"/>
      <c r="KKI105" s="376"/>
      <c r="KKJ105" s="376"/>
      <c r="KKK105" s="376"/>
      <c r="KKL105" s="376"/>
      <c r="KKM105" s="376"/>
      <c r="KKN105" s="376"/>
      <c r="KKO105" s="376"/>
      <c r="KKP105" s="376"/>
      <c r="KKQ105" s="376"/>
      <c r="KKR105" s="376"/>
      <c r="KKS105" s="376"/>
      <c r="KKT105" s="376"/>
      <c r="KKU105" s="376"/>
      <c r="KKV105" s="376"/>
      <c r="KKW105" s="376"/>
      <c r="KKX105" s="376"/>
      <c r="KKY105" s="376"/>
      <c r="KKZ105" s="376"/>
      <c r="KLA105" s="376"/>
      <c r="KLB105" s="376"/>
      <c r="KLC105" s="376"/>
      <c r="KLD105" s="376"/>
      <c r="KLE105" s="376"/>
      <c r="KLF105" s="376"/>
      <c r="KLG105" s="376"/>
      <c r="KLH105" s="376"/>
      <c r="KLI105" s="376"/>
      <c r="KLJ105" s="376"/>
      <c r="KLK105" s="376"/>
      <c r="KLL105" s="376"/>
      <c r="KLM105" s="376"/>
      <c r="KLN105" s="376"/>
      <c r="KLO105" s="376"/>
      <c r="KLP105" s="376"/>
      <c r="KLQ105" s="376"/>
      <c r="KLR105" s="376"/>
      <c r="KLS105" s="376"/>
      <c r="KLT105" s="376"/>
      <c r="KLU105" s="376"/>
      <c r="KLV105" s="376"/>
      <c r="KLW105" s="376"/>
      <c r="KLX105" s="376"/>
      <c r="KLY105" s="376"/>
      <c r="KLZ105" s="376"/>
      <c r="KMA105" s="376"/>
      <c r="KMB105" s="376"/>
      <c r="KMC105" s="376"/>
      <c r="KMD105" s="376"/>
      <c r="KME105" s="376"/>
      <c r="KMF105" s="376"/>
      <c r="KMG105" s="376"/>
      <c r="KMH105" s="376"/>
      <c r="KMI105" s="376"/>
      <c r="KMJ105" s="376"/>
      <c r="KMK105" s="376"/>
      <c r="KML105" s="376"/>
      <c r="KMM105" s="376"/>
      <c r="KMN105" s="376"/>
      <c r="KMO105" s="376"/>
      <c r="KMP105" s="376"/>
      <c r="KMQ105" s="376"/>
      <c r="KMR105" s="376"/>
      <c r="KMS105" s="376"/>
      <c r="KMT105" s="376"/>
      <c r="KMU105" s="376"/>
      <c r="KMV105" s="376"/>
      <c r="KMW105" s="376"/>
      <c r="KMX105" s="376"/>
      <c r="KMY105" s="376"/>
      <c r="KMZ105" s="376"/>
      <c r="KNA105" s="376"/>
      <c r="KNB105" s="376"/>
      <c r="KNC105" s="376"/>
      <c r="KND105" s="376"/>
      <c r="KNE105" s="376"/>
      <c r="KNF105" s="376"/>
      <c r="KNG105" s="376"/>
      <c r="KNH105" s="376"/>
      <c r="KNI105" s="376"/>
      <c r="KNJ105" s="376"/>
      <c r="KNK105" s="376"/>
      <c r="KNL105" s="376"/>
      <c r="KNM105" s="376"/>
      <c r="KNN105" s="376"/>
      <c r="KNO105" s="376"/>
      <c r="KNP105" s="376"/>
      <c r="KNQ105" s="376"/>
      <c r="KNR105" s="376"/>
      <c r="KNS105" s="376"/>
      <c r="KNT105" s="376"/>
      <c r="KNU105" s="376"/>
      <c r="KNV105" s="376"/>
      <c r="KNW105" s="376"/>
      <c r="KNX105" s="376"/>
      <c r="KNY105" s="376"/>
      <c r="KNZ105" s="376"/>
      <c r="KOA105" s="376"/>
      <c r="KOB105" s="376"/>
      <c r="KOC105" s="376"/>
      <c r="KOD105" s="376"/>
      <c r="KOE105" s="376"/>
      <c r="KOF105" s="376"/>
      <c r="KOG105" s="376"/>
      <c r="KOH105" s="376"/>
      <c r="KOI105" s="376"/>
      <c r="KOJ105" s="376"/>
      <c r="KOK105" s="376"/>
      <c r="KOL105" s="376"/>
      <c r="KOM105" s="376"/>
      <c r="KON105" s="376"/>
      <c r="KOO105" s="376"/>
      <c r="KOP105" s="376"/>
      <c r="KOQ105" s="376"/>
      <c r="KOR105" s="376"/>
      <c r="KOS105" s="376"/>
      <c r="KOT105" s="376"/>
      <c r="KOU105" s="376"/>
      <c r="KOV105" s="376"/>
      <c r="KOW105" s="376"/>
      <c r="KOX105" s="376"/>
      <c r="KOY105" s="376"/>
      <c r="KOZ105" s="376"/>
      <c r="KPA105" s="376"/>
      <c r="KPB105" s="376"/>
      <c r="KPC105" s="376"/>
      <c r="KPD105" s="376"/>
      <c r="KPE105" s="376"/>
      <c r="KPF105" s="376"/>
      <c r="KPG105" s="376"/>
      <c r="KPH105" s="376"/>
      <c r="KPI105" s="376"/>
      <c r="KPJ105" s="376"/>
      <c r="KPK105" s="376"/>
      <c r="KPL105" s="376"/>
      <c r="KPM105" s="376"/>
      <c r="KPN105" s="376"/>
      <c r="KPO105" s="376"/>
      <c r="KPP105" s="376"/>
      <c r="KPQ105" s="376"/>
      <c r="KPR105" s="376"/>
      <c r="KPS105" s="376"/>
      <c r="KPT105" s="376"/>
      <c r="KPU105" s="376"/>
      <c r="KPV105" s="376"/>
      <c r="KPW105" s="376"/>
      <c r="KPX105" s="376"/>
      <c r="KPY105" s="376"/>
      <c r="KPZ105" s="376"/>
      <c r="KQA105" s="376"/>
      <c r="KQB105" s="376"/>
      <c r="KQC105" s="376"/>
      <c r="KQD105" s="376"/>
      <c r="KQE105" s="376"/>
      <c r="KQF105" s="376"/>
      <c r="KQG105" s="376"/>
      <c r="KQH105" s="376"/>
      <c r="KQI105" s="376"/>
      <c r="KQJ105" s="376"/>
      <c r="KQK105" s="376"/>
      <c r="KQL105" s="376"/>
      <c r="KQM105" s="376"/>
      <c r="KQN105" s="376"/>
      <c r="KQO105" s="376"/>
      <c r="KQP105" s="376"/>
      <c r="KQQ105" s="376"/>
      <c r="KQR105" s="376"/>
      <c r="KQS105" s="376"/>
      <c r="KQT105" s="376"/>
      <c r="KQU105" s="376"/>
      <c r="KQV105" s="376"/>
      <c r="KQW105" s="376"/>
      <c r="KQX105" s="376"/>
      <c r="KQY105" s="376"/>
      <c r="KQZ105" s="376"/>
      <c r="KRA105" s="376"/>
      <c r="KRB105" s="376"/>
      <c r="KRC105" s="376"/>
      <c r="KRD105" s="376"/>
      <c r="KRE105" s="376"/>
      <c r="KRF105" s="376"/>
      <c r="KRG105" s="376"/>
      <c r="KRH105" s="376"/>
      <c r="KRI105" s="376"/>
      <c r="KRJ105" s="376"/>
      <c r="KRK105" s="376"/>
      <c r="KRL105" s="376"/>
      <c r="KRM105" s="376"/>
      <c r="KRN105" s="376"/>
      <c r="KRO105" s="376"/>
      <c r="KRP105" s="376"/>
      <c r="KRQ105" s="376"/>
      <c r="KRR105" s="376"/>
      <c r="KRS105" s="376"/>
      <c r="KRT105" s="376"/>
      <c r="KRU105" s="376"/>
      <c r="KRV105" s="376"/>
      <c r="KRW105" s="376"/>
      <c r="KRX105" s="376"/>
      <c r="KRY105" s="376"/>
      <c r="KRZ105" s="376"/>
      <c r="KSA105" s="376"/>
      <c r="KSB105" s="376"/>
      <c r="KSC105" s="376"/>
      <c r="KSD105" s="376"/>
      <c r="KSE105" s="376"/>
      <c r="KSF105" s="376"/>
      <c r="KSG105" s="376"/>
      <c r="KSH105" s="376"/>
      <c r="KSI105" s="376"/>
      <c r="KSJ105" s="376"/>
      <c r="KSK105" s="376"/>
      <c r="KSL105" s="376"/>
      <c r="KSM105" s="376"/>
      <c r="KSN105" s="376"/>
      <c r="KSO105" s="376"/>
      <c r="KSP105" s="376"/>
      <c r="KSQ105" s="376"/>
      <c r="KSR105" s="376"/>
      <c r="KSS105" s="376"/>
      <c r="KST105" s="376"/>
      <c r="KSU105" s="376"/>
      <c r="KSV105" s="376"/>
      <c r="KSW105" s="376"/>
      <c r="KSX105" s="376"/>
      <c r="KSY105" s="376"/>
      <c r="KSZ105" s="376"/>
      <c r="KTA105" s="376"/>
      <c r="KTB105" s="376"/>
      <c r="KTC105" s="376"/>
      <c r="KTD105" s="376"/>
      <c r="KTE105" s="376"/>
      <c r="KTF105" s="376"/>
      <c r="KTG105" s="376"/>
      <c r="KTH105" s="376"/>
      <c r="KTI105" s="376"/>
      <c r="KTJ105" s="376"/>
      <c r="KTK105" s="376"/>
      <c r="KTL105" s="376"/>
      <c r="KTM105" s="376"/>
      <c r="KTN105" s="376"/>
      <c r="KTO105" s="376"/>
      <c r="KTP105" s="376"/>
      <c r="KTQ105" s="376"/>
      <c r="KTR105" s="376"/>
      <c r="KTS105" s="376"/>
      <c r="KTT105" s="376"/>
      <c r="KTU105" s="376"/>
      <c r="KTV105" s="376"/>
      <c r="KTW105" s="376"/>
      <c r="KTX105" s="376"/>
      <c r="KTY105" s="376"/>
      <c r="KTZ105" s="376"/>
      <c r="KUA105" s="376"/>
      <c r="KUB105" s="376"/>
      <c r="KUC105" s="376"/>
      <c r="KUD105" s="376"/>
      <c r="KUE105" s="376"/>
      <c r="KUF105" s="376"/>
      <c r="KUG105" s="376"/>
      <c r="KUH105" s="376"/>
      <c r="KUI105" s="376"/>
      <c r="KUJ105" s="376"/>
      <c r="KUK105" s="376"/>
      <c r="KUL105" s="376"/>
      <c r="KUM105" s="376"/>
      <c r="KUN105" s="376"/>
      <c r="KUO105" s="376"/>
      <c r="KUP105" s="376"/>
      <c r="KUQ105" s="376"/>
      <c r="KUR105" s="376"/>
      <c r="KUS105" s="376"/>
      <c r="KUT105" s="376"/>
      <c r="KUU105" s="376"/>
      <c r="KUV105" s="376"/>
      <c r="KUW105" s="376"/>
      <c r="KUX105" s="376"/>
      <c r="KUY105" s="376"/>
      <c r="KUZ105" s="376"/>
      <c r="KVA105" s="376"/>
      <c r="KVB105" s="376"/>
      <c r="KVC105" s="376"/>
      <c r="KVD105" s="376"/>
      <c r="KVE105" s="376"/>
      <c r="KVF105" s="376"/>
      <c r="KVG105" s="376"/>
      <c r="KVH105" s="376"/>
      <c r="KVI105" s="376"/>
      <c r="KVJ105" s="376"/>
      <c r="KVK105" s="376"/>
      <c r="KVL105" s="376"/>
      <c r="KVM105" s="376"/>
      <c r="KVN105" s="376"/>
      <c r="KVO105" s="376"/>
      <c r="KVP105" s="376"/>
      <c r="KVQ105" s="376"/>
      <c r="KVR105" s="376"/>
      <c r="KVS105" s="376"/>
      <c r="KVT105" s="376"/>
      <c r="KVU105" s="376"/>
      <c r="KVV105" s="376"/>
      <c r="KVW105" s="376"/>
      <c r="KVX105" s="376"/>
      <c r="KVY105" s="376"/>
      <c r="KVZ105" s="376"/>
      <c r="KWA105" s="376"/>
      <c r="KWB105" s="376"/>
      <c r="KWC105" s="376"/>
      <c r="KWD105" s="376"/>
      <c r="KWE105" s="376"/>
      <c r="KWF105" s="376"/>
      <c r="KWG105" s="376"/>
      <c r="KWH105" s="376"/>
      <c r="KWI105" s="376"/>
      <c r="KWJ105" s="376"/>
      <c r="KWK105" s="376"/>
      <c r="KWL105" s="376"/>
      <c r="KWM105" s="376"/>
      <c r="KWN105" s="376"/>
      <c r="KWO105" s="376"/>
      <c r="KWP105" s="376"/>
      <c r="KWQ105" s="376"/>
      <c r="KWR105" s="376"/>
      <c r="KWS105" s="376"/>
      <c r="KWT105" s="376"/>
      <c r="KWU105" s="376"/>
      <c r="KWV105" s="376"/>
      <c r="KWW105" s="376"/>
      <c r="KWX105" s="376"/>
      <c r="KWY105" s="376"/>
      <c r="KWZ105" s="376"/>
      <c r="KXA105" s="376"/>
      <c r="KXB105" s="376"/>
      <c r="KXC105" s="376"/>
      <c r="KXD105" s="376"/>
      <c r="KXE105" s="376"/>
      <c r="KXF105" s="376"/>
      <c r="KXG105" s="376"/>
      <c r="KXH105" s="376"/>
      <c r="KXI105" s="376"/>
      <c r="KXJ105" s="376"/>
      <c r="KXK105" s="376"/>
      <c r="KXL105" s="376"/>
      <c r="KXM105" s="376"/>
      <c r="KXN105" s="376"/>
      <c r="KXO105" s="376"/>
      <c r="KXP105" s="376"/>
      <c r="KXQ105" s="376"/>
      <c r="KXR105" s="376"/>
      <c r="KXS105" s="376"/>
      <c r="KXT105" s="376"/>
      <c r="KXU105" s="376"/>
      <c r="KXV105" s="376"/>
      <c r="KXW105" s="376"/>
      <c r="KXX105" s="376"/>
      <c r="KXY105" s="376"/>
      <c r="KXZ105" s="376"/>
      <c r="KYA105" s="376"/>
      <c r="KYB105" s="376"/>
      <c r="KYC105" s="376"/>
      <c r="KYD105" s="376"/>
      <c r="KYE105" s="376"/>
      <c r="KYF105" s="376"/>
      <c r="KYG105" s="376"/>
      <c r="KYH105" s="376"/>
      <c r="KYI105" s="376"/>
      <c r="KYJ105" s="376"/>
      <c r="KYK105" s="376"/>
      <c r="KYL105" s="376"/>
      <c r="KYM105" s="376"/>
      <c r="KYN105" s="376"/>
      <c r="KYO105" s="376"/>
      <c r="KYP105" s="376"/>
      <c r="KYQ105" s="376"/>
      <c r="KYR105" s="376"/>
      <c r="KYS105" s="376"/>
      <c r="KYT105" s="376"/>
      <c r="KYU105" s="376"/>
      <c r="KYV105" s="376"/>
      <c r="KYW105" s="376"/>
      <c r="KYX105" s="376"/>
      <c r="KYY105" s="376"/>
      <c r="KYZ105" s="376"/>
      <c r="KZA105" s="376"/>
      <c r="KZB105" s="376"/>
      <c r="KZC105" s="376"/>
      <c r="KZD105" s="376"/>
      <c r="KZE105" s="376"/>
      <c r="KZF105" s="376"/>
      <c r="KZG105" s="376"/>
      <c r="KZH105" s="376"/>
      <c r="KZI105" s="376"/>
      <c r="KZJ105" s="376"/>
      <c r="KZK105" s="376"/>
      <c r="KZL105" s="376"/>
      <c r="KZM105" s="376"/>
      <c r="KZN105" s="376"/>
      <c r="KZO105" s="376"/>
      <c r="KZP105" s="376"/>
      <c r="KZQ105" s="376"/>
      <c r="KZR105" s="376"/>
      <c r="KZS105" s="376"/>
      <c r="KZT105" s="376"/>
      <c r="KZU105" s="376"/>
      <c r="KZV105" s="376"/>
      <c r="KZW105" s="376"/>
      <c r="KZX105" s="376"/>
      <c r="KZY105" s="376"/>
      <c r="KZZ105" s="376"/>
      <c r="LAA105" s="376"/>
      <c r="LAB105" s="376"/>
      <c r="LAC105" s="376"/>
      <c r="LAD105" s="376"/>
      <c r="LAE105" s="376"/>
      <c r="LAF105" s="376"/>
      <c r="LAG105" s="376"/>
      <c r="LAH105" s="376"/>
      <c r="LAI105" s="376"/>
      <c r="LAJ105" s="376"/>
      <c r="LAK105" s="376"/>
      <c r="LAL105" s="376"/>
      <c r="LAM105" s="376"/>
      <c r="LAN105" s="376"/>
      <c r="LAO105" s="376"/>
      <c r="LAP105" s="376"/>
      <c r="LAQ105" s="376"/>
      <c r="LAR105" s="376"/>
      <c r="LAS105" s="376"/>
      <c r="LAT105" s="376"/>
      <c r="LAU105" s="376"/>
      <c r="LAV105" s="376"/>
      <c r="LAW105" s="376"/>
      <c r="LAX105" s="376"/>
      <c r="LAY105" s="376"/>
      <c r="LAZ105" s="376"/>
      <c r="LBA105" s="376"/>
      <c r="LBB105" s="376"/>
      <c r="LBC105" s="376"/>
      <c r="LBD105" s="376"/>
      <c r="LBE105" s="376"/>
      <c r="LBF105" s="376"/>
      <c r="LBG105" s="376"/>
      <c r="LBH105" s="376"/>
      <c r="LBI105" s="376"/>
      <c r="LBJ105" s="376"/>
      <c r="LBK105" s="376"/>
      <c r="LBL105" s="376"/>
      <c r="LBM105" s="376"/>
      <c r="LBN105" s="376"/>
      <c r="LBO105" s="376"/>
      <c r="LBP105" s="376"/>
      <c r="LBQ105" s="376"/>
      <c r="LBR105" s="376"/>
      <c r="LBS105" s="376"/>
      <c r="LBT105" s="376"/>
      <c r="LBU105" s="376"/>
      <c r="LBV105" s="376"/>
      <c r="LBW105" s="376"/>
      <c r="LBX105" s="376"/>
      <c r="LBY105" s="376"/>
      <c r="LBZ105" s="376"/>
      <c r="LCA105" s="376"/>
      <c r="LCB105" s="376"/>
      <c r="LCC105" s="376"/>
      <c r="LCD105" s="376"/>
      <c r="LCE105" s="376"/>
      <c r="LCF105" s="376"/>
      <c r="LCG105" s="376"/>
      <c r="LCH105" s="376"/>
      <c r="LCI105" s="376"/>
      <c r="LCJ105" s="376"/>
      <c r="LCK105" s="376"/>
      <c r="LCL105" s="376"/>
      <c r="LCM105" s="376"/>
      <c r="LCN105" s="376"/>
      <c r="LCO105" s="376"/>
      <c r="LCP105" s="376"/>
      <c r="LCQ105" s="376"/>
      <c r="LCR105" s="376"/>
      <c r="LCS105" s="376"/>
      <c r="LCT105" s="376"/>
      <c r="LCU105" s="376"/>
      <c r="LCV105" s="376"/>
      <c r="LCW105" s="376"/>
      <c r="LCX105" s="376"/>
      <c r="LCY105" s="376"/>
      <c r="LCZ105" s="376"/>
      <c r="LDA105" s="376"/>
      <c r="LDB105" s="376"/>
      <c r="LDC105" s="376"/>
      <c r="LDD105" s="376"/>
      <c r="LDE105" s="376"/>
      <c r="LDF105" s="376"/>
      <c r="LDG105" s="376"/>
      <c r="LDH105" s="376"/>
      <c r="LDI105" s="376"/>
      <c r="LDJ105" s="376"/>
      <c r="LDK105" s="376"/>
      <c r="LDL105" s="376"/>
      <c r="LDM105" s="376"/>
      <c r="LDN105" s="376"/>
      <c r="LDO105" s="376"/>
      <c r="LDP105" s="376"/>
      <c r="LDQ105" s="376"/>
      <c r="LDR105" s="376"/>
      <c r="LDS105" s="376"/>
      <c r="LDT105" s="376"/>
      <c r="LDU105" s="376"/>
      <c r="LDV105" s="376"/>
      <c r="LDW105" s="376"/>
      <c r="LDX105" s="376"/>
      <c r="LDY105" s="376"/>
      <c r="LDZ105" s="376"/>
      <c r="LEA105" s="376"/>
      <c r="LEB105" s="376"/>
      <c r="LEC105" s="376"/>
      <c r="LED105" s="376"/>
      <c r="LEE105" s="376"/>
      <c r="LEF105" s="376"/>
      <c r="LEG105" s="376"/>
      <c r="LEH105" s="376"/>
      <c r="LEI105" s="376"/>
      <c r="LEJ105" s="376"/>
      <c r="LEK105" s="376"/>
      <c r="LEL105" s="376"/>
      <c r="LEM105" s="376"/>
      <c r="LEN105" s="376"/>
      <c r="LEO105" s="376"/>
      <c r="LEP105" s="376"/>
      <c r="LEQ105" s="376"/>
      <c r="LER105" s="376"/>
      <c r="LES105" s="376"/>
      <c r="LET105" s="376"/>
      <c r="LEU105" s="376"/>
      <c r="LEV105" s="376"/>
      <c r="LEW105" s="376"/>
      <c r="LEX105" s="376"/>
      <c r="LEY105" s="376"/>
      <c r="LEZ105" s="376"/>
      <c r="LFA105" s="376"/>
      <c r="LFB105" s="376"/>
      <c r="LFC105" s="376"/>
      <c r="LFD105" s="376"/>
      <c r="LFE105" s="376"/>
      <c r="LFF105" s="376"/>
      <c r="LFG105" s="376"/>
      <c r="LFH105" s="376"/>
      <c r="LFI105" s="376"/>
      <c r="LFJ105" s="376"/>
      <c r="LFK105" s="376"/>
      <c r="LFL105" s="376"/>
      <c r="LFM105" s="376"/>
      <c r="LFN105" s="376"/>
      <c r="LFO105" s="376"/>
      <c r="LFP105" s="376"/>
      <c r="LFQ105" s="376"/>
      <c r="LFR105" s="376"/>
      <c r="LFS105" s="376"/>
      <c r="LFT105" s="376"/>
      <c r="LFU105" s="376"/>
      <c r="LFV105" s="376"/>
      <c r="LFW105" s="376"/>
      <c r="LFX105" s="376"/>
      <c r="LFY105" s="376"/>
      <c r="LFZ105" s="376"/>
      <c r="LGA105" s="376"/>
      <c r="LGB105" s="376"/>
      <c r="LGC105" s="376"/>
      <c r="LGD105" s="376"/>
      <c r="LGE105" s="376"/>
      <c r="LGF105" s="376"/>
      <c r="LGG105" s="376"/>
      <c r="LGH105" s="376"/>
      <c r="LGI105" s="376"/>
      <c r="LGJ105" s="376"/>
      <c r="LGK105" s="376"/>
      <c r="LGL105" s="376"/>
      <c r="LGM105" s="376"/>
      <c r="LGN105" s="376"/>
      <c r="LGO105" s="376"/>
      <c r="LGP105" s="376"/>
      <c r="LGQ105" s="376"/>
      <c r="LGR105" s="376"/>
      <c r="LGS105" s="376"/>
      <c r="LGT105" s="376"/>
      <c r="LGU105" s="376"/>
      <c r="LGV105" s="376"/>
      <c r="LGW105" s="376"/>
      <c r="LGX105" s="376"/>
      <c r="LGY105" s="376"/>
      <c r="LGZ105" s="376"/>
      <c r="LHA105" s="376"/>
      <c r="LHB105" s="376"/>
      <c r="LHC105" s="376"/>
      <c r="LHD105" s="376"/>
      <c r="LHE105" s="376"/>
      <c r="LHF105" s="376"/>
      <c r="LHG105" s="376"/>
      <c r="LHH105" s="376"/>
      <c r="LHI105" s="376"/>
      <c r="LHJ105" s="376"/>
      <c r="LHK105" s="376"/>
      <c r="LHL105" s="376"/>
      <c r="LHM105" s="376"/>
      <c r="LHN105" s="376"/>
      <c r="LHO105" s="376"/>
      <c r="LHP105" s="376"/>
      <c r="LHQ105" s="376"/>
      <c r="LHR105" s="376"/>
      <c r="LHS105" s="376"/>
      <c r="LHT105" s="376"/>
      <c r="LHU105" s="376"/>
      <c r="LHV105" s="376"/>
      <c r="LHW105" s="376"/>
      <c r="LHX105" s="376"/>
      <c r="LHY105" s="376"/>
      <c r="LHZ105" s="376"/>
      <c r="LIA105" s="376"/>
      <c r="LIB105" s="376"/>
      <c r="LIC105" s="376"/>
      <c r="LID105" s="376"/>
      <c r="LIE105" s="376"/>
      <c r="LIF105" s="376"/>
      <c r="LIG105" s="376"/>
      <c r="LIH105" s="376"/>
      <c r="LII105" s="376"/>
      <c r="LIJ105" s="376"/>
      <c r="LIK105" s="376"/>
      <c r="LIL105" s="376"/>
      <c r="LIM105" s="376"/>
      <c r="LIN105" s="376"/>
      <c r="LIO105" s="376"/>
      <c r="LIP105" s="376"/>
      <c r="LIQ105" s="376"/>
      <c r="LIR105" s="376"/>
      <c r="LIS105" s="376"/>
      <c r="LIT105" s="376"/>
      <c r="LIU105" s="376"/>
      <c r="LIV105" s="376"/>
      <c r="LIW105" s="376"/>
      <c r="LIX105" s="376"/>
      <c r="LIY105" s="376"/>
      <c r="LIZ105" s="376"/>
      <c r="LJA105" s="376"/>
      <c r="LJB105" s="376"/>
      <c r="LJC105" s="376"/>
      <c r="LJD105" s="376"/>
      <c r="LJE105" s="376"/>
      <c r="LJF105" s="376"/>
      <c r="LJG105" s="376"/>
      <c r="LJH105" s="376"/>
      <c r="LJI105" s="376"/>
      <c r="LJJ105" s="376"/>
      <c r="LJK105" s="376"/>
      <c r="LJL105" s="376"/>
      <c r="LJM105" s="376"/>
      <c r="LJN105" s="376"/>
      <c r="LJO105" s="376"/>
      <c r="LJP105" s="376"/>
      <c r="LJQ105" s="376"/>
      <c r="LJR105" s="376"/>
      <c r="LJS105" s="376"/>
      <c r="LJT105" s="376"/>
      <c r="LJU105" s="376"/>
      <c r="LJV105" s="376"/>
      <c r="LJW105" s="376"/>
      <c r="LJX105" s="376"/>
      <c r="LJY105" s="376"/>
      <c r="LJZ105" s="376"/>
      <c r="LKA105" s="376"/>
      <c r="LKB105" s="376"/>
      <c r="LKC105" s="376"/>
      <c r="LKD105" s="376"/>
      <c r="LKE105" s="376"/>
      <c r="LKF105" s="376"/>
      <c r="LKG105" s="376"/>
      <c r="LKH105" s="376"/>
      <c r="LKI105" s="376"/>
      <c r="LKJ105" s="376"/>
      <c r="LKK105" s="376"/>
      <c r="LKL105" s="376"/>
      <c r="LKM105" s="376"/>
      <c r="LKN105" s="376"/>
      <c r="LKO105" s="376"/>
      <c r="LKP105" s="376"/>
      <c r="LKQ105" s="376"/>
      <c r="LKR105" s="376"/>
      <c r="LKS105" s="376"/>
      <c r="LKT105" s="376"/>
      <c r="LKU105" s="376"/>
      <c r="LKV105" s="376"/>
      <c r="LKW105" s="376"/>
      <c r="LKX105" s="376"/>
      <c r="LKY105" s="376"/>
      <c r="LKZ105" s="376"/>
      <c r="LLA105" s="376"/>
      <c r="LLB105" s="376"/>
      <c r="LLC105" s="376"/>
      <c r="LLD105" s="376"/>
      <c r="LLE105" s="376"/>
      <c r="LLF105" s="376"/>
      <c r="LLG105" s="376"/>
      <c r="LLH105" s="376"/>
      <c r="LLI105" s="376"/>
      <c r="LLJ105" s="376"/>
      <c r="LLK105" s="376"/>
      <c r="LLL105" s="376"/>
      <c r="LLM105" s="376"/>
      <c r="LLN105" s="376"/>
      <c r="LLO105" s="376"/>
      <c r="LLP105" s="376"/>
      <c r="LLQ105" s="376"/>
      <c r="LLR105" s="376"/>
      <c r="LLS105" s="376"/>
      <c r="LLT105" s="376"/>
      <c r="LLU105" s="376"/>
      <c r="LLV105" s="376"/>
      <c r="LLW105" s="376"/>
      <c r="LLX105" s="376"/>
      <c r="LLY105" s="376"/>
      <c r="LLZ105" s="376"/>
      <c r="LMA105" s="376"/>
      <c r="LMB105" s="376"/>
      <c r="LMC105" s="376"/>
      <c r="LMD105" s="376"/>
      <c r="LME105" s="376"/>
      <c r="LMF105" s="376"/>
      <c r="LMG105" s="376"/>
      <c r="LMH105" s="376"/>
      <c r="LMI105" s="376"/>
      <c r="LMJ105" s="376"/>
      <c r="LMK105" s="376"/>
      <c r="LML105" s="376"/>
      <c r="LMM105" s="376"/>
      <c r="LMN105" s="376"/>
      <c r="LMO105" s="376"/>
      <c r="LMP105" s="376"/>
      <c r="LMQ105" s="376"/>
      <c r="LMR105" s="376"/>
      <c r="LMS105" s="376"/>
      <c r="LMT105" s="376"/>
      <c r="LMU105" s="376"/>
      <c r="LMV105" s="376"/>
      <c r="LMW105" s="376"/>
      <c r="LMX105" s="376"/>
      <c r="LMY105" s="376"/>
      <c r="LMZ105" s="376"/>
      <c r="LNA105" s="376"/>
      <c r="LNB105" s="376"/>
      <c r="LNC105" s="376"/>
      <c r="LND105" s="376"/>
      <c r="LNE105" s="376"/>
      <c r="LNF105" s="376"/>
      <c r="LNG105" s="376"/>
      <c r="LNH105" s="376"/>
      <c r="LNI105" s="376"/>
      <c r="LNJ105" s="376"/>
      <c r="LNK105" s="376"/>
      <c r="LNL105" s="376"/>
      <c r="LNM105" s="376"/>
      <c r="LNN105" s="376"/>
      <c r="LNO105" s="376"/>
      <c r="LNP105" s="376"/>
      <c r="LNQ105" s="376"/>
      <c r="LNR105" s="376"/>
      <c r="LNS105" s="376"/>
      <c r="LNT105" s="376"/>
      <c r="LNU105" s="376"/>
      <c r="LNV105" s="376"/>
      <c r="LNW105" s="376"/>
      <c r="LNX105" s="376"/>
      <c r="LNY105" s="376"/>
      <c r="LNZ105" s="376"/>
      <c r="LOA105" s="376"/>
      <c r="LOB105" s="376"/>
      <c r="LOC105" s="376"/>
      <c r="LOD105" s="376"/>
      <c r="LOE105" s="376"/>
      <c r="LOF105" s="376"/>
      <c r="LOG105" s="376"/>
      <c r="LOH105" s="376"/>
      <c r="LOI105" s="376"/>
      <c r="LOJ105" s="376"/>
      <c r="LOK105" s="376"/>
      <c r="LOL105" s="376"/>
      <c r="LOM105" s="376"/>
      <c r="LON105" s="376"/>
      <c r="LOO105" s="376"/>
      <c r="LOP105" s="376"/>
      <c r="LOQ105" s="376"/>
      <c r="LOR105" s="376"/>
      <c r="LOS105" s="376"/>
      <c r="LOT105" s="376"/>
      <c r="LOU105" s="376"/>
      <c r="LOV105" s="376"/>
      <c r="LOW105" s="376"/>
      <c r="LOX105" s="376"/>
      <c r="LOY105" s="376"/>
      <c r="LOZ105" s="376"/>
      <c r="LPA105" s="376"/>
      <c r="LPB105" s="376"/>
      <c r="LPC105" s="376"/>
      <c r="LPD105" s="376"/>
      <c r="LPE105" s="376"/>
      <c r="LPF105" s="376"/>
      <c r="LPG105" s="376"/>
      <c r="LPH105" s="376"/>
      <c r="LPI105" s="376"/>
      <c r="LPJ105" s="376"/>
      <c r="LPK105" s="376"/>
      <c r="LPL105" s="376"/>
      <c r="LPM105" s="376"/>
      <c r="LPN105" s="376"/>
      <c r="LPO105" s="376"/>
      <c r="LPP105" s="376"/>
      <c r="LPQ105" s="376"/>
      <c r="LPR105" s="376"/>
      <c r="LPS105" s="376"/>
      <c r="LPT105" s="376"/>
      <c r="LPU105" s="376"/>
      <c r="LPV105" s="376"/>
      <c r="LPW105" s="376"/>
      <c r="LPX105" s="376"/>
      <c r="LPY105" s="376"/>
      <c r="LPZ105" s="376"/>
      <c r="LQA105" s="376"/>
      <c r="LQB105" s="376"/>
      <c r="LQC105" s="376"/>
      <c r="LQD105" s="376"/>
      <c r="LQE105" s="376"/>
      <c r="LQF105" s="376"/>
      <c r="LQG105" s="376"/>
      <c r="LQH105" s="376"/>
      <c r="LQI105" s="376"/>
      <c r="LQJ105" s="376"/>
      <c r="LQK105" s="376"/>
      <c r="LQL105" s="376"/>
      <c r="LQM105" s="376"/>
      <c r="LQN105" s="376"/>
      <c r="LQO105" s="376"/>
      <c r="LQP105" s="376"/>
      <c r="LQQ105" s="376"/>
      <c r="LQR105" s="376"/>
      <c r="LQS105" s="376"/>
      <c r="LQT105" s="376"/>
      <c r="LQU105" s="376"/>
      <c r="LQV105" s="376"/>
      <c r="LQW105" s="376"/>
      <c r="LQX105" s="376"/>
      <c r="LQY105" s="376"/>
      <c r="LQZ105" s="376"/>
      <c r="LRA105" s="376"/>
      <c r="LRB105" s="376"/>
      <c r="LRC105" s="376"/>
      <c r="LRD105" s="376"/>
      <c r="LRE105" s="376"/>
      <c r="LRF105" s="376"/>
      <c r="LRG105" s="376"/>
      <c r="LRH105" s="376"/>
      <c r="LRI105" s="376"/>
      <c r="LRJ105" s="376"/>
      <c r="LRK105" s="376"/>
      <c r="LRL105" s="376"/>
      <c r="LRM105" s="376"/>
      <c r="LRN105" s="376"/>
      <c r="LRO105" s="376"/>
      <c r="LRP105" s="376"/>
      <c r="LRQ105" s="376"/>
      <c r="LRR105" s="376"/>
      <c r="LRS105" s="376"/>
      <c r="LRT105" s="376"/>
      <c r="LRU105" s="376"/>
      <c r="LRV105" s="376"/>
      <c r="LRW105" s="376"/>
      <c r="LRX105" s="376"/>
      <c r="LRY105" s="376"/>
      <c r="LRZ105" s="376"/>
      <c r="LSA105" s="376"/>
      <c r="LSB105" s="376"/>
      <c r="LSC105" s="376"/>
      <c r="LSD105" s="376"/>
      <c r="LSE105" s="376"/>
      <c r="LSF105" s="376"/>
      <c r="LSG105" s="376"/>
      <c r="LSH105" s="376"/>
      <c r="LSI105" s="376"/>
      <c r="LSJ105" s="376"/>
      <c r="LSK105" s="376"/>
      <c r="LSL105" s="376"/>
      <c r="LSM105" s="376"/>
      <c r="LSN105" s="376"/>
      <c r="LSO105" s="376"/>
      <c r="LSP105" s="376"/>
      <c r="LSQ105" s="376"/>
      <c r="LSR105" s="376"/>
      <c r="LSS105" s="376"/>
      <c r="LST105" s="376"/>
      <c r="LSU105" s="376"/>
      <c r="LSV105" s="376"/>
      <c r="LSW105" s="376"/>
      <c r="LSX105" s="376"/>
      <c r="LSY105" s="376"/>
      <c r="LSZ105" s="376"/>
      <c r="LTA105" s="376"/>
      <c r="LTB105" s="376"/>
      <c r="LTC105" s="376"/>
      <c r="LTD105" s="376"/>
      <c r="LTE105" s="376"/>
      <c r="LTF105" s="376"/>
      <c r="LTG105" s="376"/>
      <c r="LTH105" s="376"/>
      <c r="LTI105" s="376"/>
      <c r="LTJ105" s="376"/>
      <c r="LTK105" s="376"/>
      <c r="LTL105" s="376"/>
      <c r="LTM105" s="376"/>
      <c r="LTN105" s="376"/>
      <c r="LTO105" s="376"/>
      <c r="LTP105" s="376"/>
      <c r="LTQ105" s="376"/>
      <c r="LTR105" s="376"/>
      <c r="LTS105" s="376"/>
      <c r="LTT105" s="376"/>
      <c r="LTU105" s="376"/>
      <c r="LTV105" s="376"/>
      <c r="LTW105" s="376"/>
      <c r="LTX105" s="376"/>
      <c r="LTY105" s="376"/>
      <c r="LTZ105" s="376"/>
      <c r="LUA105" s="376"/>
      <c r="LUB105" s="376"/>
      <c r="LUC105" s="376"/>
      <c r="LUD105" s="376"/>
      <c r="LUE105" s="376"/>
      <c r="LUF105" s="376"/>
      <c r="LUG105" s="376"/>
      <c r="LUH105" s="376"/>
      <c r="LUI105" s="376"/>
      <c r="LUJ105" s="376"/>
      <c r="LUK105" s="376"/>
      <c r="LUL105" s="376"/>
      <c r="LUM105" s="376"/>
      <c r="LUN105" s="376"/>
      <c r="LUO105" s="376"/>
      <c r="LUP105" s="376"/>
      <c r="LUQ105" s="376"/>
      <c r="LUR105" s="376"/>
      <c r="LUS105" s="376"/>
      <c r="LUT105" s="376"/>
      <c r="LUU105" s="376"/>
      <c r="LUV105" s="376"/>
      <c r="LUW105" s="376"/>
      <c r="LUX105" s="376"/>
      <c r="LUY105" s="376"/>
      <c r="LUZ105" s="376"/>
      <c r="LVA105" s="376"/>
      <c r="LVB105" s="376"/>
      <c r="LVC105" s="376"/>
      <c r="LVD105" s="376"/>
      <c r="LVE105" s="376"/>
      <c r="LVF105" s="376"/>
      <c r="LVG105" s="376"/>
      <c r="LVH105" s="376"/>
      <c r="LVI105" s="376"/>
      <c r="LVJ105" s="376"/>
      <c r="LVK105" s="376"/>
      <c r="LVL105" s="376"/>
      <c r="LVM105" s="376"/>
      <c r="LVN105" s="376"/>
      <c r="LVO105" s="376"/>
      <c r="LVP105" s="376"/>
      <c r="LVQ105" s="376"/>
      <c r="LVR105" s="376"/>
      <c r="LVS105" s="376"/>
      <c r="LVT105" s="376"/>
      <c r="LVU105" s="376"/>
      <c r="LVV105" s="376"/>
      <c r="LVW105" s="376"/>
      <c r="LVX105" s="376"/>
      <c r="LVY105" s="376"/>
      <c r="LVZ105" s="376"/>
      <c r="LWA105" s="376"/>
      <c r="LWB105" s="376"/>
      <c r="LWC105" s="376"/>
      <c r="LWD105" s="376"/>
      <c r="LWE105" s="376"/>
      <c r="LWF105" s="376"/>
      <c r="LWG105" s="376"/>
      <c r="LWH105" s="376"/>
      <c r="LWI105" s="376"/>
      <c r="LWJ105" s="376"/>
      <c r="LWK105" s="376"/>
      <c r="LWL105" s="376"/>
      <c r="LWM105" s="376"/>
      <c r="LWN105" s="376"/>
      <c r="LWO105" s="376"/>
      <c r="LWP105" s="376"/>
      <c r="LWQ105" s="376"/>
      <c r="LWR105" s="376"/>
      <c r="LWS105" s="376"/>
      <c r="LWT105" s="376"/>
      <c r="LWU105" s="376"/>
      <c r="LWV105" s="376"/>
      <c r="LWW105" s="376"/>
      <c r="LWX105" s="376"/>
      <c r="LWY105" s="376"/>
      <c r="LWZ105" s="376"/>
      <c r="LXA105" s="376"/>
      <c r="LXB105" s="376"/>
      <c r="LXC105" s="376"/>
      <c r="LXD105" s="376"/>
      <c r="LXE105" s="376"/>
      <c r="LXF105" s="376"/>
      <c r="LXG105" s="376"/>
      <c r="LXH105" s="376"/>
      <c r="LXI105" s="376"/>
      <c r="LXJ105" s="376"/>
      <c r="LXK105" s="376"/>
      <c r="LXL105" s="376"/>
      <c r="LXM105" s="376"/>
      <c r="LXN105" s="376"/>
      <c r="LXO105" s="376"/>
      <c r="LXP105" s="376"/>
      <c r="LXQ105" s="376"/>
      <c r="LXR105" s="376"/>
      <c r="LXS105" s="376"/>
      <c r="LXT105" s="376"/>
      <c r="LXU105" s="376"/>
      <c r="LXV105" s="376"/>
      <c r="LXW105" s="376"/>
      <c r="LXX105" s="376"/>
      <c r="LXY105" s="376"/>
      <c r="LXZ105" s="376"/>
      <c r="LYA105" s="376"/>
      <c r="LYB105" s="376"/>
      <c r="LYC105" s="376"/>
      <c r="LYD105" s="376"/>
      <c r="LYE105" s="376"/>
      <c r="LYF105" s="376"/>
      <c r="LYG105" s="376"/>
      <c r="LYH105" s="376"/>
      <c r="LYI105" s="376"/>
      <c r="LYJ105" s="376"/>
      <c r="LYK105" s="376"/>
      <c r="LYL105" s="376"/>
      <c r="LYM105" s="376"/>
      <c r="LYN105" s="376"/>
      <c r="LYO105" s="376"/>
      <c r="LYP105" s="376"/>
      <c r="LYQ105" s="376"/>
      <c r="LYR105" s="376"/>
      <c r="LYS105" s="376"/>
      <c r="LYT105" s="376"/>
      <c r="LYU105" s="376"/>
      <c r="LYV105" s="376"/>
      <c r="LYW105" s="376"/>
      <c r="LYX105" s="376"/>
      <c r="LYY105" s="376"/>
      <c r="LYZ105" s="376"/>
      <c r="LZA105" s="376"/>
      <c r="LZB105" s="376"/>
      <c r="LZC105" s="376"/>
      <c r="LZD105" s="376"/>
      <c r="LZE105" s="376"/>
      <c r="LZF105" s="376"/>
      <c r="LZG105" s="376"/>
      <c r="LZH105" s="376"/>
      <c r="LZI105" s="376"/>
      <c r="LZJ105" s="376"/>
      <c r="LZK105" s="376"/>
      <c r="LZL105" s="376"/>
      <c r="LZM105" s="376"/>
      <c r="LZN105" s="376"/>
      <c r="LZO105" s="376"/>
      <c r="LZP105" s="376"/>
      <c r="LZQ105" s="376"/>
      <c r="LZR105" s="376"/>
      <c r="LZS105" s="376"/>
      <c r="LZT105" s="376"/>
      <c r="LZU105" s="376"/>
      <c r="LZV105" s="376"/>
      <c r="LZW105" s="376"/>
      <c r="LZX105" s="376"/>
      <c r="LZY105" s="376"/>
      <c r="LZZ105" s="376"/>
      <c r="MAA105" s="376"/>
      <c r="MAB105" s="376"/>
      <c r="MAC105" s="376"/>
      <c r="MAD105" s="376"/>
      <c r="MAE105" s="376"/>
      <c r="MAF105" s="376"/>
      <c r="MAG105" s="376"/>
      <c r="MAH105" s="376"/>
      <c r="MAI105" s="376"/>
      <c r="MAJ105" s="376"/>
      <c r="MAK105" s="376"/>
      <c r="MAL105" s="376"/>
      <c r="MAM105" s="376"/>
      <c r="MAN105" s="376"/>
      <c r="MAO105" s="376"/>
      <c r="MAP105" s="376"/>
      <c r="MAQ105" s="376"/>
      <c r="MAR105" s="376"/>
      <c r="MAS105" s="376"/>
      <c r="MAT105" s="376"/>
      <c r="MAU105" s="376"/>
      <c r="MAV105" s="376"/>
      <c r="MAW105" s="376"/>
      <c r="MAX105" s="376"/>
      <c r="MAY105" s="376"/>
      <c r="MAZ105" s="376"/>
      <c r="MBA105" s="376"/>
      <c r="MBB105" s="376"/>
      <c r="MBC105" s="376"/>
      <c r="MBD105" s="376"/>
      <c r="MBE105" s="376"/>
      <c r="MBF105" s="376"/>
      <c r="MBG105" s="376"/>
      <c r="MBH105" s="376"/>
      <c r="MBI105" s="376"/>
      <c r="MBJ105" s="376"/>
      <c r="MBK105" s="376"/>
      <c r="MBL105" s="376"/>
      <c r="MBM105" s="376"/>
      <c r="MBN105" s="376"/>
      <c r="MBO105" s="376"/>
      <c r="MBP105" s="376"/>
      <c r="MBQ105" s="376"/>
      <c r="MBR105" s="376"/>
      <c r="MBS105" s="376"/>
      <c r="MBT105" s="376"/>
      <c r="MBU105" s="376"/>
      <c r="MBV105" s="376"/>
      <c r="MBW105" s="376"/>
      <c r="MBX105" s="376"/>
      <c r="MBY105" s="376"/>
      <c r="MBZ105" s="376"/>
      <c r="MCA105" s="376"/>
      <c r="MCB105" s="376"/>
      <c r="MCC105" s="376"/>
      <c r="MCD105" s="376"/>
      <c r="MCE105" s="376"/>
      <c r="MCF105" s="376"/>
      <c r="MCG105" s="376"/>
      <c r="MCH105" s="376"/>
      <c r="MCI105" s="376"/>
      <c r="MCJ105" s="376"/>
      <c r="MCK105" s="376"/>
      <c r="MCL105" s="376"/>
      <c r="MCM105" s="376"/>
      <c r="MCN105" s="376"/>
      <c r="MCO105" s="376"/>
      <c r="MCP105" s="376"/>
      <c r="MCQ105" s="376"/>
      <c r="MCR105" s="376"/>
      <c r="MCS105" s="376"/>
      <c r="MCT105" s="376"/>
      <c r="MCU105" s="376"/>
      <c r="MCV105" s="376"/>
      <c r="MCW105" s="376"/>
      <c r="MCX105" s="376"/>
      <c r="MCY105" s="376"/>
      <c r="MCZ105" s="376"/>
      <c r="MDA105" s="376"/>
      <c r="MDB105" s="376"/>
      <c r="MDC105" s="376"/>
      <c r="MDD105" s="376"/>
      <c r="MDE105" s="376"/>
      <c r="MDF105" s="376"/>
      <c r="MDG105" s="376"/>
      <c r="MDH105" s="376"/>
      <c r="MDI105" s="376"/>
      <c r="MDJ105" s="376"/>
      <c r="MDK105" s="376"/>
      <c r="MDL105" s="376"/>
      <c r="MDM105" s="376"/>
      <c r="MDN105" s="376"/>
      <c r="MDO105" s="376"/>
      <c r="MDP105" s="376"/>
      <c r="MDQ105" s="376"/>
      <c r="MDR105" s="376"/>
      <c r="MDS105" s="376"/>
      <c r="MDT105" s="376"/>
      <c r="MDU105" s="376"/>
      <c r="MDV105" s="376"/>
      <c r="MDW105" s="376"/>
      <c r="MDX105" s="376"/>
      <c r="MDY105" s="376"/>
      <c r="MDZ105" s="376"/>
      <c r="MEA105" s="376"/>
      <c r="MEB105" s="376"/>
      <c r="MEC105" s="376"/>
      <c r="MED105" s="376"/>
      <c r="MEE105" s="376"/>
      <c r="MEF105" s="376"/>
      <c r="MEG105" s="376"/>
      <c r="MEH105" s="376"/>
      <c r="MEI105" s="376"/>
      <c r="MEJ105" s="376"/>
      <c r="MEK105" s="376"/>
      <c r="MEL105" s="376"/>
      <c r="MEM105" s="376"/>
      <c r="MEN105" s="376"/>
      <c r="MEO105" s="376"/>
      <c r="MEP105" s="376"/>
      <c r="MEQ105" s="376"/>
      <c r="MER105" s="376"/>
      <c r="MES105" s="376"/>
      <c r="MET105" s="376"/>
      <c r="MEU105" s="376"/>
      <c r="MEV105" s="376"/>
      <c r="MEW105" s="376"/>
      <c r="MEX105" s="376"/>
      <c r="MEY105" s="376"/>
      <c r="MEZ105" s="376"/>
      <c r="MFA105" s="376"/>
      <c r="MFB105" s="376"/>
      <c r="MFC105" s="376"/>
      <c r="MFD105" s="376"/>
      <c r="MFE105" s="376"/>
      <c r="MFF105" s="376"/>
      <c r="MFG105" s="376"/>
      <c r="MFH105" s="376"/>
      <c r="MFI105" s="376"/>
      <c r="MFJ105" s="376"/>
      <c r="MFK105" s="376"/>
      <c r="MFL105" s="376"/>
      <c r="MFM105" s="376"/>
      <c r="MFN105" s="376"/>
      <c r="MFO105" s="376"/>
      <c r="MFP105" s="376"/>
      <c r="MFQ105" s="376"/>
      <c r="MFR105" s="376"/>
      <c r="MFS105" s="376"/>
      <c r="MFT105" s="376"/>
      <c r="MFU105" s="376"/>
      <c r="MFV105" s="376"/>
      <c r="MFW105" s="376"/>
      <c r="MFX105" s="376"/>
      <c r="MFY105" s="376"/>
      <c r="MFZ105" s="376"/>
      <c r="MGA105" s="376"/>
      <c r="MGB105" s="376"/>
      <c r="MGC105" s="376"/>
      <c r="MGD105" s="376"/>
      <c r="MGE105" s="376"/>
      <c r="MGF105" s="376"/>
      <c r="MGG105" s="376"/>
      <c r="MGH105" s="376"/>
      <c r="MGI105" s="376"/>
      <c r="MGJ105" s="376"/>
      <c r="MGK105" s="376"/>
      <c r="MGL105" s="376"/>
      <c r="MGM105" s="376"/>
      <c r="MGN105" s="376"/>
      <c r="MGO105" s="376"/>
      <c r="MGP105" s="376"/>
      <c r="MGQ105" s="376"/>
      <c r="MGR105" s="376"/>
      <c r="MGS105" s="376"/>
      <c r="MGT105" s="376"/>
      <c r="MGU105" s="376"/>
      <c r="MGV105" s="376"/>
      <c r="MGW105" s="376"/>
      <c r="MGX105" s="376"/>
      <c r="MGY105" s="376"/>
      <c r="MGZ105" s="376"/>
      <c r="MHA105" s="376"/>
      <c r="MHB105" s="376"/>
      <c r="MHC105" s="376"/>
      <c r="MHD105" s="376"/>
      <c r="MHE105" s="376"/>
      <c r="MHF105" s="376"/>
      <c r="MHG105" s="376"/>
      <c r="MHH105" s="376"/>
      <c r="MHI105" s="376"/>
      <c r="MHJ105" s="376"/>
      <c r="MHK105" s="376"/>
      <c r="MHL105" s="376"/>
      <c r="MHM105" s="376"/>
      <c r="MHN105" s="376"/>
      <c r="MHO105" s="376"/>
      <c r="MHP105" s="376"/>
      <c r="MHQ105" s="376"/>
      <c r="MHR105" s="376"/>
      <c r="MHS105" s="376"/>
      <c r="MHT105" s="376"/>
      <c r="MHU105" s="376"/>
      <c r="MHV105" s="376"/>
      <c r="MHW105" s="376"/>
      <c r="MHX105" s="376"/>
      <c r="MHY105" s="376"/>
      <c r="MHZ105" s="376"/>
      <c r="MIA105" s="376"/>
      <c r="MIB105" s="376"/>
      <c r="MIC105" s="376"/>
      <c r="MID105" s="376"/>
      <c r="MIE105" s="376"/>
      <c r="MIF105" s="376"/>
      <c r="MIG105" s="376"/>
      <c r="MIH105" s="376"/>
      <c r="MII105" s="376"/>
      <c r="MIJ105" s="376"/>
      <c r="MIK105" s="376"/>
      <c r="MIL105" s="376"/>
      <c r="MIM105" s="376"/>
      <c r="MIN105" s="376"/>
      <c r="MIO105" s="376"/>
      <c r="MIP105" s="376"/>
      <c r="MIQ105" s="376"/>
      <c r="MIR105" s="376"/>
      <c r="MIS105" s="376"/>
      <c r="MIT105" s="376"/>
      <c r="MIU105" s="376"/>
      <c r="MIV105" s="376"/>
      <c r="MIW105" s="376"/>
      <c r="MIX105" s="376"/>
      <c r="MIY105" s="376"/>
      <c r="MIZ105" s="376"/>
      <c r="MJA105" s="376"/>
      <c r="MJB105" s="376"/>
      <c r="MJC105" s="376"/>
      <c r="MJD105" s="376"/>
      <c r="MJE105" s="376"/>
      <c r="MJF105" s="376"/>
      <c r="MJG105" s="376"/>
      <c r="MJH105" s="376"/>
      <c r="MJI105" s="376"/>
      <c r="MJJ105" s="376"/>
      <c r="MJK105" s="376"/>
      <c r="MJL105" s="376"/>
      <c r="MJM105" s="376"/>
      <c r="MJN105" s="376"/>
      <c r="MJO105" s="376"/>
      <c r="MJP105" s="376"/>
      <c r="MJQ105" s="376"/>
      <c r="MJR105" s="376"/>
      <c r="MJS105" s="376"/>
      <c r="MJT105" s="376"/>
      <c r="MJU105" s="376"/>
      <c r="MJV105" s="376"/>
      <c r="MJW105" s="376"/>
      <c r="MJX105" s="376"/>
      <c r="MJY105" s="376"/>
      <c r="MJZ105" s="376"/>
      <c r="MKA105" s="376"/>
      <c r="MKB105" s="376"/>
      <c r="MKC105" s="376"/>
      <c r="MKD105" s="376"/>
      <c r="MKE105" s="376"/>
      <c r="MKF105" s="376"/>
      <c r="MKG105" s="376"/>
      <c r="MKH105" s="376"/>
      <c r="MKI105" s="376"/>
      <c r="MKJ105" s="376"/>
      <c r="MKK105" s="376"/>
      <c r="MKL105" s="376"/>
      <c r="MKM105" s="376"/>
      <c r="MKN105" s="376"/>
      <c r="MKO105" s="376"/>
      <c r="MKP105" s="376"/>
      <c r="MKQ105" s="376"/>
      <c r="MKR105" s="376"/>
      <c r="MKS105" s="376"/>
      <c r="MKT105" s="376"/>
      <c r="MKU105" s="376"/>
      <c r="MKV105" s="376"/>
      <c r="MKW105" s="376"/>
      <c r="MKX105" s="376"/>
      <c r="MKY105" s="376"/>
      <c r="MKZ105" s="376"/>
      <c r="MLA105" s="376"/>
      <c r="MLB105" s="376"/>
      <c r="MLC105" s="376"/>
      <c r="MLD105" s="376"/>
      <c r="MLE105" s="376"/>
      <c r="MLF105" s="376"/>
      <c r="MLG105" s="376"/>
      <c r="MLH105" s="376"/>
      <c r="MLI105" s="376"/>
      <c r="MLJ105" s="376"/>
      <c r="MLK105" s="376"/>
      <c r="MLL105" s="376"/>
      <c r="MLM105" s="376"/>
      <c r="MLN105" s="376"/>
      <c r="MLO105" s="376"/>
      <c r="MLP105" s="376"/>
      <c r="MLQ105" s="376"/>
      <c r="MLR105" s="376"/>
      <c r="MLS105" s="376"/>
      <c r="MLT105" s="376"/>
      <c r="MLU105" s="376"/>
      <c r="MLV105" s="376"/>
      <c r="MLW105" s="376"/>
      <c r="MLX105" s="376"/>
      <c r="MLY105" s="376"/>
      <c r="MLZ105" s="376"/>
      <c r="MMA105" s="376"/>
      <c r="MMB105" s="376"/>
      <c r="MMC105" s="376"/>
      <c r="MMD105" s="376"/>
      <c r="MME105" s="376"/>
      <c r="MMF105" s="376"/>
      <c r="MMG105" s="376"/>
      <c r="MMH105" s="376"/>
      <c r="MMI105" s="376"/>
      <c r="MMJ105" s="376"/>
      <c r="MMK105" s="376"/>
      <c r="MML105" s="376"/>
      <c r="MMM105" s="376"/>
      <c r="MMN105" s="376"/>
      <c r="MMO105" s="376"/>
      <c r="MMP105" s="376"/>
      <c r="MMQ105" s="376"/>
      <c r="MMR105" s="376"/>
      <c r="MMS105" s="376"/>
      <c r="MMT105" s="376"/>
      <c r="MMU105" s="376"/>
      <c r="MMV105" s="376"/>
      <c r="MMW105" s="376"/>
      <c r="MMX105" s="376"/>
      <c r="MMY105" s="376"/>
      <c r="MMZ105" s="376"/>
      <c r="MNA105" s="376"/>
      <c r="MNB105" s="376"/>
      <c r="MNC105" s="376"/>
      <c r="MND105" s="376"/>
      <c r="MNE105" s="376"/>
      <c r="MNF105" s="376"/>
      <c r="MNG105" s="376"/>
      <c r="MNH105" s="376"/>
      <c r="MNI105" s="376"/>
      <c r="MNJ105" s="376"/>
      <c r="MNK105" s="376"/>
      <c r="MNL105" s="376"/>
      <c r="MNM105" s="376"/>
      <c r="MNN105" s="376"/>
      <c r="MNO105" s="376"/>
      <c r="MNP105" s="376"/>
      <c r="MNQ105" s="376"/>
      <c r="MNR105" s="376"/>
      <c r="MNS105" s="376"/>
      <c r="MNT105" s="376"/>
      <c r="MNU105" s="376"/>
      <c r="MNV105" s="376"/>
      <c r="MNW105" s="376"/>
      <c r="MNX105" s="376"/>
      <c r="MNY105" s="376"/>
      <c r="MNZ105" s="376"/>
      <c r="MOA105" s="376"/>
      <c r="MOB105" s="376"/>
      <c r="MOC105" s="376"/>
      <c r="MOD105" s="376"/>
      <c r="MOE105" s="376"/>
      <c r="MOF105" s="376"/>
      <c r="MOG105" s="376"/>
      <c r="MOH105" s="376"/>
      <c r="MOI105" s="376"/>
      <c r="MOJ105" s="376"/>
      <c r="MOK105" s="376"/>
      <c r="MOL105" s="376"/>
      <c r="MOM105" s="376"/>
      <c r="MON105" s="376"/>
      <c r="MOO105" s="376"/>
      <c r="MOP105" s="376"/>
      <c r="MOQ105" s="376"/>
      <c r="MOR105" s="376"/>
      <c r="MOS105" s="376"/>
      <c r="MOT105" s="376"/>
      <c r="MOU105" s="376"/>
      <c r="MOV105" s="376"/>
      <c r="MOW105" s="376"/>
      <c r="MOX105" s="376"/>
      <c r="MOY105" s="376"/>
      <c r="MOZ105" s="376"/>
      <c r="MPA105" s="376"/>
      <c r="MPB105" s="376"/>
      <c r="MPC105" s="376"/>
      <c r="MPD105" s="376"/>
      <c r="MPE105" s="376"/>
      <c r="MPF105" s="376"/>
      <c r="MPG105" s="376"/>
      <c r="MPH105" s="376"/>
      <c r="MPI105" s="376"/>
      <c r="MPJ105" s="376"/>
      <c r="MPK105" s="376"/>
      <c r="MPL105" s="376"/>
      <c r="MPM105" s="376"/>
      <c r="MPN105" s="376"/>
      <c r="MPO105" s="376"/>
      <c r="MPP105" s="376"/>
      <c r="MPQ105" s="376"/>
      <c r="MPR105" s="376"/>
      <c r="MPS105" s="376"/>
      <c r="MPT105" s="376"/>
      <c r="MPU105" s="376"/>
      <c r="MPV105" s="376"/>
      <c r="MPW105" s="376"/>
      <c r="MPX105" s="376"/>
      <c r="MPY105" s="376"/>
      <c r="MPZ105" s="376"/>
      <c r="MQA105" s="376"/>
      <c r="MQB105" s="376"/>
      <c r="MQC105" s="376"/>
      <c r="MQD105" s="376"/>
      <c r="MQE105" s="376"/>
      <c r="MQF105" s="376"/>
      <c r="MQG105" s="376"/>
      <c r="MQH105" s="376"/>
      <c r="MQI105" s="376"/>
      <c r="MQJ105" s="376"/>
      <c r="MQK105" s="376"/>
      <c r="MQL105" s="376"/>
      <c r="MQM105" s="376"/>
      <c r="MQN105" s="376"/>
      <c r="MQO105" s="376"/>
      <c r="MQP105" s="376"/>
      <c r="MQQ105" s="376"/>
      <c r="MQR105" s="376"/>
      <c r="MQS105" s="376"/>
      <c r="MQT105" s="376"/>
      <c r="MQU105" s="376"/>
      <c r="MQV105" s="376"/>
      <c r="MQW105" s="376"/>
      <c r="MQX105" s="376"/>
      <c r="MQY105" s="376"/>
      <c r="MQZ105" s="376"/>
      <c r="MRA105" s="376"/>
      <c r="MRB105" s="376"/>
      <c r="MRC105" s="376"/>
      <c r="MRD105" s="376"/>
      <c r="MRE105" s="376"/>
      <c r="MRF105" s="376"/>
      <c r="MRG105" s="376"/>
      <c r="MRH105" s="376"/>
      <c r="MRI105" s="376"/>
      <c r="MRJ105" s="376"/>
      <c r="MRK105" s="376"/>
      <c r="MRL105" s="376"/>
      <c r="MRM105" s="376"/>
      <c r="MRN105" s="376"/>
      <c r="MRO105" s="376"/>
      <c r="MRP105" s="376"/>
      <c r="MRQ105" s="376"/>
      <c r="MRR105" s="376"/>
      <c r="MRS105" s="376"/>
      <c r="MRT105" s="376"/>
      <c r="MRU105" s="376"/>
      <c r="MRV105" s="376"/>
      <c r="MRW105" s="376"/>
      <c r="MRX105" s="376"/>
      <c r="MRY105" s="376"/>
      <c r="MRZ105" s="376"/>
      <c r="MSA105" s="376"/>
      <c r="MSB105" s="376"/>
      <c r="MSC105" s="376"/>
      <c r="MSD105" s="376"/>
      <c r="MSE105" s="376"/>
      <c r="MSF105" s="376"/>
      <c r="MSG105" s="376"/>
      <c r="MSH105" s="376"/>
      <c r="MSI105" s="376"/>
      <c r="MSJ105" s="376"/>
      <c r="MSK105" s="376"/>
      <c r="MSL105" s="376"/>
      <c r="MSM105" s="376"/>
      <c r="MSN105" s="376"/>
      <c r="MSO105" s="376"/>
      <c r="MSP105" s="376"/>
      <c r="MSQ105" s="376"/>
      <c r="MSR105" s="376"/>
      <c r="MSS105" s="376"/>
      <c r="MST105" s="376"/>
      <c r="MSU105" s="376"/>
      <c r="MSV105" s="376"/>
      <c r="MSW105" s="376"/>
      <c r="MSX105" s="376"/>
      <c r="MSY105" s="376"/>
      <c r="MSZ105" s="376"/>
      <c r="MTA105" s="376"/>
      <c r="MTB105" s="376"/>
      <c r="MTC105" s="376"/>
      <c r="MTD105" s="376"/>
      <c r="MTE105" s="376"/>
      <c r="MTF105" s="376"/>
      <c r="MTG105" s="376"/>
      <c r="MTH105" s="376"/>
      <c r="MTI105" s="376"/>
      <c r="MTJ105" s="376"/>
      <c r="MTK105" s="376"/>
      <c r="MTL105" s="376"/>
      <c r="MTM105" s="376"/>
      <c r="MTN105" s="376"/>
      <c r="MTO105" s="376"/>
      <c r="MTP105" s="376"/>
      <c r="MTQ105" s="376"/>
      <c r="MTR105" s="376"/>
      <c r="MTS105" s="376"/>
      <c r="MTT105" s="376"/>
      <c r="MTU105" s="376"/>
      <c r="MTV105" s="376"/>
      <c r="MTW105" s="376"/>
      <c r="MTX105" s="376"/>
      <c r="MTY105" s="376"/>
      <c r="MTZ105" s="376"/>
      <c r="MUA105" s="376"/>
      <c r="MUB105" s="376"/>
      <c r="MUC105" s="376"/>
      <c r="MUD105" s="376"/>
      <c r="MUE105" s="376"/>
      <c r="MUF105" s="376"/>
      <c r="MUG105" s="376"/>
      <c r="MUH105" s="376"/>
      <c r="MUI105" s="376"/>
      <c r="MUJ105" s="376"/>
      <c r="MUK105" s="376"/>
      <c r="MUL105" s="376"/>
      <c r="MUM105" s="376"/>
      <c r="MUN105" s="376"/>
      <c r="MUO105" s="376"/>
      <c r="MUP105" s="376"/>
      <c r="MUQ105" s="376"/>
      <c r="MUR105" s="376"/>
      <c r="MUS105" s="376"/>
      <c r="MUT105" s="376"/>
      <c r="MUU105" s="376"/>
      <c r="MUV105" s="376"/>
      <c r="MUW105" s="376"/>
      <c r="MUX105" s="376"/>
      <c r="MUY105" s="376"/>
      <c r="MUZ105" s="376"/>
      <c r="MVA105" s="376"/>
      <c r="MVB105" s="376"/>
      <c r="MVC105" s="376"/>
      <c r="MVD105" s="376"/>
      <c r="MVE105" s="376"/>
      <c r="MVF105" s="376"/>
      <c r="MVG105" s="376"/>
      <c r="MVH105" s="376"/>
      <c r="MVI105" s="376"/>
      <c r="MVJ105" s="376"/>
      <c r="MVK105" s="376"/>
      <c r="MVL105" s="376"/>
      <c r="MVM105" s="376"/>
      <c r="MVN105" s="376"/>
      <c r="MVO105" s="376"/>
      <c r="MVP105" s="376"/>
      <c r="MVQ105" s="376"/>
      <c r="MVR105" s="376"/>
      <c r="MVS105" s="376"/>
      <c r="MVT105" s="376"/>
      <c r="MVU105" s="376"/>
      <c r="MVV105" s="376"/>
      <c r="MVW105" s="376"/>
      <c r="MVX105" s="376"/>
      <c r="MVY105" s="376"/>
      <c r="MVZ105" s="376"/>
      <c r="MWA105" s="376"/>
      <c r="MWB105" s="376"/>
      <c r="MWC105" s="376"/>
      <c r="MWD105" s="376"/>
      <c r="MWE105" s="376"/>
      <c r="MWF105" s="376"/>
      <c r="MWG105" s="376"/>
      <c r="MWH105" s="376"/>
      <c r="MWI105" s="376"/>
      <c r="MWJ105" s="376"/>
      <c r="MWK105" s="376"/>
      <c r="MWL105" s="376"/>
      <c r="MWM105" s="376"/>
      <c r="MWN105" s="376"/>
      <c r="MWO105" s="376"/>
      <c r="MWP105" s="376"/>
      <c r="MWQ105" s="376"/>
      <c r="MWR105" s="376"/>
      <c r="MWS105" s="376"/>
      <c r="MWT105" s="376"/>
      <c r="MWU105" s="376"/>
      <c r="MWV105" s="376"/>
      <c r="MWW105" s="376"/>
      <c r="MWX105" s="376"/>
      <c r="MWY105" s="376"/>
      <c r="MWZ105" s="376"/>
      <c r="MXA105" s="376"/>
      <c r="MXB105" s="376"/>
      <c r="MXC105" s="376"/>
      <c r="MXD105" s="376"/>
      <c r="MXE105" s="376"/>
      <c r="MXF105" s="376"/>
      <c r="MXG105" s="376"/>
      <c r="MXH105" s="376"/>
      <c r="MXI105" s="376"/>
      <c r="MXJ105" s="376"/>
      <c r="MXK105" s="376"/>
      <c r="MXL105" s="376"/>
      <c r="MXM105" s="376"/>
      <c r="MXN105" s="376"/>
      <c r="MXO105" s="376"/>
      <c r="MXP105" s="376"/>
      <c r="MXQ105" s="376"/>
      <c r="MXR105" s="376"/>
      <c r="MXS105" s="376"/>
      <c r="MXT105" s="376"/>
      <c r="MXU105" s="376"/>
      <c r="MXV105" s="376"/>
      <c r="MXW105" s="376"/>
      <c r="MXX105" s="376"/>
      <c r="MXY105" s="376"/>
      <c r="MXZ105" s="376"/>
      <c r="MYA105" s="376"/>
      <c r="MYB105" s="376"/>
      <c r="MYC105" s="376"/>
      <c r="MYD105" s="376"/>
      <c r="MYE105" s="376"/>
      <c r="MYF105" s="376"/>
      <c r="MYG105" s="376"/>
      <c r="MYH105" s="376"/>
      <c r="MYI105" s="376"/>
      <c r="MYJ105" s="376"/>
      <c r="MYK105" s="376"/>
      <c r="MYL105" s="376"/>
      <c r="MYM105" s="376"/>
      <c r="MYN105" s="376"/>
      <c r="MYO105" s="376"/>
      <c r="MYP105" s="376"/>
      <c r="MYQ105" s="376"/>
      <c r="MYR105" s="376"/>
      <c r="MYS105" s="376"/>
      <c r="MYT105" s="376"/>
      <c r="MYU105" s="376"/>
      <c r="MYV105" s="376"/>
      <c r="MYW105" s="376"/>
      <c r="MYX105" s="376"/>
      <c r="MYY105" s="376"/>
      <c r="MYZ105" s="376"/>
      <c r="MZA105" s="376"/>
      <c r="MZB105" s="376"/>
      <c r="MZC105" s="376"/>
      <c r="MZD105" s="376"/>
      <c r="MZE105" s="376"/>
      <c r="MZF105" s="376"/>
      <c r="MZG105" s="376"/>
      <c r="MZH105" s="376"/>
      <c r="MZI105" s="376"/>
      <c r="MZJ105" s="376"/>
      <c r="MZK105" s="376"/>
      <c r="MZL105" s="376"/>
      <c r="MZM105" s="376"/>
      <c r="MZN105" s="376"/>
      <c r="MZO105" s="376"/>
      <c r="MZP105" s="376"/>
      <c r="MZQ105" s="376"/>
      <c r="MZR105" s="376"/>
      <c r="MZS105" s="376"/>
      <c r="MZT105" s="376"/>
      <c r="MZU105" s="376"/>
      <c r="MZV105" s="376"/>
      <c r="MZW105" s="376"/>
      <c r="MZX105" s="376"/>
      <c r="MZY105" s="376"/>
      <c r="MZZ105" s="376"/>
      <c r="NAA105" s="376"/>
      <c r="NAB105" s="376"/>
      <c r="NAC105" s="376"/>
      <c r="NAD105" s="376"/>
      <c r="NAE105" s="376"/>
      <c r="NAF105" s="376"/>
      <c r="NAG105" s="376"/>
      <c r="NAH105" s="376"/>
      <c r="NAI105" s="376"/>
      <c r="NAJ105" s="376"/>
      <c r="NAK105" s="376"/>
      <c r="NAL105" s="376"/>
      <c r="NAM105" s="376"/>
      <c r="NAN105" s="376"/>
      <c r="NAO105" s="376"/>
      <c r="NAP105" s="376"/>
      <c r="NAQ105" s="376"/>
      <c r="NAR105" s="376"/>
      <c r="NAS105" s="376"/>
      <c r="NAT105" s="376"/>
      <c r="NAU105" s="376"/>
      <c r="NAV105" s="376"/>
      <c r="NAW105" s="376"/>
      <c r="NAX105" s="376"/>
      <c r="NAY105" s="376"/>
      <c r="NAZ105" s="376"/>
      <c r="NBA105" s="376"/>
      <c r="NBB105" s="376"/>
      <c r="NBC105" s="376"/>
      <c r="NBD105" s="376"/>
      <c r="NBE105" s="376"/>
      <c r="NBF105" s="376"/>
      <c r="NBG105" s="376"/>
      <c r="NBH105" s="376"/>
      <c r="NBI105" s="376"/>
      <c r="NBJ105" s="376"/>
      <c r="NBK105" s="376"/>
      <c r="NBL105" s="376"/>
      <c r="NBM105" s="376"/>
      <c r="NBN105" s="376"/>
      <c r="NBO105" s="376"/>
      <c r="NBP105" s="376"/>
      <c r="NBQ105" s="376"/>
      <c r="NBR105" s="376"/>
      <c r="NBS105" s="376"/>
      <c r="NBT105" s="376"/>
      <c r="NBU105" s="376"/>
      <c r="NBV105" s="376"/>
      <c r="NBW105" s="376"/>
      <c r="NBX105" s="376"/>
      <c r="NBY105" s="376"/>
      <c r="NBZ105" s="376"/>
      <c r="NCA105" s="376"/>
      <c r="NCB105" s="376"/>
      <c r="NCC105" s="376"/>
      <c r="NCD105" s="376"/>
      <c r="NCE105" s="376"/>
      <c r="NCF105" s="376"/>
      <c r="NCG105" s="376"/>
      <c r="NCH105" s="376"/>
      <c r="NCI105" s="376"/>
      <c r="NCJ105" s="376"/>
      <c r="NCK105" s="376"/>
      <c r="NCL105" s="376"/>
      <c r="NCM105" s="376"/>
      <c r="NCN105" s="376"/>
      <c r="NCO105" s="376"/>
      <c r="NCP105" s="376"/>
      <c r="NCQ105" s="376"/>
      <c r="NCR105" s="376"/>
      <c r="NCS105" s="376"/>
      <c r="NCT105" s="376"/>
      <c r="NCU105" s="376"/>
      <c r="NCV105" s="376"/>
      <c r="NCW105" s="376"/>
      <c r="NCX105" s="376"/>
      <c r="NCY105" s="376"/>
      <c r="NCZ105" s="376"/>
      <c r="NDA105" s="376"/>
      <c r="NDB105" s="376"/>
      <c r="NDC105" s="376"/>
      <c r="NDD105" s="376"/>
      <c r="NDE105" s="376"/>
      <c r="NDF105" s="376"/>
      <c r="NDG105" s="376"/>
      <c r="NDH105" s="376"/>
      <c r="NDI105" s="376"/>
      <c r="NDJ105" s="376"/>
      <c r="NDK105" s="376"/>
      <c r="NDL105" s="376"/>
      <c r="NDM105" s="376"/>
      <c r="NDN105" s="376"/>
      <c r="NDO105" s="376"/>
      <c r="NDP105" s="376"/>
      <c r="NDQ105" s="376"/>
      <c r="NDR105" s="376"/>
      <c r="NDS105" s="376"/>
      <c r="NDT105" s="376"/>
      <c r="NDU105" s="376"/>
      <c r="NDV105" s="376"/>
      <c r="NDW105" s="376"/>
      <c r="NDX105" s="376"/>
      <c r="NDY105" s="376"/>
      <c r="NDZ105" s="376"/>
      <c r="NEA105" s="376"/>
      <c r="NEB105" s="376"/>
      <c r="NEC105" s="376"/>
      <c r="NED105" s="376"/>
      <c r="NEE105" s="376"/>
      <c r="NEF105" s="376"/>
      <c r="NEG105" s="376"/>
      <c r="NEH105" s="376"/>
      <c r="NEI105" s="376"/>
      <c r="NEJ105" s="376"/>
      <c r="NEK105" s="376"/>
      <c r="NEL105" s="376"/>
      <c r="NEM105" s="376"/>
      <c r="NEN105" s="376"/>
      <c r="NEO105" s="376"/>
      <c r="NEP105" s="376"/>
      <c r="NEQ105" s="376"/>
      <c r="NER105" s="376"/>
      <c r="NES105" s="376"/>
      <c r="NET105" s="376"/>
      <c r="NEU105" s="376"/>
      <c r="NEV105" s="376"/>
      <c r="NEW105" s="376"/>
      <c r="NEX105" s="376"/>
      <c r="NEY105" s="376"/>
      <c r="NEZ105" s="376"/>
      <c r="NFA105" s="376"/>
      <c r="NFB105" s="376"/>
      <c r="NFC105" s="376"/>
      <c r="NFD105" s="376"/>
      <c r="NFE105" s="376"/>
      <c r="NFF105" s="376"/>
      <c r="NFG105" s="376"/>
      <c r="NFH105" s="376"/>
      <c r="NFI105" s="376"/>
      <c r="NFJ105" s="376"/>
      <c r="NFK105" s="376"/>
      <c r="NFL105" s="376"/>
      <c r="NFM105" s="376"/>
      <c r="NFN105" s="376"/>
      <c r="NFO105" s="376"/>
      <c r="NFP105" s="376"/>
      <c r="NFQ105" s="376"/>
      <c r="NFR105" s="376"/>
      <c r="NFS105" s="376"/>
      <c r="NFT105" s="376"/>
      <c r="NFU105" s="376"/>
      <c r="NFV105" s="376"/>
      <c r="NFW105" s="376"/>
      <c r="NFX105" s="376"/>
      <c r="NFY105" s="376"/>
      <c r="NFZ105" s="376"/>
      <c r="NGA105" s="376"/>
      <c r="NGB105" s="376"/>
      <c r="NGC105" s="376"/>
      <c r="NGD105" s="376"/>
      <c r="NGE105" s="376"/>
      <c r="NGF105" s="376"/>
      <c r="NGG105" s="376"/>
      <c r="NGH105" s="376"/>
      <c r="NGI105" s="376"/>
      <c r="NGJ105" s="376"/>
      <c r="NGK105" s="376"/>
      <c r="NGL105" s="376"/>
      <c r="NGM105" s="376"/>
      <c r="NGN105" s="376"/>
      <c r="NGO105" s="376"/>
      <c r="NGP105" s="376"/>
      <c r="NGQ105" s="376"/>
      <c r="NGR105" s="376"/>
      <c r="NGS105" s="376"/>
      <c r="NGT105" s="376"/>
      <c r="NGU105" s="376"/>
      <c r="NGV105" s="376"/>
      <c r="NGW105" s="376"/>
      <c r="NGX105" s="376"/>
      <c r="NGY105" s="376"/>
      <c r="NGZ105" s="376"/>
      <c r="NHA105" s="376"/>
      <c r="NHB105" s="376"/>
      <c r="NHC105" s="376"/>
      <c r="NHD105" s="376"/>
      <c r="NHE105" s="376"/>
      <c r="NHF105" s="376"/>
      <c r="NHG105" s="376"/>
      <c r="NHH105" s="376"/>
      <c r="NHI105" s="376"/>
      <c r="NHJ105" s="376"/>
      <c r="NHK105" s="376"/>
      <c r="NHL105" s="376"/>
      <c r="NHM105" s="376"/>
      <c r="NHN105" s="376"/>
      <c r="NHO105" s="376"/>
      <c r="NHP105" s="376"/>
      <c r="NHQ105" s="376"/>
      <c r="NHR105" s="376"/>
      <c r="NHS105" s="376"/>
      <c r="NHT105" s="376"/>
      <c r="NHU105" s="376"/>
      <c r="NHV105" s="376"/>
      <c r="NHW105" s="376"/>
      <c r="NHX105" s="376"/>
      <c r="NHY105" s="376"/>
      <c r="NHZ105" s="376"/>
      <c r="NIA105" s="376"/>
      <c r="NIB105" s="376"/>
      <c r="NIC105" s="376"/>
      <c r="NID105" s="376"/>
      <c r="NIE105" s="376"/>
      <c r="NIF105" s="376"/>
      <c r="NIG105" s="376"/>
      <c r="NIH105" s="376"/>
      <c r="NII105" s="376"/>
      <c r="NIJ105" s="376"/>
      <c r="NIK105" s="376"/>
      <c r="NIL105" s="376"/>
      <c r="NIM105" s="376"/>
      <c r="NIN105" s="376"/>
      <c r="NIO105" s="376"/>
      <c r="NIP105" s="376"/>
      <c r="NIQ105" s="376"/>
      <c r="NIR105" s="376"/>
      <c r="NIS105" s="376"/>
      <c r="NIT105" s="376"/>
      <c r="NIU105" s="376"/>
      <c r="NIV105" s="376"/>
      <c r="NIW105" s="376"/>
      <c r="NIX105" s="376"/>
      <c r="NIY105" s="376"/>
      <c r="NIZ105" s="376"/>
      <c r="NJA105" s="376"/>
      <c r="NJB105" s="376"/>
      <c r="NJC105" s="376"/>
      <c r="NJD105" s="376"/>
      <c r="NJE105" s="376"/>
      <c r="NJF105" s="376"/>
      <c r="NJG105" s="376"/>
      <c r="NJH105" s="376"/>
      <c r="NJI105" s="376"/>
      <c r="NJJ105" s="376"/>
      <c r="NJK105" s="376"/>
      <c r="NJL105" s="376"/>
      <c r="NJM105" s="376"/>
      <c r="NJN105" s="376"/>
      <c r="NJO105" s="376"/>
      <c r="NJP105" s="376"/>
      <c r="NJQ105" s="376"/>
      <c r="NJR105" s="376"/>
      <c r="NJS105" s="376"/>
      <c r="NJT105" s="376"/>
      <c r="NJU105" s="376"/>
      <c r="NJV105" s="376"/>
      <c r="NJW105" s="376"/>
      <c r="NJX105" s="376"/>
      <c r="NJY105" s="376"/>
      <c r="NJZ105" s="376"/>
      <c r="NKA105" s="376"/>
      <c r="NKB105" s="376"/>
      <c r="NKC105" s="376"/>
      <c r="NKD105" s="376"/>
      <c r="NKE105" s="376"/>
      <c r="NKF105" s="376"/>
      <c r="NKG105" s="376"/>
      <c r="NKH105" s="376"/>
      <c r="NKI105" s="376"/>
      <c r="NKJ105" s="376"/>
      <c r="NKK105" s="376"/>
      <c r="NKL105" s="376"/>
      <c r="NKM105" s="376"/>
      <c r="NKN105" s="376"/>
      <c r="NKO105" s="376"/>
      <c r="NKP105" s="376"/>
      <c r="NKQ105" s="376"/>
      <c r="NKR105" s="376"/>
      <c r="NKS105" s="376"/>
      <c r="NKT105" s="376"/>
      <c r="NKU105" s="376"/>
      <c r="NKV105" s="376"/>
      <c r="NKW105" s="376"/>
      <c r="NKX105" s="376"/>
      <c r="NKY105" s="376"/>
      <c r="NKZ105" s="376"/>
      <c r="NLA105" s="376"/>
      <c r="NLB105" s="376"/>
      <c r="NLC105" s="376"/>
      <c r="NLD105" s="376"/>
      <c r="NLE105" s="376"/>
      <c r="NLF105" s="376"/>
      <c r="NLG105" s="376"/>
      <c r="NLH105" s="376"/>
      <c r="NLI105" s="376"/>
      <c r="NLJ105" s="376"/>
      <c r="NLK105" s="376"/>
      <c r="NLL105" s="376"/>
      <c r="NLM105" s="376"/>
      <c r="NLN105" s="376"/>
      <c r="NLO105" s="376"/>
      <c r="NLP105" s="376"/>
      <c r="NLQ105" s="376"/>
      <c r="NLR105" s="376"/>
      <c r="NLS105" s="376"/>
      <c r="NLT105" s="376"/>
      <c r="NLU105" s="376"/>
      <c r="NLV105" s="376"/>
      <c r="NLW105" s="376"/>
      <c r="NLX105" s="376"/>
      <c r="NLY105" s="376"/>
      <c r="NLZ105" s="376"/>
      <c r="NMA105" s="376"/>
      <c r="NMB105" s="376"/>
      <c r="NMC105" s="376"/>
      <c r="NMD105" s="376"/>
      <c r="NME105" s="376"/>
      <c r="NMF105" s="376"/>
      <c r="NMG105" s="376"/>
      <c r="NMH105" s="376"/>
      <c r="NMI105" s="376"/>
      <c r="NMJ105" s="376"/>
      <c r="NMK105" s="376"/>
      <c r="NML105" s="376"/>
      <c r="NMM105" s="376"/>
      <c r="NMN105" s="376"/>
      <c r="NMO105" s="376"/>
      <c r="NMP105" s="376"/>
      <c r="NMQ105" s="376"/>
      <c r="NMR105" s="376"/>
      <c r="NMS105" s="376"/>
      <c r="NMT105" s="376"/>
      <c r="NMU105" s="376"/>
      <c r="NMV105" s="376"/>
      <c r="NMW105" s="376"/>
      <c r="NMX105" s="376"/>
      <c r="NMY105" s="376"/>
      <c r="NMZ105" s="376"/>
      <c r="NNA105" s="376"/>
      <c r="NNB105" s="376"/>
      <c r="NNC105" s="376"/>
      <c r="NND105" s="376"/>
      <c r="NNE105" s="376"/>
      <c r="NNF105" s="376"/>
      <c r="NNG105" s="376"/>
      <c r="NNH105" s="376"/>
      <c r="NNI105" s="376"/>
      <c r="NNJ105" s="376"/>
      <c r="NNK105" s="376"/>
      <c r="NNL105" s="376"/>
      <c r="NNM105" s="376"/>
      <c r="NNN105" s="376"/>
      <c r="NNO105" s="376"/>
      <c r="NNP105" s="376"/>
      <c r="NNQ105" s="376"/>
      <c r="NNR105" s="376"/>
      <c r="NNS105" s="376"/>
      <c r="NNT105" s="376"/>
      <c r="NNU105" s="376"/>
      <c r="NNV105" s="376"/>
      <c r="NNW105" s="376"/>
      <c r="NNX105" s="376"/>
      <c r="NNY105" s="376"/>
      <c r="NNZ105" s="376"/>
      <c r="NOA105" s="376"/>
      <c r="NOB105" s="376"/>
      <c r="NOC105" s="376"/>
      <c r="NOD105" s="376"/>
      <c r="NOE105" s="376"/>
      <c r="NOF105" s="376"/>
      <c r="NOG105" s="376"/>
      <c r="NOH105" s="376"/>
      <c r="NOI105" s="376"/>
      <c r="NOJ105" s="376"/>
      <c r="NOK105" s="376"/>
      <c r="NOL105" s="376"/>
      <c r="NOM105" s="376"/>
      <c r="NON105" s="376"/>
      <c r="NOO105" s="376"/>
      <c r="NOP105" s="376"/>
      <c r="NOQ105" s="376"/>
      <c r="NOR105" s="376"/>
      <c r="NOS105" s="376"/>
      <c r="NOT105" s="376"/>
      <c r="NOU105" s="376"/>
      <c r="NOV105" s="376"/>
      <c r="NOW105" s="376"/>
      <c r="NOX105" s="376"/>
      <c r="NOY105" s="376"/>
      <c r="NOZ105" s="376"/>
      <c r="NPA105" s="376"/>
      <c r="NPB105" s="376"/>
      <c r="NPC105" s="376"/>
      <c r="NPD105" s="376"/>
      <c r="NPE105" s="376"/>
      <c r="NPF105" s="376"/>
      <c r="NPG105" s="376"/>
      <c r="NPH105" s="376"/>
      <c r="NPI105" s="376"/>
      <c r="NPJ105" s="376"/>
      <c r="NPK105" s="376"/>
      <c r="NPL105" s="376"/>
      <c r="NPM105" s="376"/>
      <c r="NPN105" s="376"/>
      <c r="NPO105" s="376"/>
      <c r="NPP105" s="376"/>
      <c r="NPQ105" s="376"/>
      <c r="NPR105" s="376"/>
      <c r="NPS105" s="376"/>
      <c r="NPT105" s="376"/>
      <c r="NPU105" s="376"/>
      <c r="NPV105" s="376"/>
      <c r="NPW105" s="376"/>
      <c r="NPX105" s="376"/>
      <c r="NPY105" s="376"/>
      <c r="NPZ105" s="376"/>
      <c r="NQA105" s="376"/>
      <c r="NQB105" s="376"/>
      <c r="NQC105" s="376"/>
      <c r="NQD105" s="376"/>
      <c r="NQE105" s="376"/>
      <c r="NQF105" s="376"/>
      <c r="NQG105" s="376"/>
      <c r="NQH105" s="376"/>
      <c r="NQI105" s="376"/>
      <c r="NQJ105" s="376"/>
      <c r="NQK105" s="376"/>
      <c r="NQL105" s="376"/>
      <c r="NQM105" s="376"/>
      <c r="NQN105" s="376"/>
      <c r="NQO105" s="376"/>
      <c r="NQP105" s="376"/>
      <c r="NQQ105" s="376"/>
      <c r="NQR105" s="376"/>
      <c r="NQS105" s="376"/>
      <c r="NQT105" s="376"/>
      <c r="NQU105" s="376"/>
      <c r="NQV105" s="376"/>
      <c r="NQW105" s="376"/>
      <c r="NQX105" s="376"/>
      <c r="NQY105" s="376"/>
      <c r="NQZ105" s="376"/>
      <c r="NRA105" s="376"/>
      <c r="NRB105" s="376"/>
      <c r="NRC105" s="376"/>
      <c r="NRD105" s="376"/>
      <c r="NRE105" s="376"/>
      <c r="NRF105" s="376"/>
      <c r="NRG105" s="376"/>
      <c r="NRH105" s="376"/>
      <c r="NRI105" s="376"/>
      <c r="NRJ105" s="376"/>
      <c r="NRK105" s="376"/>
      <c r="NRL105" s="376"/>
      <c r="NRM105" s="376"/>
      <c r="NRN105" s="376"/>
      <c r="NRO105" s="376"/>
      <c r="NRP105" s="376"/>
      <c r="NRQ105" s="376"/>
      <c r="NRR105" s="376"/>
      <c r="NRS105" s="376"/>
      <c r="NRT105" s="376"/>
      <c r="NRU105" s="376"/>
      <c r="NRV105" s="376"/>
      <c r="NRW105" s="376"/>
      <c r="NRX105" s="376"/>
      <c r="NRY105" s="376"/>
      <c r="NRZ105" s="376"/>
      <c r="NSA105" s="376"/>
      <c r="NSB105" s="376"/>
      <c r="NSC105" s="376"/>
      <c r="NSD105" s="376"/>
      <c r="NSE105" s="376"/>
      <c r="NSF105" s="376"/>
      <c r="NSG105" s="376"/>
      <c r="NSH105" s="376"/>
      <c r="NSI105" s="376"/>
      <c r="NSJ105" s="376"/>
      <c r="NSK105" s="376"/>
      <c r="NSL105" s="376"/>
      <c r="NSM105" s="376"/>
      <c r="NSN105" s="376"/>
      <c r="NSO105" s="376"/>
      <c r="NSP105" s="376"/>
      <c r="NSQ105" s="376"/>
      <c r="NSR105" s="376"/>
      <c r="NSS105" s="376"/>
      <c r="NST105" s="376"/>
      <c r="NSU105" s="376"/>
      <c r="NSV105" s="376"/>
      <c r="NSW105" s="376"/>
      <c r="NSX105" s="376"/>
      <c r="NSY105" s="376"/>
      <c r="NSZ105" s="376"/>
      <c r="NTA105" s="376"/>
      <c r="NTB105" s="376"/>
      <c r="NTC105" s="376"/>
      <c r="NTD105" s="376"/>
      <c r="NTE105" s="376"/>
      <c r="NTF105" s="376"/>
      <c r="NTG105" s="376"/>
      <c r="NTH105" s="376"/>
      <c r="NTI105" s="376"/>
      <c r="NTJ105" s="376"/>
      <c r="NTK105" s="376"/>
      <c r="NTL105" s="376"/>
      <c r="NTM105" s="376"/>
      <c r="NTN105" s="376"/>
      <c r="NTO105" s="376"/>
      <c r="NTP105" s="376"/>
      <c r="NTQ105" s="376"/>
      <c r="NTR105" s="376"/>
      <c r="NTS105" s="376"/>
      <c r="NTT105" s="376"/>
      <c r="NTU105" s="376"/>
      <c r="NTV105" s="376"/>
      <c r="NTW105" s="376"/>
      <c r="NTX105" s="376"/>
      <c r="NTY105" s="376"/>
      <c r="NTZ105" s="376"/>
      <c r="NUA105" s="376"/>
      <c r="NUB105" s="376"/>
      <c r="NUC105" s="376"/>
      <c r="NUD105" s="376"/>
      <c r="NUE105" s="376"/>
      <c r="NUF105" s="376"/>
      <c r="NUG105" s="376"/>
      <c r="NUH105" s="376"/>
      <c r="NUI105" s="376"/>
      <c r="NUJ105" s="376"/>
      <c r="NUK105" s="376"/>
      <c r="NUL105" s="376"/>
      <c r="NUM105" s="376"/>
      <c r="NUN105" s="376"/>
      <c r="NUO105" s="376"/>
      <c r="NUP105" s="376"/>
      <c r="NUQ105" s="376"/>
      <c r="NUR105" s="376"/>
      <c r="NUS105" s="376"/>
      <c r="NUT105" s="376"/>
      <c r="NUU105" s="376"/>
      <c r="NUV105" s="376"/>
      <c r="NUW105" s="376"/>
      <c r="NUX105" s="376"/>
      <c r="NUY105" s="376"/>
      <c r="NUZ105" s="376"/>
      <c r="NVA105" s="376"/>
      <c r="NVB105" s="376"/>
      <c r="NVC105" s="376"/>
      <c r="NVD105" s="376"/>
      <c r="NVE105" s="376"/>
      <c r="NVF105" s="376"/>
      <c r="NVG105" s="376"/>
      <c r="NVH105" s="376"/>
      <c r="NVI105" s="376"/>
      <c r="NVJ105" s="376"/>
      <c r="NVK105" s="376"/>
      <c r="NVL105" s="376"/>
      <c r="NVM105" s="376"/>
      <c r="NVN105" s="376"/>
      <c r="NVO105" s="376"/>
      <c r="NVP105" s="376"/>
      <c r="NVQ105" s="376"/>
      <c r="NVR105" s="376"/>
      <c r="NVS105" s="376"/>
      <c r="NVT105" s="376"/>
      <c r="NVU105" s="376"/>
      <c r="NVV105" s="376"/>
      <c r="NVW105" s="376"/>
      <c r="NVX105" s="376"/>
      <c r="NVY105" s="376"/>
      <c r="NVZ105" s="376"/>
      <c r="NWA105" s="376"/>
      <c r="NWB105" s="376"/>
      <c r="NWC105" s="376"/>
      <c r="NWD105" s="376"/>
      <c r="NWE105" s="376"/>
      <c r="NWF105" s="376"/>
      <c r="NWG105" s="376"/>
      <c r="NWH105" s="376"/>
      <c r="NWI105" s="376"/>
      <c r="NWJ105" s="376"/>
      <c r="NWK105" s="376"/>
      <c r="NWL105" s="376"/>
      <c r="NWM105" s="376"/>
      <c r="NWN105" s="376"/>
      <c r="NWO105" s="376"/>
      <c r="NWP105" s="376"/>
      <c r="NWQ105" s="376"/>
      <c r="NWR105" s="376"/>
      <c r="NWS105" s="376"/>
      <c r="NWT105" s="376"/>
      <c r="NWU105" s="376"/>
      <c r="NWV105" s="376"/>
      <c r="NWW105" s="376"/>
      <c r="NWX105" s="376"/>
      <c r="NWY105" s="376"/>
      <c r="NWZ105" s="376"/>
      <c r="NXA105" s="376"/>
      <c r="NXB105" s="376"/>
      <c r="NXC105" s="376"/>
      <c r="NXD105" s="376"/>
      <c r="NXE105" s="376"/>
      <c r="NXF105" s="376"/>
      <c r="NXG105" s="376"/>
      <c r="NXH105" s="376"/>
      <c r="NXI105" s="376"/>
      <c r="NXJ105" s="376"/>
      <c r="NXK105" s="376"/>
      <c r="NXL105" s="376"/>
      <c r="NXM105" s="376"/>
      <c r="NXN105" s="376"/>
      <c r="NXO105" s="376"/>
      <c r="NXP105" s="376"/>
      <c r="NXQ105" s="376"/>
      <c r="NXR105" s="376"/>
      <c r="NXS105" s="376"/>
      <c r="NXT105" s="376"/>
      <c r="NXU105" s="376"/>
      <c r="NXV105" s="376"/>
      <c r="NXW105" s="376"/>
      <c r="NXX105" s="376"/>
      <c r="NXY105" s="376"/>
      <c r="NXZ105" s="376"/>
      <c r="NYA105" s="376"/>
      <c r="NYB105" s="376"/>
      <c r="NYC105" s="376"/>
      <c r="NYD105" s="376"/>
      <c r="NYE105" s="376"/>
      <c r="NYF105" s="376"/>
      <c r="NYG105" s="376"/>
      <c r="NYH105" s="376"/>
      <c r="NYI105" s="376"/>
      <c r="NYJ105" s="376"/>
      <c r="NYK105" s="376"/>
      <c r="NYL105" s="376"/>
      <c r="NYM105" s="376"/>
      <c r="NYN105" s="376"/>
      <c r="NYO105" s="376"/>
      <c r="NYP105" s="376"/>
      <c r="NYQ105" s="376"/>
      <c r="NYR105" s="376"/>
      <c r="NYS105" s="376"/>
      <c r="NYT105" s="376"/>
      <c r="NYU105" s="376"/>
      <c r="NYV105" s="376"/>
      <c r="NYW105" s="376"/>
      <c r="NYX105" s="376"/>
      <c r="NYY105" s="376"/>
      <c r="NYZ105" s="376"/>
      <c r="NZA105" s="376"/>
      <c r="NZB105" s="376"/>
      <c r="NZC105" s="376"/>
      <c r="NZD105" s="376"/>
      <c r="NZE105" s="376"/>
      <c r="NZF105" s="376"/>
      <c r="NZG105" s="376"/>
      <c r="NZH105" s="376"/>
      <c r="NZI105" s="376"/>
      <c r="NZJ105" s="376"/>
      <c r="NZK105" s="376"/>
      <c r="NZL105" s="376"/>
      <c r="NZM105" s="376"/>
      <c r="NZN105" s="376"/>
      <c r="NZO105" s="376"/>
      <c r="NZP105" s="376"/>
      <c r="NZQ105" s="376"/>
      <c r="NZR105" s="376"/>
      <c r="NZS105" s="376"/>
      <c r="NZT105" s="376"/>
      <c r="NZU105" s="376"/>
      <c r="NZV105" s="376"/>
      <c r="NZW105" s="376"/>
      <c r="NZX105" s="376"/>
      <c r="NZY105" s="376"/>
      <c r="NZZ105" s="376"/>
      <c r="OAA105" s="376"/>
      <c r="OAB105" s="376"/>
      <c r="OAC105" s="376"/>
      <c r="OAD105" s="376"/>
      <c r="OAE105" s="376"/>
      <c r="OAF105" s="376"/>
      <c r="OAG105" s="376"/>
      <c r="OAH105" s="376"/>
      <c r="OAI105" s="376"/>
      <c r="OAJ105" s="376"/>
      <c r="OAK105" s="376"/>
      <c r="OAL105" s="376"/>
      <c r="OAM105" s="376"/>
      <c r="OAN105" s="376"/>
      <c r="OAO105" s="376"/>
      <c r="OAP105" s="376"/>
      <c r="OAQ105" s="376"/>
      <c r="OAR105" s="376"/>
      <c r="OAS105" s="376"/>
      <c r="OAT105" s="376"/>
      <c r="OAU105" s="376"/>
      <c r="OAV105" s="376"/>
      <c r="OAW105" s="376"/>
      <c r="OAX105" s="376"/>
      <c r="OAY105" s="376"/>
      <c r="OAZ105" s="376"/>
      <c r="OBA105" s="376"/>
      <c r="OBB105" s="376"/>
      <c r="OBC105" s="376"/>
      <c r="OBD105" s="376"/>
      <c r="OBE105" s="376"/>
      <c r="OBF105" s="376"/>
      <c r="OBG105" s="376"/>
      <c r="OBH105" s="376"/>
      <c r="OBI105" s="376"/>
      <c r="OBJ105" s="376"/>
      <c r="OBK105" s="376"/>
      <c r="OBL105" s="376"/>
      <c r="OBM105" s="376"/>
      <c r="OBN105" s="376"/>
      <c r="OBO105" s="376"/>
      <c r="OBP105" s="376"/>
      <c r="OBQ105" s="376"/>
      <c r="OBR105" s="376"/>
      <c r="OBS105" s="376"/>
      <c r="OBT105" s="376"/>
      <c r="OBU105" s="376"/>
      <c r="OBV105" s="376"/>
      <c r="OBW105" s="376"/>
      <c r="OBX105" s="376"/>
      <c r="OBY105" s="376"/>
      <c r="OBZ105" s="376"/>
      <c r="OCA105" s="376"/>
      <c r="OCB105" s="376"/>
      <c r="OCC105" s="376"/>
      <c r="OCD105" s="376"/>
      <c r="OCE105" s="376"/>
      <c r="OCF105" s="376"/>
      <c r="OCG105" s="376"/>
      <c r="OCH105" s="376"/>
      <c r="OCI105" s="376"/>
      <c r="OCJ105" s="376"/>
      <c r="OCK105" s="376"/>
      <c r="OCL105" s="376"/>
      <c r="OCM105" s="376"/>
      <c r="OCN105" s="376"/>
      <c r="OCO105" s="376"/>
      <c r="OCP105" s="376"/>
      <c r="OCQ105" s="376"/>
      <c r="OCR105" s="376"/>
      <c r="OCS105" s="376"/>
      <c r="OCT105" s="376"/>
      <c r="OCU105" s="376"/>
      <c r="OCV105" s="376"/>
      <c r="OCW105" s="376"/>
      <c r="OCX105" s="376"/>
      <c r="OCY105" s="376"/>
      <c r="OCZ105" s="376"/>
      <c r="ODA105" s="376"/>
      <c r="ODB105" s="376"/>
      <c r="ODC105" s="376"/>
      <c r="ODD105" s="376"/>
      <c r="ODE105" s="376"/>
      <c r="ODF105" s="376"/>
      <c r="ODG105" s="376"/>
      <c r="ODH105" s="376"/>
      <c r="ODI105" s="376"/>
      <c r="ODJ105" s="376"/>
      <c r="ODK105" s="376"/>
      <c r="ODL105" s="376"/>
      <c r="ODM105" s="376"/>
      <c r="ODN105" s="376"/>
      <c r="ODO105" s="376"/>
      <c r="ODP105" s="376"/>
      <c r="ODQ105" s="376"/>
      <c r="ODR105" s="376"/>
      <c r="ODS105" s="376"/>
      <c r="ODT105" s="376"/>
      <c r="ODU105" s="376"/>
      <c r="ODV105" s="376"/>
      <c r="ODW105" s="376"/>
      <c r="ODX105" s="376"/>
      <c r="ODY105" s="376"/>
      <c r="ODZ105" s="376"/>
      <c r="OEA105" s="376"/>
      <c r="OEB105" s="376"/>
      <c r="OEC105" s="376"/>
      <c r="OED105" s="376"/>
      <c r="OEE105" s="376"/>
      <c r="OEF105" s="376"/>
      <c r="OEG105" s="376"/>
      <c r="OEH105" s="376"/>
      <c r="OEI105" s="376"/>
      <c r="OEJ105" s="376"/>
      <c r="OEK105" s="376"/>
      <c r="OEL105" s="376"/>
      <c r="OEM105" s="376"/>
      <c r="OEN105" s="376"/>
      <c r="OEO105" s="376"/>
      <c r="OEP105" s="376"/>
      <c r="OEQ105" s="376"/>
      <c r="OER105" s="376"/>
      <c r="OES105" s="376"/>
      <c r="OET105" s="376"/>
      <c r="OEU105" s="376"/>
      <c r="OEV105" s="376"/>
      <c r="OEW105" s="376"/>
      <c r="OEX105" s="376"/>
      <c r="OEY105" s="376"/>
      <c r="OEZ105" s="376"/>
      <c r="OFA105" s="376"/>
      <c r="OFB105" s="376"/>
      <c r="OFC105" s="376"/>
      <c r="OFD105" s="376"/>
      <c r="OFE105" s="376"/>
      <c r="OFF105" s="376"/>
      <c r="OFG105" s="376"/>
      <c r="OFH105" s="376"/>
      <c r="OFI105" s="376"/>
      <c r="OFJ105" s="376"/>
      <c r="OFK105" s="376"/>
      <c r="OFL105" s="376"/>
      <c r="OFM105" s="376"/>
      <c r="OFN105" s="376"/>
      <c r="OFO105" s="376"/>
      <c r="OFP105" s="376"/>
      <c r="OFQ105" s="376"/>
      <c r="OFR105" s="376"/>
      <c r="OFS105" s="376"/>
      <c r="OFT105" s="376"/>
      <c r="OFU105" s="376"/>
      <c r="OFV105" s="376"/>
      <c r="OFW105" s="376"/>
      <c r="OFX105" s="376"/>
      <c r="OFY105" s="376"/>
      <c r="OFZ105" s="376"/>
      <c r="OGA105" s="376"/>
      <c r="OGB105" s="376"/>
      <c r="OGC105" s="376"/>
      <c r="OGD105" s="376"/>
      <c r="OGE105" s="376"/>
      <c r="OGF105" s="376"/>
      <c r="OGG105" s="376"/>
      <c r="OGH105" s="376"/>
      <c r="OGI105" s="376"/>
      <c r="OGJ105" s="376"/>
      <c r="OGK105" s="376"/>
      <c r="OGL105" s="376"/>
      <c r="OGM105" s="376"/>
      <c r="OGN105" s="376"/>
      <c r="OGO105" s="376"/>
      <c r="OGP105" s="376"/>
      <c r="OGQ105" s="376"/>
      <c r="OGR105" s="376"/>
      <c r="OGS105" s="376"/>
      <c r="OGT105" s="376"/>
      <c r="OGU105" s="376"/>
      <c r="OGV105" s="376"/>
      <c r="OGW105" s="376"/>
      <c r="OGX105" s="376"/>
      <c r="OGY105" s="376"/>
      <c r="OGZ105" s="376"/>
      <c r="OHA105" s="376"/>
      <c r="OHB105" s="376"/>
      <c r="OHC105" s="376"/>
      <c r="OHD105" s="376"/>
      <c r="OHE105" s="376"/>
      <c r="OHF105" s="376"/>
      <c r="OHG105" s="376"/>
      <c r="OHH105" s="376"/>
      <c r="OHI105" s="376"/>
      <c r="OHJ105" s="376"/>
      <c r="OHK105" s="376"/>
      <c r="OHL105" s="376"/>
      <c r="OHM105" s="376"/>
      <c r="OHN105" s="376"/>
      <c r="OHO105" s="376"/>
      <c r="OHP105" s="376"/>
      <c r="OHQ105" s="376"/>
      <c r="OHR105" s="376"/>
      <c r="OHS105" s="376"/>
      <c r="OHT105" s="376"/>
      <c r="OHU105" s="376"/>
      <c r="OHV105" s="376"/>
      <c r="OHW105" s="376"/>
      <c r="OHX105" s="376"/>
      <c r="OHY105" s="376"/>
      <c r="OHZ105" s="376"/>
      <c r="OIA105" s="376"/>
      <c r="OIB105" s="376"/>
      <c r="OIC105" s="376"/>
      <c r="OID105" s="376"/>
      <c r="OIE105" s="376"/>
      <c r="OIF105" s="376"/>
      <c r="OIG105" s="376"/>
      <c r="OIH105" s="376"/>
      <c r="OII105" s="376"/>
      <c r="OIJ105" s="376"/>
      <c r="OIK105" s="376"/>
      <c r="OIL105" s="376"/>
      <c r="OIM105" s="376"/>
      <c r="OIN105" s="376"/>
      <c r="OIO105" s="376"/>
      <c r="OIP105" s="376"/>
      <c r="OIQ105" s="376"/>
      <c r="OIR105" s="376"/>
      <c r="OIS105" s="376"/>
      <c r="OIT105" s="376"/>
      <c r="OIU105" s="376"/>
      <c r="OIV105" s="376"/>
      <c r="OIW105" s="376"/>
      <c r="OIX105" s="376"/>
      <c r="OIY105" s="376"/>
      <c r="OIZ105" s="376"/>
      <c r="OJA105" s="376"/>
      <c r="OJB105" s="376"/>
      <c r="OJC105" s="376"/>
      <c r="OJD105" s="376"/>
      <c r="OJE105" s="376"/>
      <c r="OJF105" s="376"/>
      <c r="OJG105" s="376"/>
      <c r="OJH105" s="376"/>
      <c r="OJI105" s="376"/>
      <c r="OJJ105" s="376"/>
      <c r="OJK105" s="376"/>
      <c r="OJL105" s="376"/>
      <c r="OJM105" s="376"/>
      <c r="OJN105" s="376"/>
      <c r="OJO105" s="376"/>
      <c r="OJP105" s="376"/>
      <c r="OJQ105" s="376"/>
      <c r="OJR105" s="376"/>
      <c r="OJS105" s="376"/>
      <c r="OJT105" s="376"/>
      <c r="OJU105" s="376"/>
      <c r="OJV105" s="376"/>
      <c r="OJW105" s="376"/>
      <c r="OJX105" s="376"/>
      <c r="OJY105" s="376"/>
      <c r="OJZ105" s="376"/>
      <c r="OKA105" s="376"/>
      <c r="OKB105" s="376"/>
      <c r="OKC105" s="376"/>
      <c r="OKD105" s="376"/>
      <c r="OKE105" s="376"/>
      <c r="OKF105" s="376"/>
      <c r="OKG105" s="376"/>
      <c r="OKH105" s="376"/>
      <c r="OKI105" s="376"/>
      <c r="OKJ105" s="376"/>
      <c r="OKK105" s="376"/>
      <c r="OKL105" s="376"/>
      <c r="OKM105" s="376"/>
      <c r="OKN105" s="376"/>
      <c r="OKO105" s="376"/>
      <c r="OKP105" s="376"/>
      <c r="OKQ105" s="376"/>
      <c r="OKR105" s="376"/>
      <c r="OKS105" s="376"/>
      <c r="OKT105" s="376"/>
      <c r="OKU105" s="376"/>
      <c r="OKV105" s="376"/>
      <c r="OKW105" s="376"/>
      <c r="OKX105" s="376"/>
      <c r="OKY105" s="376"/>
      <c r="OKZ105" s="376"/>
      <c r="OLA105" s="376"/>
      <c r="OLB105" s="376"/>
      <c r="OLC105" s="376"/>
      <c r="OLD105" s="376"/>
      <c r="OLE105" s="376"/>
      <c r="OLF105" s="376"/>
      <c r="OLG105" s="376"/>
      <c r="OLH105" s="376"/>
      <c r="OLI105" s="376"/>
      <c r="OLJ105" s="376"/>
      <c r="OLK105" s="376"/>
      <c r="OLL105" s="376"/>
      <c r="OLM105" s="376"/>
      <c r="OLN105" s="376"/>
      <c r="OLO105" s="376"/>
      <c r="OLP105" s="376"/>
      <c r="OLQ105" s="376"/>
      <c r="OLR105" s="376"/>
      <c r="OLS105" s="376"/>
      <c r="OLT105" s="376"/>
      <c r="OLU105" s="376"/>
      <c r="OLV105" s="376"/>
      <c r="OLW105" s="376"/>
      <c r="OLX105" s="376"/>
      <c r="OLY105" s="376"/>
      <c r="OLZ105" s="376"/>
      <c r="OMA105" s="376"/>
      <c r="OMB105" s="376"/>
      <c r="OMC105" s="376"/>
      <c r="OMD105" s="376"/>
      <c r="OME105" s="376"/>
      <c r="OMF105" s="376"/>
      <c r="OMG105" s="376"/>
      <c r="OMH105" s="376"/>
      <c r="OMI105" s="376"/>
      <c r="OMJ105" s="376"/>
      <c r="OMK105" s="376"/>
      <c r="OML105" s="376"/>
      <c r="OMM105" s="376"/>
      <c r="OMN105" s="376"/>
      <c r="OMO105" s="376"/>
      <c r="OMP105" s="376"/>
      <c r="OMQ105" s="376"/>
      <c r="OMR105" s="376"/>
      <c r="OMS105" s="376"/>
      <c r="OMT105" s="376"/>
      <c r="OMU105" s="376"/>
      <c r="OMV105" s="376"/>
      <c r="OMW105" s="376"/>
      <c r="OMX105" s="376"/>
      <c r="OMY105" s="376"/>
      <c r="OMZ105" s="376"/>
      <c r="ONA105" s="376"/>
      <c r="ONB105" s="376"/>
      <c r="ONC105" s="376"/>
      <c r="OND105" s="376"/>
      <c r="ONE105" s="376"/>
      <c r="ONF105" s="376"/>
      <c r="ONG105" s="376"/>
      <c r="ONH105" s="376"/>
      <c r="ONI105" s="376"/>
      <c r="ONJ105" s="376"/>
      <c r="ONK105" s="376"/>
      <c r="ONL105" s="376"/>
      <c r="ONM105" s="376"/>
      <c r="ONN105" s="376"/>
      <c r="ONO105" s="376"/>
      <c r="ONP105" s="376"/>
      <c r="ONQ105" s="376"/>
      <c r="ONR105" s="376"/>
      <c r="ONS105" s="376"/>
      <c r="ONT105" s="376"/>
      <c r="ONU105" s="376"/>
      <c r="ONV105" s="376"/>
      <c r="ONW105" s="376"/>
      <c r="ONX105" s="376"/>
      <c r="ONY105" s="376"/>
      <c r="ONZ105" s="376"/>
      <c r="OOA105" s="376"/>
      <c r="OOB105" s="376"/>
      <c r="OOC105" s="376"/>
      <c r="OOD105" s="376"/>
      <c r="OOE105" s="376"/>
      <c r="OOF105" s="376"/>
      <c r="OOG105" s="376"/>
      <c r="OOH105" s="376"/>
      <c r="OOI105" s="376"/>
      <c r="OOJ105" s="376"/>
      <c r="OOK105" s="376"/>
      <c r="OOL105" s="376"/>
      <c r="OOM105" s="376"/>
      <c r="OON105" s="376"/>
      <c r="OOO105" s="376"/>
      <c r="OOP105" s="376"/>
      <c r="OOQ105" s="376"/>
      <c r="OOR105" s="376"/>
      <c r="OOS105" s="376"/>
      <c r="OOT105" s="376"/>
      <c r="OOU105" s="376"/>
      <c r="OOV105" s="376"/>
      <c r="OOW105" s="376"/>
      <c r="OOX105" s="376"/>
      <c r="OOY105" s="376"/>
      <c r="OOZ105" s="376"/>
      <c r="OPA105" s="376"/>
      <c r="OPB105" s="376"/>
      <c r="OPC105" s="376"/>
      <c r="OPD105" s="376"/>
      <c r="OPE105" s="376"/>
      <c r="OPF105" s="376"/>
      <c r="OPG105" s="376"/>
      <c r="OPH105" s="376"/>
      <c r="OPI105" s="376"/>
      <c r="OPJ105" s="376"/>
      <c r="OPK105" s="376"/>
      <c r="OPL105" s="376"/>
      <c r="OPM105" s="376"/>
      <c r="OPN105" s="376"/>
      <c r="OPO105" s="376"/>
      <c r="OPP105" s="376"/>
      <c r="OPQ105" s="376"/>
      <c r="OPR105" s="376"/>
      <c r="OPS105" s="376"/>
      <c r="OPT105" s="376"/>
      <c r="OPU105" s="376"/>
      <c r="OPV105" s="376"/>
      <c r="OPW105" s="376"/>
      <c r="OPX105" s="376"/>
      <c r="OPY105" s="376"/>
      <c r="OPZ105" s="376"/>
      <c r="OQA105" s="376"/>
      <c r="OQB105" s="376"/>
      <c r="OQC105" s="376"/>
      <c r="OQD105" s="376"/>
      <c r="OQE105" s="376"/>
      <c r="OQF105" s="376"/>
      <c r="OQG105" s="376"/>
      <c r="OQH105" s="376"/>
      <c r="OQI105" s="376"/>
      <c r="OQJ105" s="376"/>
      <c r="OQK105" s="376"/>
      <c r="OQL105" s="376"/>
      <c r="OQM105" s="376"/>
      <c r="OQN105" s="376"/>
      <c r="OQO105" s="376"/>
      <c r="OQP105" s="376"/>
      <c r="OQQ105" s="376"/>
      <c r="OQR105" s="376"/>
      <c r="OQS105" s="376"/>
      <c r="OQT105" s="376"/>
      <c r="OQU105" s="376"/>
      <c r="OQV105" s="376"/>
      <c r="OQW105" s="376"/>
      <c r="OQX105" s="376"/>
      <c r="OQY105" s="376"/>
      <c r="OQZ105" s="376"/>
      <c r="ORA105" s="376"/>
      <c r="ORB105" s="376"/>
      <c r="ORC105" s="376"/>
      <c r="ORD105" s="376"/>
      <c r="ORE105" s="376"/>
      <c r="ORF105" s="376"/>
      <c r="ORG105" s="376"/>
      <c r="ORH105" s="376"/>
      <c r="ORI105" s="376"/>
      <c r="ORJ105" s="376"/>
      <c r="ORK105" s="376"/>
      <c r="ORL105" s="376"/>
      <c r="ORM105" s="376"/>
      <c r="ORN105" s="376"/>
      <c r="ORO105" s="376"/>
      <c r="ORP105" s="376"/>
      <c r="ORQ105" s="376"/>
      <c r="ORR105" s="376"/>
      <c r="ORS105" s="376"/>
      <c r="ORT105" s="376"/>
      <c r="ORU105" s="376"/>
      <c r="ORV105" s="376"/>
      <c r="ORW105" s="376"/>
      <c r="ORX105" s="376"/>
      <c r="ORY105" s="376"/>
      <c r="ORZ105" s="376"/>
      <c r="OSA105" s="376"/>
      <c r="OSB105" s="376"/>
      <c r="OSC105" s="376"/>
      <c r="OSD105" s="376"/>
      <c r="OSE105" s="376"/>
      <c r="OSF105" s="376"/>
      <c r="OSG105" s="376"/>
      <c r="OSH105" s="376"/>
      <c r="OSI105" s="376"/>
      <c r="OSJ105" s="376"/>
      <c r="OSK105" s="376"/>
      <c r="OSL105" s="376"/>
      <c r="OSM105" s="376"/>
      <c r="OSN105" s="376"/>
      <c r="OSO105" s="376"/>
      <c r="OSP105" s="376"/>
      <c r="OSQ105" s="376"/>
      <c r="OSR105" s="376"/>
      <c r="OSS105" s="376"/>
      <c r="OST105" s="376"/>
      <c r="OSU105" s="376"/>
      <c r="OSV105" s="376"/>
      <c r="OSW105" s="376"/>
      <c r="OSX105" s="376"/>
      <c r="OSY105" s="376"/>
      <c r="OSZ105" s="376"/>
      <c r="OTA105" s="376"/>
      <c r="OTB105" s="376"/>
      <c r="OTC105" s="376"/>
      <c r="OTD105" s="376"/>
      <c r="OTE105" s="376"/>
      <c r="OTF105" s="376"/>
      <c r="OTG105" s="376"/>
      <c r="OTH105" s="376"/>
      <c r="OTI105" s="376"/>
      <c r="OTJ105" s="376"/>
      <c r="OTK105" s="376"/>
      <c r="OTL105" s="376"/>
      <c r="OTM105" s="376"/>
      <c r="OTN105" s="376"/>
      <c r="OTO105" s="376"/>
      <c r="OTP105" s="376"/>
      <c r="OTQ105" s="376"/>
      <c r="OTR105" s="376"/>
      <c r="OTS105" s="376"/>
      <c r="OTT105" s="376"/>
      <c r="OTU105" s="376"/>
      <c r="OTV105" s="376"/>
      <c r="OTW105" s="376"/>
      <c r="OTX105" s="376"/>
      <c r="OTY105" s="376"/>
      <c r="OTZ105" s="376"/>
      <c r="OUA105" s="376"/>
      <c r="OUB105" s="376"/>
      <c r="OUC105" s="376"/>
      <c r="OUD105" s="376"/>
      <c r="OUE105" s="376"/>
      <c r="OUF105" s="376"/>
      <c r="OUG105" s="376"/>
      <c r="OUH105" s="376"/>
      <c r="OUI105" s="376"/>
      <c r="OUJ105" s="376"/>
      <c r="OUK105" s="376"/>
      <c r="OUL105" s="376"/>
      <c r="OUM105" s="376"/>
      <c r="OUN105" s="376"/>
      <c r="OUO105" s="376"/>
      <c r="OUP105" s="376"/>
      <c r="OUQ105" s="376"/>
      <c r="OUR105" s="376"/>
      <c r="OUS105" s="376"/>
      <c r="OUT105" s="376"/>
      <c r="OUU105" s="376"/>
      <c r="OUV105" s="376"/>
      <c r="OUW105" s="376"/>
      <c r="OUX105" s="376"/>
      <c r="OUY105" s="376"/>
      <c r="OUZ105" s="376"/>
      <c r="OVA105" s="376"/>
      <c r="OVB105" s="376"/>
      <c r="OVC105" s="376"/>
      <c r="OVD105" s="376"/>
      <c r="OVE105" s="376"/>
      <c r="OVF105" s="376"/>
      <c r="OVG105" s="376"/>
      <c r="OVH105" s="376"/>
      <c r="OVI105" s="376"/>
      <c r="OVJ105" s="376"/>
      <c r="OVK105" s="376"/>
      <c r="OVL105" s="376"/>
      <c r="OVM105" s="376"/>
      <c r="OVN105" s="376"/>
      <c r="OVO105" s="376"/>
      <c r="OVP105" s="376"/>
      <c r="OVQ105" s="376"/>
      <c r="OVR105" s="376"/>
      <c r="OVS105" s="376"/>
      <c r="OVT105" s="376"/>
      <c r="OVU105" s="376"/>
      <c r="OVV105" s="376"/>
      <c r="OVW105" s="376"/>
      <c r="OVX105" s="376"/>
      <c r="OVY105" s="376"/>
      <c r="OVZ105" s="376"/>
      <c r="OWA105" s="376"/>
      <c r="OWB105" s="376"/>
      <c r="OWC105" s="376"/>
      <c r="OWD105" s="376"/>
      <c r="OWE105" s="376"/>
      <c r="OWF105" s="376"/>
      <c r="OWG105" s="376"/>
      <c r="OWH105" s="376"/>
      <c r="OWI105" s="376"/>
      <c r="OWJ105" s="376"/>
      <c r="OWK105" s="376"/>
      <c r="OWL105" s="376"/>
      <c r="OWM105" s="376"/>
      <c r="OWN105" s="376"/>
      <c r="OWO105" s="376"/>
      <c r="OWP105" s="376"/>
      <c r="OWQ105" s="376"/>
      <c r="OWR105" s="376"/>
      <c r="OWS105" s="376"/>
      <c r="OWT105" s="376"/>
      <c r="OWU105" s="376"/>
      <c r="OWV105" s="376"/>
      <c r="OWW105" s="376"/>
      <c r="OWX105" s="376"/>
      <c r="OWY105" s="376"/>
      <c r="OWZ105" s="376"/>
      <c r="OXA105" s="376"/>
      <c r="OXB105" s="376"/>
      <c r="OXC105" s="376"/>
      <c r="OXD105" s="376"/>
      <c r="OXE105" s="376"/>
      <c r="OXF105" s="376"/>
      <c r="OXG105" s="376"/>
      <c r="OXH105" s="376"/>
      <c r="OXI105" s="376"/>
      <c r="OXJ105" s="376"/>
      <c r="OXK105" s="376"/>
      <c r="OXL105" s="376"/>
      <c r="OXM105" s="376"/>
      <c r="OXN105" s="376"/>
      <c r="OXO105" s="376"/>
      <c r="OXP105" s="376"/>
      <c r="OXQ105" s="376"/>
      <c r="OXR105" s="376"/>
      <c r="OXS105" s="376"/>
      <c r="OXT105" s="376"/>
      <c r="OXU105" s="376"/>
      <c r="OXV105" s="376"/>
      <c r="OXW105" s="376"/>
      <c r="OXX105" s="376"/>
      <c r="OXY105" s="376"/>
      <c r="OXZ105" s="376"/>
      <c r="OYA105" s="376"/>
      <c r="OYB105" s="376"/>
      <c r="OYC105" s="376"/>
      <c r="OYD105" s="376"/>
      <c r="OYE105" s="376"/>
      <c r="OYF105" s="376"/>
      <c r="OYG105" s="376"/>
      <c r="OYH105" s="376"/>
      <c r="OYI105" s="376"/>
      <c r="OYJ105" s="376"/>
      <c r="OYK105" s="376"/>
      <c r="OYL105" s="376"/>
      <c r="OYM105" s="376"/>
      <c r="OYN105" s="376"/>
      <c r="OYO105" s="376"/>
      <c r="OYP105" s="376"/>
      <c r="OYQ105" s="376"/>
      <c r="OYR105" s="376"/>
      <c r="OYS105" s="376"/>
      <c r="OYT105" s="376"/>
      <c r="OYU105" s="376"/>
      <c r="OYV105" s="376"/>
      <c r="OYW105" s="376"/>
      <c r="OYX105" s="376"/>
      <c r="OYY105" s="376"/>
      <c r="OYZ105" s="376"/>
      <c r="OZA105" s="376"/>
      <c r="OZB105" s="376"/>
      <c r="OZC105" s="376"/>
      <c r="OZD105" s="376"/>
      <c r="OZE105" s="376"/>
      <c r="OZF105" s="376"/>
      <c r="OZG105" s="376"/>
      <c r="OZH105" s="376"/>
      <c r="OZI105" s="376"/>
      <c r="OZJ105" s="376"/>
      <c r="OZK105" s="376"/>
      <c r="OZL105" s="376"/>
      <c r="OZM105" s="376"/>
      <c r="OZN105" s="376"/>
      <c r="OZO105" s="376"/>
      <c r="OZP105" s="376"/>
      <c r="OZQ105" s="376"/>
      <c r="OZR105" s="376"/>
      <c r="OZS105" s="376"/>
      <c r="OZT105" s="376"/>
      <c r="OZU105" s="376"/>
      <c r="OZV105" s="376"/>
      <c r="OZW105" s="376"/>
      <c r="OZX105" s="376"/>
      <c r="OZY105" s="376"/>
      <c r="OZZ105" s="376"/>
      <c r="PAA105" s="376"/>
      <c r="PAB105" s="376"/>
      <c r="PAC105" s="376"/>
      <c r="PAD105" s="376"/>
      <c r="PAE105" s="376"/>
      <c r="PAF105" s="376"/>
      <c r="PAG105" s="376"/>
      <c r="PAH105" s="376"/>
      <c r="PAI105" s="376"/>
      <c r="PAJ105" s="376"/>
      <c r="PAK105" s="376"/>
      <c r="PAL105" s="376"/>
      <c r="PAM105" s="376"/>
      <c r="PAN105" s="376"/>
      <c r="PAO105" s="376"/>
      <c r="PAP105" s="376"/>
      <c r="PAQ105" s="376"/>
      <c r="PAR105" s="376"/>
      <c r="PAS105" s="376"/>
      <c r="PAT105" s="376"/>
      <c r="PAU105" s="376"/>
      <c r="PAV105" s="376"/>
      <c r="PAW105" s="376"/>
      <c r="PAX105" s="376"/>
      <c r="PAY105" s="376"/>
      <c r="PAZ105" s="376"/>
      <c r="PBA105" s="376"/>
      <c r="PBB105" s="376"/>
      <c r="PBC105" s="376"/>
      <c r="PBD105" s="376"/>
      <c r="PBE105" s="376"/>
      <c r="PBF105" s="376"/>
      <c r="PBG105" s="376"/>
      <c r="PBH105" s="376"/>
      <c r="PBI105" s="376"/>
      <c r="PBJ105" s="376"/>
      <c r="PBK105" s="376"/>
      <c r="PBL105" s="376"/>
      <c r="PBM105" s="376"/>
      <c r="PBN105" s="376"/>
      <c r="PBO105" s="376"/>
      <c r="PBP105" s="376"/>
      <c r="PBQ105" s="376"/>
      <c r="PBR105" s="376"/>
      <c r="PBS105" s="376"/>
      <c r="PBT105" s="376"/>
      <c r="PBU105" s="376"/>
      <c r="PBV105" s="376"/>
      <c r="PBW105" s="376"/>
      <c r="PBX105" s="376"/>
      <c r="PBY105" s="376"/>
      <c r="PBZ105" s="376"/>
      <c r="PCA105" s="376"/>
      <c r="PCB105" s="376"/>
      <c r="PCC105" s="376"/>
      <c r="PCD105" s="376"/>
      <c r="PCE105" s="376"/>
      <c r="PCF105" s="376"/>
      <c r="PCG105" s="376"/>
      <c r="PCH105" s="376"/>
      <c r="PCI105" s="376"/>
      <c r="PCJ105" s="376"/>
      <c r="PCK105" s="376"/>
      <c r="PCL105" s="376"/>
      <c r="PCM105" s="376"/>
      <c r="PCN105" s="376"/>
      <c r="PCO105" s="376"/>
      <c r="PCP105" s="376"/>
      <c r="PCQ105" s="376"/>
      <c r="PCR105" s="376"/>
      <c r="PCS105" s="376"/>
      <c r="PCT105" s="376"/>
      <c r="PCU105" s="376"/>
      <c r="PCV105" s="376"/>
      <c r="PCW105" s="376"/>
      <c r="PCX105" s="376"/>
      <c r="PCY105" s="376"/>
      <c r="PCZ105" s="376"/>
      <c r="PDA105" s="376"/>
      <c r="PDB105" s="376"/>
      <c r="PDC105" s="376"/>
      <c r="PDD105" s="376"/>
      <c r="PDE105" s="376"/>
      <c r="PDF105" s="376"/>
      <c r="PDG105" s="376"/>
      <c r="PDH105" s="376"/>
      <c r="PDI105" s="376"/>
      <c r="PDJ105" s="376"/>
      <c r="PDK105" s="376"/>
      <c r="PDL105" s="376"/>
      <c r="PDM105" s="376"/>
      <c r="PDN105" s="376"/>
      <c r="PDO105" s="376"/>
      <c r="PDP105" s="376"/>
      <c r="PDQ105" s="376"/>
      <c r="PDR105" s="376"/>
      <c r="PDS105" s="376"/>
      <c r="PDT105" s="376"/>
      <c r="PDU105" s="376"/>
      <c r="PDV105" s="376"/>
      <c r="PDW105" s="376"/>
      <c r="PDX105" s="376"/>
      <c r="PDY105" s="376"/>
      <c r="PDZ105" s="376"/>
      <c r="PEA105" s="376"/>
      <c r="PEB105" s="376"/>
      <c r="PEC105" s="376"/>
      <c r="PED105" s="376"/>
      <c r="PEE105" s="376"/>
      <c r="PEF105" s="376"/>
      <c r="PEG105" s="376"/>
      <c r="PEH105" s="376"/>
      <c r="PEI105" s="376"/>
      <c r="PEJ105" s="376"/>
      <c r="PEK105" s="376"/>
      <c r="PEL105" s="376"/>
      <c r="PEM105" s="376"/>
      <c r="PEN105" s="376"/>
      <c r="PEO105" s="376"/>
      <c r="PEP105" s="376"/>
      <c r="PEQ105" s="376"/>
      <c r="PER105" s="376"/>
      <c r="PES105" s="376"/>
      <c r="PET105" s="376"/>
      <c r="PEU105" s="376"/>
      <c r="PEV105" s="376"/>
      <c r="PEW105" s="376"/>
      <c r="PEX105" s="376"/>
      <c r="PEY105" s="376"/>
      <c r="PEZ105" s="376"/>
      <c r="PFA105" s="376"/>
      <c r="PFB105" s="376"/>
      <c r="PFC105" s="376"/>
      <c r="PFD105" s="376"/>
      <c r="PFE105" s="376"/>
      <c r="PFF105" s="376"/>
      <c r="PFG105" s="376"/>
      <c r="PFH105" s="376"/>
      <c r="PFI105" s="376"/>
      <c r="PFJ105" s="376"/>
      <c r="PFK105" s="376"/>
      <c r="PFL105" s="376"/>
      <c r="PFM105" s="376"/>
      <c r="PFN105" s="376"/>
      <c r="PFO105" s="376"/>
      <c r="PFP105" s="376"/>
      <c r="PFQ105" s="376"/>
      <c r="PFR105" s="376"/>
      <c r="PFS105" s="376"/>
      <c r="PFT105" s="376"/>
      <c r="PFU105" s="376"/>
      <c r="PFV105" s="376"/>
      <c r="PFW105" s="376"/>
      <c r="PFX105" s="376"/>
      <c r="PFY105" s="376"/>
      <c r="PFZ105" s="376"/>
      <c r="PGA105" s="376"/>
      <c r="PGB105" s="376"/>
      <c r="PGC105" s="376"/>
      <c r="PGD105" s="376"/>
      <c r="PGE105" s="376"/>
      <c r="PGF105" s="376"/>
      <c r="PGG105" s="376"/>
      <c r="PGH105" s="376"/>
      <c r="PGI105" s="376"/>
      <c r="PGJ105" s="376"/>
      <c r="PGK105" s="376"/>
      <c r="PGL105" s="376"/>
      <c r="PGM105" s="376"/>
      <c r="PGN105" s="376"/>
      <c r="PGO105" s="376"/>
      <c r="PGP105" s="376"/>
      <c r="PGQ105" s="376"/>
      <c r="PGR105" s="376"/>
      <c r="PGS105" s="376"/>
      <c r="PGT105" s="376"/>
      <c r="PGU105" s="376"/>
      <c r="PGV105" s="376"/>
      <c r="PGW105" s="376"/>
      <c r="PGX105" s="376"/>
      <c r="PGY105" s="376"/>
      <c r="PGZ105" s="376"/>
      <c r="PHA105" s="376"/>
      <c r="PHB105" s="376"/>
      <c r="PHC105" s="376"/>
      <c r="PHD105" s="376"/>
      <c r="PHE105" s="376"/>
      <c r="PHF105" s="376"/>
      <c r="PHG105" s="376"/>
      <c r="PHH105" s="376"/>
      <c r="PHI105" s="376"/>
      <c r="PHJ105" s="376"/>
      <c r="PHK105" s="376"/>
      <c r="PHL105" s="376"/>
      <c r="PHM105" s="376"/>
      <c r="PHN105" s="376"/>
      <c r="PHO105" s="376"/>
      <c r="PHP105" s="376"/>
      <c r="PHQ105" s="376"/>
      <c r="PHR105" s="376"/>
      <c r="PHS105" s="376"/>
      <c r="PHT105" s="376"/>
      <c r="PHU105" s="376"/>
      <c r="PHV105" s="376"/>
      <c r="PHW105" s="376"/>
      <c r="PHX105" s="376"/>
      <c r="PHY105" s="376"/>
      <c r="PHZ105" s="376"/>
      <c r="PIA105" s="376"/>
      <c r="PIB105" s="376"/>
      <c r="PIC105" s="376"/>
      <c r="PID105" s="376"/>
      <c r="PIE105" s="376"/>
      <c r="PIF105" s="376"/>
      <c r="PIG105" s="376"/>
      <c r="PIH105" s="376"/>
      <c r="PII105" s="376"/>
      <c r="PIJ105" s="376"/>
      <c r="PIK105" s="376"/>
      <c r="PIL105" s="376"/>
      <c r="PIM105" s="376"/>
      <c r="PIN105" s="376"/>
      <c r="PIO105" s="376"/>
      <c r="PIP105" s="376"/>
      <c r="PIQ105" s="376"/>
      <c r="PIR105" s="376"/>
      <c r="PIS105" s="376"/>
      <c r="PIT105" s="376"/>
      <c r="PIU105" s="376"/>
      <c r="PIV105" s="376"/>
      <c r="PIW105" s="376"/>
      <c r="PIX105" s="376"/>
      <c r="PIY105" s="376"/>
      <c r="PIZ105" s="376"/>
      <c r="PJA105" s="376"/>
      <c r="PJB105" s="376"/>
      <c r="PJC105" s="376"/>
      <c r="PJD105" s="376"/>
      <c r="PJE105" s="376"/>
      <c r="PJF105" s="376"/>
      <c r="PJG105" s="376"/>
      <c r="PJH105" s="376"/>
      <c r="PJI105" s="376"/>
      <c r="PJJ105" s="376"/>
      <c r="PJK105" s="376"/>
      <c r="PJL105" s="376"/>
      <c r="PJM105" s="376"/>
      <c r="PJN105" s="376"/>
      <c r="PJO105" s="376"/>
      <c r="PJP105" s="376"/>
      <c r="PJQ105" s="376"/>
      <c r="PJR105" s="376"/>
      <c r="PJS105" s="376"/>
      <c r="PJT105" s="376"/>
      <c r="PJU105" s="376"/>
      <c r="PJV105" s="376"/>
      <c r="PJW105" s="376"/>
      <c r="PJX105" s="376"/>
      <c r="PJY105" s="376"/>
      <c r="PJZ105" s="376"/>
      <c r="PKA105" s="376"/>
      <c r="PKB105" s="376"/>
      <c r="PKC105" s="376"/>
      <c r="PKD105" s="376"/>
      <c r="PKE105" s="376"/>
      <c r="PKF105" s="376"/>
      <c r="PKG105" s="376"/>
      <c r="PKH105" s="376"/>
      <c r="PKI105" s="376"/>
      <c r="PKJ105" s="376"/>
      <c r="PKK105" s="376"/>
      <c r="PKL105" s="376"/>
      <c r="PKM105" s="376"/>
      <c r="PKN105" s="376"/>
      <c r="PKO105" s="376"/>
      <c r="PKP105" s="376"/>
      <c r="PKQ105" s="376"/>
      <c r="PKR105" s="376"/>
      <c r="PKS105" s="376"/>
      <c r="PKT105" s="376"/>
      <c r="PKU105" s="376"/>
      <c r="PKV105" s="376"/>
      <c r="PKW105" s="376"/>
      <c r="PKX105" s="376"/>
      <c r="PKY105" s="376"/>
      <c r="PKZ105" s="376"/>
      <c r="PLA105" s="376"/>
      <c r="PLB105" s="376"/>
      <c r="PLC105" s="376"/>
      <c r="PLD105" s="376"/>
      <c r="PLE105" s="376"/>
      <c r="PLF105" s="376"/>
      <c r="PLG105" s="376"/>
      <c r="PLH105" s="376"/>
      <c r="PLI105" s="376"/>
      <c r="PLJ105" s="376"/>
      <c r="PLK105" s="376"/>
      <c r="PLL105" s="376"/>
      <c r="PLM105" s="376"/>
      <c r="PLN105" s="376"/>
      <c r="PLO105" s="376"/>
      <c r="PLP105" s="376"/>
      <c r="PLQ105" s="376"/>
      <c r="PLR105" s="376"/>
      <c r="PLS105" s="376"/>
      <c r="PLT105" s="376"/>
      <c r="PLU105" s="376"/>
      <c r="PLV105" s="376"/>
      <c r="PLW105" s="376"/>
      <c r="PLX105" s="376"/>
      <c r="PLY105" s="376"/>
      <c r="PLZ105" s="376"/>
      <c r="PMA105" s="376"/>
      <c r="PMB105" s="376"/>
      <c r="PMC105" s="376"/>
      <c r="PMD105" s="376"/>
      <c r="PME105" s="376"/>
      <c r="PMF105" s="376"/>
      <c r="PMG105" s="376"/>
      <c r="PMH105" s="376"/>
      <c r="PMI105" s="376"/>
      <c r="PMJ105" s="376"/>
      <c r="PMK105" s="376"/>
      <c r="PML105" s="376"/>
      <c r="PMM105" s="376"/>
      <c r="PMN105" s="376"/>
      <c r="PMO105" s="376"/>
      <c r="PMP105" s="376"/>
      <c r="PMQ105" s="376"/>
      <c r="PMR105" s="376"/>
      <c r="PMS105" s="376"/>
      <c r="PMT105" s="376"/>
      <c r="PMU105" s="376"/>
      <c r="PMV105" s="376"/>
      <c r="PMW105" s="376"/>
      <c r="PMX105" s="376"/>
      <c r="PMY105" s="376"/>
      <c r="PMZ105" s="376"/>
      <c r="PNA105" s="376"/>
      <c r="PNB105" s="376"/>
      <c r="PNC105" s="376"/>
      <c r="PND105" s="376"/>
      <c r="PNE105" s="376"/>
      <c r="PNF105" s="376"/>
      <c r="PNG105" s="376"/>
      <c r="PNH105" s="376"/>
      <c r="PNI105" s="376"/>
      <c r="PNJ105" s="376"/>
      <c r="PNK105" s="376"/>
      <c r="PNL105" s="376"/>
      <c r="PNM105" s="376"/>
      <c r="PNN105" s="376"/>
      <c r="PNO105" s="376"/>
      <c r="PNP105" s="376"/>
      <c r="PNQ105" s="376"/>
      <c r="PNR105" s="376"/>
      <c r="PNS105" s="376"/>
      <c r="PNT105" s="376"/>
      <c r="PNU105" s="376"/>
      <c r="PNV105" s="376"/>
      <c r="PNW105" s="376"/>
      <c r="PNX105" s="376"/>
      <c r="PNY105" s="376"/>
      <c r="PNZ105" s="376"/>
      <c r="POA105" s="376"/>
      <c r="POB105" s="376"/>
      <c r="POC105" s="376"/>
      <c r="POD105" s="376"/>
      <c r="POE105" s="376"/>
      <c r="POF105" s="376"/>
      <c r="POG105" s="376"/>
      <c r="POH105" s="376"/>
      <c r="POI105" s="376"/>
      <c r="POJ105" s="376"/>
      <c r="POK105" s="376"/>
      <c r="POL105" s="376"/>
      <c r="POM105" s="376"/>
      <c r="PON105" s="376"/>
      <c r="POO105" s="376"/>
      <c r="POP105" s="376"/>
      <c r="POQ105" s="376"/>
      <c r="POR105" s="376"/>
      <c r="POS105" s="376"/>
      <c r="POT105" s="376"/>
      <c r="POU105" s="376"/>
      <c r="POV105" s="376"/>
      <c r="POW105" s="376"/>
      <c r="POX105" s="376"/>
      <c r="POY105" s="376"/>
      <c r="POZ105" s="376"/>
      <c r="PPA105" s="376"/>
      <c r="PPB105" s="376"/>
      <c r="PPC105" s="376"/>
      <c r="PPD105" s="376"/>
      <c r="PPE105" s="376"/>
      <c r="PPF105" s="376"/>
      <c r="PPG105" s="376"/>
      <c r="PPH105" s="376"/>
      <c r="PPI105" s="376"/>
      <c r="PPJ105" s="376"/>
      <c r="PPK105" s="376"/>
      <c r="PPL105" s="376"/>
      <c r="PPM105" s="376"/>
      <c r="PPN105" s="376"/>
      <c r="PPO105" s="376"/>
      <c r="PPP105" s="376"/>
      <c r="PPQ105" s="376"/>
      <c r="PPR105" s="376"/>
      <c r="PPS105" s="376"/>
      <c r="PPT105" s="376"/>
      <c r="PPU105" s="376"/>
      <c r="PPV105" s="376"/>
      <c r="PPW105" s="376"/>
      <c r="PPX105" s="376"/>
      <c r="PPY105" s="376"/>
      <c r="PPZ105" s="376"/>
      <c r="PQA105" s="376"/>
      <c r="PQB105" s="376"/>
      <c r="PQC105" s="376"/>
      <c r="PQD105" s="376"/>
      <c r="PQE105" s="376"/>
      <c r="PQF105" s="376"/>
      <c r="PQG105" s="376"/>
      <c r="PQH105" s="376"/>
      <c r="PQI105" s="376"/>
      <c r="PQJ105" s="376"/>
      <c r="PQK105" s="376"/>
      <c r="PQL105" s="376"/>
      <c r="PQM105" s="376"/>
      <c r="PQN105" s="376"/>
      <c r="PQO105" s="376"/>
      <c r="PQP105" s="376"/>
      <c r="PQQ105" s="376"/>
      <c r="PQR105" s="376"/>
      <c r="PQS105" s="376"/>
      <c r="PQT105" s="376"/>
      <c r="PQU105" s="376"/>
      <c r="PQV105" s="376"/>
      <c r="PQW105" s="376"/>
      <c r="PQX105" s="376"/>
      <c r="PQY105" s="376"/>
      <c r="PQZ105" s="376"/>
      <c r="PRA105" s="376"/>
      <c r="PRB105" s="376"/>
      <c r="PRC105" s="376"/>
      <c r="PRD105" s="376"/>
      <c r="PRE105" s="376"/>
      <c r="PRF105" s="376"/>
      <c r="PRG105" s="376"/>
      <c r="PRH105" s="376"/>
      <c r="PRI105" s="376"/>
      <c r="PRJ105" s="376"/>
      <c r="PRK105" s="376"/>
      <c r="PRL105" s="376"/>
      <c r="PRM105" s="376"/>
      <c r="PRN105" s="376"/>
      <c r="PRO105" s="376"/>
      <c r="PRP105" s="376"/>
      <c r="PRQ105" s="376"/>
      <c r="PRR105" s="376"/>
      <c r="PRS105" s="376"/>
      <c r="PRT105" s="376"/>
      <c r="PRU105" s="376"/>
      <c r="PRV105" s="376"/>
      <c r="PRW105" s="376"/>
      <c r="PRX105" s="376"/>
      <c r="PRY105" s="376"/>
      <c r="PRZ105" s="376"/>
      <c r="PSA105" s="376"/>
      <c r="PSB105" s="376"/>
      <c r="PSC105" s="376"/>
      <c r="PSD105" s="376"/>
      <c r="PSE105" s="376"/>
      <c r="PSF105" s="376"/>
      <c r="PSG105" s="376"/>
      <c r="PSH105" s="376"/>
      <c r="PSI105" s="376"/>
      <c r="PSJ105" s="376"/>
      <c r="PSK105" s="376"/>
      <c r="PSL105" s="376"/>
      <c r="PSM105" s="376"/>
      <c r="PSN105" s="376"/>
      <c r="PSO105" s="376"/>
      <c r="PSP105" s="376"/>
      <c r="PSQ105" s="376"/>
      <c r="PSR105" s="376"/>
      <c r="PSS105" s="376"/>
      <c r="PST105" s="376"/>
      <c r="PSU105" s="376"/>
      <c r="PSV105" s="376"/>
      <c r="PSW105" s="376"/>
      <c r="PSX105" s="376"/>
      <c r="PSY105" s="376"/>
      <c r="PSZ105" s="376"/>
      <c r="PTA105" s="376"/>
      <c r="PTB105" s="376"/>
      <c r="PTC105" s="376"/>
      <c r="PTD105" s="376"/>
      <c r="PTE105" s="376"/>
      <c r="PTF105" s="376"/>
      <c r="PTG105" s="376"/>
      <c r="PTH105" s="376"/>
      <c r="PTI105" s="376"/>
      <c r="PTJ105" s="376"/>
      <c r="PTK105" s="376"/>
      <c r="PTL105" s="376"/>
      <c r="PTM105" s="376"/>
      <c r="PTN105" s="376"/>
      <c r="PTO105" s="376"/>
      <c r="PTP105" s="376"/>
      <c r="PTQ105" s="376"/>
      <c r="PTR105" s="376"/>
      <c r="PTS105" s="376"/>
      <c r="PTT105" s="376"/>
      <c r="PTU105" s="376"/>
      <c r="PTV105" s="376"/>
      <c r="PTW105" s="376"/>
      <c r="PTX105" s="376"/>
      <c r="PTY105" s="376"/>
      <c r="PTZ105" s="376"/>
      <c r="PUA105" s="376"/>
      <c r="PUB105" s="376"/>
      <c r="PUC105" s="376"/>
      <c r="PUD105" s="376"/>
      <c r="PUE105" s="376"/>
      <c r="PUF105" s="376"/>
      <c r="PUG105" s="376"/>
      <c r="PUH105" s="376"/>
      <c r="PUI105" s="376"/>
      <c r="PUJ105" s="376"/>
      <c r="PUK105" s="376"/>
      <c r="PUL105" s="376"/>
      <c r="PUM105" s="376"/>
      <c r="PUN105" s="376"/>
      <c r="PUO105" s="376"/>
      <c r="PUP105" s="376"/>
      <c r="PUQ105" s="376"/>
      <c r="PUR105" s="376"/>
      <c r="PUS105" s="376"/>
      <c r="PUT105" s="376"/>
      <c r="PUU105" s="376"/>
      <c r="PUV105" s="376"/>
      <c r="PUW105" s="376"/>
      <c r="PUX105" s="376"/>
      <c r="PUY105" s="376"/>
      <c r="PUZ105" s="376"/>
      <c r="PVA105" s="376"/>
      <c r="PVB105" s="376"/>
      <c r="PVC105" s="376"/>
      <c r="PVD105" s="376"/>
      <c r="PVE105" s="376"/>
      <c r="PVF105" s="376"/>
      <c r="PVG105" s="376"/>
      <c r="PVH105" s="376"/>
      <c r="PVI105" s="376"/>
      <c r="PVJ105" s="376"/>
      <c r="PVK105" s="376"/>
      <c r="PVL105" s="376"/>
      <c r="PVM105" s="376"/>
      <c r="PVN105" s="376"/>
      <c r="PVO105" s="376"/>
      <c r="PVP105" s="376"/>
      <c r="PVQ105" s="376"/>
      <c r="PVR105" s="376"/>
      <c r="PVS105" s="376"/>
      <c r="PVT105" s="376"/>
      <c r="PVU105" s="376"/>
      <c r="PVV105" s="376"/>
      <c r="PVW105" s="376"/>
      <c r="PVX105" s="376"/>
      <c r="PVY105" s="376"/>
      <c r="PVZ105" s="376"/>
      <c r="PWA105" s="376"/>
      <c r="PWB105" s="376"/>
      <c r="PWC105" s="376"/>
      <c r="PWD105" s="376"/>
      <c r="PWE105" s="376"/>
      <c r="PWF105" s="376"/>
      <c r="PWG105" s="376"/>
      <c r="PWH105" s="376"/>
      <c r="PWI105" s="376"/>
      <c r="PWJ105" s="376"/>
      <c r="PWK105" s="376"/>
      <c r="PWL105" s="376"/>
      <c r="PWM105" s="376"/>
      <c r="PWN105" s="376"/>
      <c r="PWO105" s="376"/>
      <c r="PWP105" s="376"/>
      <c r="PWQ105" s="376"/>
      <c r="PWR105" s="376"/>
      <c r="PWS105" s="376"/>
      <c r="PWT105" s="376"/>
      <c r="PWU105" s="376"/>
      <c r="PWV105" s="376"/>
      <c r="PWW105" s="376"/>
      <c r="PWX105" s="376"/>
      <c r="PWY105" s="376"/>
      <c r="PWZ105" s="376"/>
      <c r="PXA105" s="376"/>
      <c r="PXB105" s="376"/>
      <c r="PXC105" s="376"/>
      <c r="PXD105" s="376"/>
      <c r="PXE105" s="376"/>
      <c r="PXF105" s="376"/>
      <c r="PXG105" s="376"/>
      <c r="PXH105" s="376"/>
      <c r="PXI105" s="376"/>
      <c r="PXJ105" s="376"/>
      <c r="PXK105" s="376"/>
      <c r="PXL105" s="376"/>
      <c r="PXM105" s="376"/>
      <c r="PXN105" s="376"/>
      <c r="PXO105" s="376"/>
      <c r="PXP105" s="376"/>
      <c r="PXQ105" s="376"/>
      <c r="PXR105" s="376"/>
      <c r="PXS105" s="376"/>
      <c r="PXT105" s="376"/>
      <c r="PXU105" s="376"/>
      <c r="PXV105" s="376"/>
      <c r="PXW105" s="376"/>
      <c r="PXX105" s="376"/>
      <c r="PXY105" s="376"/>
      <c r="PXZ105" s="376"/>
      <c r="PYA105" s="376"/>
      <c r="PYB105" s="376"/>
      <c r="PYC105" s="376"/>
      <c r="PYD105" s="376"/>
      <c r="PYE105" s="376"/>
      <c r="PYF105" s="376"/>
      <c r="PYG105" s="376"/>
      <c r="PYH105" s="376"/>
      <c r="PYI105" s="376"/>
      <c r="PYJ105" s="376"/>
      <c r="PYK105" s="376"/>
      <c r="PYL105" s="376"/>
      <c r="PYM105" s="376"/>
      <c r="PYN105" s="376"/>
      <c r="PYO105" s="376"/>
      <c r="PYP105" s="376"/>
      <c r="PYQ105" s="376"/>
      <c r="PYR105" s="376"/>
      <c r="PYS105" s="376"/>
      <c r="PYT105" s="376"/>
      <c r="PYU105" s="376"/>
      <c r="PYV105" s="376"/>
      <c r="PYW105" s="376"/>
      <c r="PYX105" s="376"/>
      <c r="PYY105" s="376"/>
      <c r="PYZ105" s="376"/>
      <c r="PZA105" s="376"/>
      <c r="PZB105" s="376"/>
      <c r="PZC105" s="376"/>
      <c r="PZD105" s="376"/>
      <c r="PZE105" s="376"/>
      <c r="PZF105" s="376"/>
      <c r="PZG105" s="376"/>
      <c r="PZH105" s="376"/>
      <c r="PZI105" s="376"/>
      <c r="PZJ105" s="376"/>
      <c r="PZK105" s="376"/>
      <c r="PZL105" s="376"/>
      <c r="PZM105" s="376"/>
      <c r="PZN105" s="376"/>
      <c r="PZO105" s="376"/>
      <c r="PZP105" s="376"/>
      <c r="PZQ105" s="376"/>
      <c r="PZR105" s="376"/>
      <c r="PZS105" s="376"/>
      <c r="PZT105" s="376"/>
      <c r="PZU105" s="376"/>
      <c r="PZV105" s="376"/>
      <c r="PZW105" s="376"/>
      <c r="PZX105" s="376"/>
      <c r="PZY105" s="376"/>
      <c r="PZZ105" s="376"/>
      <c r="QAA105" s="376"/>
      <c r="QAB105" s="376"/>
      <c r="QAC105" s="376"/>
      <c r="QAD105" s="376"/>
      <c r="QAE105" s="376"/>
      <c r="QAF105" s="376"/>
      <c r="QAG105" s="376"/>
      <c r="QAH105" s="376"/>
      <c r="QAI105" s="376"/>
      <c r="QAJ105" s="376"/>
      <c r="QAK105" s="376"/>
      <c r="QAL105" s="376"/>
      <c r="QAM105" s="376"/>
      <c r="QAN105" s="376"/>
      <c r="QAO105" s="376"/>
      <c r="QAP105" s="376"/>
      <c r="QAQ105" s="376"/>
      <c r="QAR105" s="376"/>
      <c r="QAS105" s="376"/>
      <c r="QAT105" s="376"/>
      <c r="QAU105" s="376"/>
      <c r="QAV105" s="376"/>
      <c r="QAW105" s="376"/>
      <c r="QAX105" s="376"/>
      <c r="QAY105" s="376"/>
      <c r="QAZ105" s="376"/>
      <c r="QBA105" s="376"/>
      <c r="QBB105" s="376"/>
      <c r="QBC105" s="376"/>
      <c r="QBD105" s="376"/>
      <c r="QBE105" s="376"/>
      <c r="QBF105" s="376"/>
      <c r="QBG105" s="376"/>
      <c r="QBH105" s="376"/>
      <c r="QBI105" s="376"/>
      <c r="QBJ105" s="376"/>
      <c r="QBK105" s="376"/>
      <c r="QBL105" s="376"/>
      <c r="QBM105" s="376"/>
      <c r="QBN105" s="376"/>
      <c r="QBO105" s="376"/>
      <c r="QBP105" s="376"/>
      <c r="QBQ105" s="376"/>
      <c r="QBR105" s="376"/>
      <c r="QBS105" s="376"/>
      <c r="QBT105" s="376"/>
      <c r="QBU105" s="376"/>
      <c r="QBV105" s="376"/>
      <c r="QBW105" s="376"/>
      <c r="QBX105" s="376"/>
      <c r="QBY105" s="376"/>
      <c r="QBZ105" s="376"/>
      <c r="QCA105" s="376"/>
      <c r="QCB105" s="376"/>
      <c r="QCC105" s="376"/>
      <c r="QCD105" s="376"/>
      <c r="QCE105" s="376"/>
      <c r="QCF105" s="376"/>
      <c r="QCG105" s="376"/>
      <c r="QCH105" s="376"/>
      <c r="QCI105" s="376"/>
      <c r="QCJ105" s="376"/>
      <c r="QCK105" s="376"/>
      <c r="QCL105" s="376"/>
      <c r="QCM105" s="376"/>
      <c r="QCN105" s="376"/>
      <c r="QCO105" s="376"/>
      <c r="QCP105" s="376"/>
      <c r="QCQ105" s="376"/>
      <c r="QCR105" s="376"/>
      <c r="QCS105" s="376"/>
      <c r="QCT105" s="376"/>
      <c r="QCU105" s="376"/>
      <c r="QCV105" s="376"/>
      <c r="QCW105" s="376"/>
      <c r="QCX105" s="376"/>
      <c r="QCY105" s="376"/>
      <c r="QCZ105" s="376"/>
      <c r="QDA105" s="376"/>
      <c r="QDB105" s="376"/>
      <c r="QDC105" s="376"/>
      <c r="QDD105" s="376"/>
      <c r="QDE105" s="376"/>
      <c r="QDF105" s="376"/>
      <c r="QDG105" s="376"/>
      <c r="QDH105" s="376"/>
      <c r="QDI105" s="376"/>
      <c r="QDJ105" s="376"/>
      <c r="QDK105" s="376"/>
      <c r="QDL105" s="376"/>
      <c r="QDM105" s="376"/>
      <c r="QDN105" s="376"/>
      <c r="QDO105" s="376"/>
      <c r="QDP105" s="376"/>
      <c r="QDQ105" s="376"/>
      <c r="QDR105" s="376"/>
      <c r="QDS105" s="376"/>
      <c r="QDT105" s="376"/>
      <c r="QDU105" s="376"/>
      <c r="QDV105" s="376"/>
      <c r="QDW105" s="376"/>
      <c r="QDX105" s="376"/>
      <c r="QDY105" s="376"/>
      <c r="QDZ105" s="376"/>
      <c r="QEA105" s="376"/>
      <c r="QEB105" s="376"/>
      <c r="QEC105" s="376"/>
      <c r="QED105" s="376"/>
      <c r="QEE105" s="376"/>
      <c r="QEF105" s="376"/>
      <c r="QEG105" s="376"/>
      <c r="QEH105" s="376"/>
      <c r="QEI105" s="376"/>
      <c r="QEJ105" s="376"/>
      <c r="QEK105" s="376"/>
      <c r="QEL105" s="376"/>
      <c r="QEM105" s="376"/>
      <c r="QEN105" s="376"/>
      <c r="QEO105" s="376"/>
      <c r="QEP105" s="376"/>
      <c r="QEQ105" s="376"/>
      <c r="QER105" s="376"/>
      <c r="QES105" s="376"/>
      <c r="QET105" s="376"/>
      <c r="QEU105" s="376"/>
      <c r="QEV105" s="376"/>
      <c r="QEW105" s="376"/>
      <c r="QEX105" s="376"/>
      <c r="QEY105" s="376"/>
      <c r="QEZ105" s="376"/>
      <c r="QFA105" s="376"/>
      <c r="QFB105" s="376"/>
      <c r="QFC105" s="376"/>
      <c r="QFD105" s="376"/>
      <c r="QFE105" s="376"/>
      <c r="QFF105" s="376"/>
      <c r="QFG105" s="376"/>
      <c r="QFH105" s="376"/>
      <c r="QFI105" s="376"/>
      <c r="QFJ105" s="376"/>
      <c r="QFK105" s="376"/>
      <c r="QFL105" s="376"/>
      <c r="QFM105" s="376"/>
      <c r="QFN105" s="376"/>
      <c r="QFO105" s="376"/>
      <c r="QFP105" s="376"/>
      <c r="QFQ105" s="376"/>
      <c r="QFR105" s="376"/>
      <c r="QFS105" s="376"/>
      <c r="QFT105" s="376"/>
      <c r="QFU105" s="376"/>
      <c r="QFV105" s="376"/>
      <c r="QFW105" s="376"/>
      <c r="QFX105" s="376"/>
      <c r="QFY105" s="376"/>
      <c r="QFZ105" s="376"/>
      <c r="QGA105" s="376"/>
      <c r="QGB105" s="376"/>
      <c r="QGC105" s="376"/>
      <c r="QGD105" s="376"/>
      <c r="QGE105" s="376"/>
      <c r="QGF105" s="376"/>
      <c r="QGG105" s="376"/>
      <c r="QGH105" s="376"/>
      <c r="QGI105" s="376"/>
      <c r="QGJ105" s="376"/>
      <c r="QGK105" s="376"/>
      <c r="QGL105" s="376"/>
      <c r="QGM105" s="376"/>
      <c r="QGN105" s="376"/>
      <c r="QGO105" s="376"/>
      <c r="QGP105" s="376"/>
      <c r="QGQ105" s="376"/>
      <c r="QGR105" s="376"/>
      <c r="QGS105" s="376"/>
      <c r="QGT105" s="376"/>
      <c r="QGU105" s="376"/>
      <c r="QGV105" s="376"/>
      <c r="QGW105" s="376"/>
      <c r="QGX105" s="376"/>
      <c r="QGY105" s="376"/>
      <c r="QGZ105" s="376"/>
      <c r="QHA105" s="376"/>
      <c r="QHB105" s="376"/>
      <c r="QHC105" s="376"/>
      <c r="QHD105" s="376"/>
      <c r="QHE105" s="376"/>
      <c r="QHF105" s="376"/>
      <c r="QHG105" s="376"/>
      <c r="QHH105" s="376"/>
      <c r="QHI105" s="376"/>
      <c r="QHJ105" s="376"/>
      <c r="QHK105" s="376"/>
      <c r="QHL105" s="376"/>
      <c r="QHM105" s="376"/>
      <c r="QHN105" s="376"/>
      <c r="QHO105" s="376"/>
      <c r="QHP105" s="376"/>
      <c r="QHQ105" s="376"/>
      <c r="QHR105" s="376"/>
      <c r="QHS105" s="376"/>
      <c r="QHT105" s="376"/>
      <c r="QHU105" s="376"/>
      <c r="QHV105" s="376"/>
      <c r="QHW105" s="376"/>
      <c r="QHX105" s="376"/>
      <c r="QHY105" s="376"/>
      <c r="QHZ105" s="376"/>
      <c r="QIA105" s="376"/>
      <c r="QIB105" s="376"/>
      <c r="QIC105" s="376"/>
      <c r="QID105" s="376"/>
      <c r="QIE105" s="376"/>
      <c r="QIF105" s="376"/>
      <c r="QIG105" s="376"/>
      <c r="QIH105" s="376"/>
      <c r="QII105" s="376"/>
      <c r="QIJ105" s="376"/>
      <c r="QIK105" s="376"/>
      <c r="QIL105" s="376"/>
      <c r="QIM105" s="376"/>
      <c r="QIN105" s="376"/>
      <c r="QIO105" s="376"/>
      <c r="QIP105" s="376"/>
      <c r="QIQ105" s="376"/>
      <c r="QIR105" s="376"/>
      <c r="QIS105" s="376"/>
      <c r="QIT105" s="376"/>
      <c r="QIU105" s="376"/>
      <c r="QIV105" s="376"/>
      <c r="QIW105" s="376"/>
      <c r="QIX105" s="376"/>
      <c r="QIY105" s="376"/>
      <c r="QIZ105" s="376"/>
      <c r="QJA105" s="376"/>
      <c r="QJB105" s="376"/>
      <c r="QJC105" s="376"/>
      <c r="QJD105" s="376"/>
      <c r="QJE105" s="376"/>
      <c r="QJF105" s="376"/>
      <c r="QJG105" s="376"/>
      <c r="QJH105" s="376"/>
      <c r="QJI105" s="376"/>
      <c r="QJJ105" s="376"/>
      <c r="QJK105" s="376"/>
      <c r="QJL105" s="376"/>
      <c r="QJM105" s="376"/>
      <c r="QJN105" s="376"/>
      <c r="QJO105" s="376"/>
      <c r="QJP105" s="376"/>
      <c r="QJQ105" s="376"/>
      <c r="QJR105" s="376"/>
      <c r="QJS105" s="376"/>
      <c r="QJT105" s="376"/>
      <c r="QJU105" s="376"/>
      <c r="QJV105" s="376"/>
      <c r="QJW105" s="376"/>
      <c r="QJX105" s="376"/>
      <c r="QJY105" s="376"/>
      <c r="QJZ105" s="376"/>
      <c r="QKA105" s="376"/>
      <c r="QKB105" s="376"/>
      <c r="QKC105" s="376"/>
      <c r="QKD105" s="376"/>
      <c r="QKE105" s="376"/>
      <c r="QKF105" s="376"/>
      <c r="QKG105" s="376"/>
      <c r="QKH105" s="376"/>
      <c r="QKI105" s="376"/>
      <c r="QKJ105" s="376"/>
      <c r="QKK105" s="376"/>
      <c r="QKL105" s="376"/>
      <c r="QKM105" s="376"/>
      <c r="QKN105" s="376"/>
      <c r="QKO105" s="376"/>
      <c r="QKP105" s="376"/>
      <c r="QKQ105" s="376"/>
      <c r="QKR105" s="376"/>
      <c r="QKS105" s="376"/>
      <c r="QKT105" s="376"/>
      <c r="QKU105" s="376"/>
      <c r="QKV105" s="376"/>
      <c r="QKW105" s="376"/>
      <c r="QKX105" s="376"/>
      <c r="QKY105" s="376"/>
      <c r="QKZ105" s="376"/>
      <c r="QLA105" s="376"/>
      <c r="QLB105" s="376"/>
      <c r="QLC105" s="376"/>
      <c r="QLD105" s="376"/>
      <c r="QLE105" s="376"/>
      <c r="QLF105" s="376"/>
      <c r="QLG105" s="376"/>
      <c r="QLH105" s="376"/>
      <c r="QLI105" s="376"/>
      <c r="QLJ105" s="376"/>
      <c r="QLK105" s="376"/>
      <c r="QLL105" s="376"/>
      <c r="QLM105" s="376"/>
      <c r="QLN105" s="376"/>
      <c r="QLO105" s="376"/>
      <c r="QLP105" s="376"/>
      <c r="QLQ105" s="376"/>
      <c r="QLR105" s="376"/>
      <c r="QLS105" s="376"/>
      <c r="QLT105" s="376"/>
      <c r="QLU105" s="376"/>
      <c r="QLV105" s="376"/>
      <c r="QLW105" s="376"/>
      <c r="QLX105" s="376"/>
      <c r="QLY105" s="376"/>
      <c r="QLZ105" s="376"/>
      <c r="QMA105" s="376"/>
      <c r="QMB105" s="376"/>
      <c r="QMC105" s="376"/>
      <c r="QMD105" s="376"/>
      <c r="QME105" s="376"/>
      <c r="QMF105" s="376"/>
      <c r="QMG105" s="376"/>
      <c r="QMH105" s="376"/>
      <c r="QMI105" s="376"/>
      <c r="QMJ105" s="376"/>
      <c r="QMK105" s="376"/>
      <c r="QML105" s="376"/>
      <c r="QMM105" s="376"/>
      <c r="QMN105" s="376"/>
      <c r="QMO105" s="376"/>
      <c r="QMP105" s="376"/>
      <c r="QMQ105" s="376"/>
      <c r="QMR105" s="376"/>
      <c r="QMS105" s="376"/>
      <c r="QMT105" s="376"/>
      <c r="QMU105" s="376"/>
      <c r="QMV105" s="376"/>
      <c r="QMW105" s="376"/>
      <c r="QMX105" s="376"/>
      <c r="QMY105" s="376"/>
      <c r="QMZ105" s="376"/>
      <c r="QNA105" s="376"/>
      <c r="QNB105" s="376"/>
      <c r="QNC105" s="376"/>
      <c r="QND105" s="376"/>
      <c r="QNE105" s="376"/>
      <c r="QNF105" s="376"/>
      <c r="QNG105" s="376"/>
      <c r="QNH105" s="376"/>
      <c r="QNI105" s="376"/>
      <c r="QNJ105" s="376"/>
      <c r="QNK105" s="376"/>
      <c r="QNL105" s="376"/>
      <c r="QNM105" s="376"/>
      <c r="QNN105" s="376"/>
      <c r="QNO105" s="376"/>
      <c r="QNP105" s="376"/>
      <c r="QNQ105" s="376"/>
      <c r="QNR105" s="376"/>
      <c r="QNS105" s="376"/>
      <c r="QNT105" s="376"/>
      <c r="QNU105" s="376"/>
      <c r="QNV105" s="376"/>
      <c r="QNW105" s="376"/>
      <c r="QNX105" s="376"/>
      <c r="QNY105" s="376"/>
      <c r="QNZ105" s="376"/>
      <c r="QOA105" s="376"/>
      <c r="QOB105" s="376"/>
      <c r="QOC105" s="376"/>
      <c r="QOD105" s="376"/>
      <c r="QOE105" s="376"/>
      <c r="QOF105" s="376"/>
      <c r="QOG105" s="376"/>
      <c r="QOH105" s="376"/>
      <c r="QOI105" s="376"/>
      <c r="QOJ105" s="376"/>
      <c r="QOK105" s="376"/>
      <c r="QOL105" s="376"/>
      <c r="QOM105" s="376"/>
      <c r="QON105" s="376"/>
      <c r="QOO105" s="376"/>
      <c r="QOP105" s="376"/>
      <c r="QOQ105" s="376"/>
      <c r="QOR105" s="376"/>
      <c r="QOS105" s="376"/>
      <c r="QOT105" s="376"/>
      <c r="QOU105" s="376"/>
      <c r="QOV105" s="376"/>
      <c r="QOW105" s="376"/>
      <c r="QOX105" s="376"/>
      <c r="QOY105" s="376"/>
      <c r="QOZ105" s="376"/>
      <c r="QPA105" s="376"/>
      <c r="QPB105" s="376"/>
      <c r="QPC105" s="376"/>
      <c r="QPD105" s="376"/>
      <c r="QPE105" s="376"/>
      <c r="QPF105" s="376"/>
      <c r="QPG105" s="376"/>
      <c r="QPH105" s="376"/>
      <c r="QPI105" s="376"/>
      <c r="QPJ105" s="376"/>
      <c r="QPK105" s="376"/>
      <c r="QPL105" s="376"/>
      <c r="QPM105" s="376"/>
      <c r="QPN105" s="376"/>
      <c r="QPO105" s="376"/>
      <c r="QPP105" s="376"/>
      <c r="QPQ105" s="376"/>
      <c r="QPR105" s="376"/>
      <c r="QPS105" s="376"/>
      <c r="QPT105" s="376"/>
      <c r="QPU105" s="376"/>
      <c r="QPV105" s="376"/>
      <c r="QPW105" s="376"/>
      <c r="QPX105" s="376"/>
      <c r="QPY105" s="376"/>
      <c r="QPZ105" s="376"/>
      <c r="QQA105" s="376"/>
      <c r="QQB105" s="376"/>
      <c r="QQC105" s="376"/>
      <c r="QQD105" s="376"/>
      <c r="QQE105" s="376"/>
      <c r="QQF105" s="376"/>
      <c r="QQG105" s="376"/>
      <c r="QQH105" s="376"/>
      <c r="QQI105" s="376"/>
      <c r="QQJ105" s="376"/>
      <c r="QQK105" s="376"/>
      <c r="QQL105" s="376"/>
      <c r="QQM105" s="376"/>
      <c r="QQN105" s="376"/>
      <c r="QQO105" s="376"/>
      <c r="QQP105" s="376"/>
      <c r="QQQ105" s="376"/>
      <c r="QQR105" s="376"/>
      <c r="QQS105" s="376"/>
      <c r="QQT105" s="376"/>
      <c r="QQU105" s="376"/>
      <c r="QQV105" s="376"/>
      <c r="QQW105" s="376"/>
      <c r="QQX105" s="376"/>
      <c r="QQY105" s="376"/>
      <c r="QQZ105" s="376"/>
      <c r="QRA105" s="376"/>
      <c r="QRB105" s="376"/>
      <c r="QRC105" s="376"/>
      <c r="QRD105" s="376"/>
      <c r="QRE105" s="376"/>
      <c r="QRF105" s="376"/>
      <c r="QRG105" s="376"/>
      <c r="QRH105" s="376"/>
      <c r="QRI105" s="376"/>
      <c r="QRJ105" s="376"/>
      <c r="QRK105" s="376"/>
      <c r="QRL105" s="376"/>
      <c r="QRM105" s="376"/>
      <c r="QRN105" s="376"/>
      <c r="QRO105" s="376"/>
      <c r="QRP105" s="376"/>
      <c r="QRQ105" s="376"/>
      <c r="QRR105" s="376"/>
      <c r="QRS105" s="376"/>
      <c r="QRT105" s="376"/>
      <c r="QRU105" s="376"/>
      <c r="QRV105" s="376"/>
      <c r="QRW105" s="376"/>
      <c r="QRX105" s="376"/>
      <c r="QRY105" s="376"/>
      <c r="QRZ105" s="376"/>
      <c r="QSA105" s="376"/>
      <c r="QSB105" s="376"/>
      <c r="QSC105" s="376"/>
      <c r="QSD105" s="376"/>
      <c r="QSE105" s="376"/>
      <c r="QSF105" s="376"/>
      <c r="QSG105" s="376"/>
      <c r="QSH105" s="376"/>
      <c r="QSI105" s="376"/>
      <c r="QSJ105" s="376"/>
      <c r="QSK105" s="376"/>
      <c r="QSL105" s="376"/>
      <c r="QSM105" s="376"/>
      <c r="QSN105" s="376"/>
      <c r="QSO105" s="376"/>
      <c r="QSP105" s="376"/>
      <c r="QSQ105" s="376"/>
      <c r="QSR105" s="376"/>
      <c r="QSS105" s="376"/>
      <c r="QST105" s="376"/>
      <c r="QSU105" s="376"/>
      <c r="QSV105" s="376"/>
      <c r="QSW105" s="376"/>
      <c r="QSX105" s="376"/>
      <c r="QSY105" s="376"/>
      <c r="QSZ105" s="376"/>
      <c r="QTA105" s="376"/>
      <c r="QTB105" s="376"/>
      <c r="QTC105" s="376"/>
      <c r="QTD105" s="376"/>
      <c r="QTE105" s="376"/>
      <c r="QTF105" s="376"/>
      <c r="QTG105" s="376"/>
      <c r="QTH105" s="376"/>
      <c r="QTI105" s="376"/>
      <c r="QTJ105" s="376"/>
      <c r="QTK105" s="376"/>
      <c r="QTL105" s="376"/>
      <c r="QTM105" s="376"/>
      <c r="QTN105" s="376"/>
      <c r="QTO105" s="376"/>
      <c r="QTP105" s="376"/>
      <c r="QTQ105" s="376"/>
      <c r="QTR105" s="376"/>
      <c r="QTS105" s="376"/>
      <c r="QTT105" s="376"/>
      <c r="QTU105" s="376"/>
      <c r="QTV105" s="376"/>
      <c r="QTW105" s="376"/>
      <c r="QTX105" s="376"/>
      <c r="QTY105" s="376"/>
      <c r="QTZ105" s="376"/>
      <c r="QUA105" s="376"/>
      <c r="QUB105" s="376"/>
      <c r="QUC105" s="376"/>
      <c r="QUD105" s="376"/>
      <c r="QUE105" s="376"/>
      <c r="QUF105" s="376"/>
      <c r="QUG105" s="376"/>
      <c r="QUH105" s="376"/>
      <c r="QUI105" s="376"/>
      <c r="QUJ105" s="376"/>
      <c r="QUK105" s="376"/>
      <c r="QUL105" s="376"/>
      <c r="QUM105" s="376"/>
      <c r="QUN105" s="376"/>
      <c r="QUO105" s="376"/>
      <c r="QUP105" s="376"/>
      <c r="QUQ105" s="376"/>
      <c r="QUR105" s="376"/>
      <c r="QUS105" s="376"/>
      <c r="QUT105" s="376"/>
      <c r="QUU105" s="376"/>
      <c r="QUV105" s="376"/>
      <c r="QUW105" s="376"/>
      <c r="QUX105" s="376"/>
      <c r="QUY105" s="376"/>
      <c r="QUZ105" s="376"/>
      <c r="QVA105" s="376"/>
      <c r="QVB105" s="376"/>
      <c r="QVC105" s="376"/>
      <c r="QVD105" s="376"/>
      <c r="QVE105" s="376"/>
      <c r="QVF105" s="376"/>
      <c r="QVG105" s="376"/>
      <c r="QVH105" s="376"/>
      <c r="QVI105" s="376"/>
      <c r="QVJ105" s="376"/>
      <c r="QVK105" s="376"/>
      <c r="QVL105" s="376"/>
      <c r="QVM105" s="376"/>
      <c r="QVN105" s="376"/>
      <c r="QVO105" s="376"/>
      <c r="QVP105" s="376"/>
      <c r="QVQ105" s="376"/>
      <c r="QVR105" s="376"/>
      <c r="QVS105" s="376"/>
      <c r="QVT105" s="376"/>
      <c r="QVU105" s="376"/>
      <c r="QVV105" s="376"/>
      <c r="QVW105" s="376"/>
      <c r="QVX105" s="376"/>
      <c r="QVY105" s="376"/>
      <c r="QVZ105" s="376"/>
      <c r="QWA105" s="376"/>
      <c r="QWB105" s="376"/>
      <c r="QWC105" s="376"/>
      <c r="QWD105" s="376"/>
      <c r="QWE105" s="376"/>
      <c r="QWF105" s="376"/>
      <c r="QWG105" s="376"/>
      <c r="QWH105" s="376"/>
      <c r="QWI105" s="376"/>
      <c r="QWJ105" s="376"/>
      <c r="QWK105" s="376"/>
      <c r="QWL105" s="376"/>
      <c r="QWM105" s="376"/>
      <c r="QWN105" s="376"/>
      <c r="QWO105" s="376"/>
      <c r="QWP105" s="376"/>
      <c r="QWQ105" s="376"/>
      <c r="QWR105" s="376"/>
      <c r="QWS105" s="376"/>
      <c r="QWT105" s="376"/>
      <c r="QWU105" s="376"/>
      <c r="QWV105" s="376"/>
      <c r="QWW105" s="376"/>
      <c r="QWX105" s="376"/>
      <c r="QWY105" s="376"/>
      <c r="QWZ105" s="376"/>
      <c r="QXA105" s="376"/>
      <c r="QXB105" s="376"/>
      <c r="QXC105" s="376"/>
      <c r="QXD105" s="376"/>
      <c r="QXE105" s="376"/>
      <c r="QXF105" s="376"/>
      <c r="QXG105" s="376"/>
      <c r="QXH105" s="376"/>
      <c r="QXI105" s="376"/>
      <c r="QXJ105" s="376"/>
      <c r="QXK105" s="376"/>
      <c r="QXL105" s="376"/>
      <c r="QXM105" s="376"/>
      <c r="QXN105" s="376"/>
      <c r="QXO105" s="376"/>
      <c r="QXP105" s="376"/>
      <c r="QXQ105" s="376"/>
      <c r="QXR105" s="376"/>
      <c r="QXS105" s="376"/>
      <c r="QXT105" s="376"/>
      <c r="QXU105" s="376"/>
      <c r="QXV105" s="376"/>
      <c r="QXW105" s="376"/>
      <c r="QXX105" s="376"/>
      <c r="QXY105" s="376"/>
      <c r="QXZ105" s="376"/>
      <c r="QYA105" s="376"/>
      <c r="QYB105" s="376"/>
      <c r="QYC105" s="376"/>
      <c r="QYD105" s="376"/>
      <c r="QYE105" s="376"/>
      <c r="QYF105" s="376"/>
      <c r="QYG105" s="376"/>
      <c r="QYH105" s="376"/>
      <c r="QYI105" s="376"/>
      <c r="QYJ105" s="376"/>
      <c r="QYK105" s="376"/>
      <c r="QYL105" s="376"/>
      <c r="QYM105" s="376"/>
      <c r="QYN105" s="376"/>
      <c r="QYO105" s="376"/>
      <c r="QYP105" s="376"/>
      <c r="QYQ105" s="376"/>
      <c r="QYR105" s="376"/>
      <c r="QYS105" s="376"/>
      <c r="QYT105" s="376"/>
      <c r="QYU105" s="376"/>
      <c r="QYV105" s="376"/>
      <c r="QYW105" s="376"/>
      <c r="QYX105" s="376"/>
      <c r="QYY105" s="376"/>
      <c r="QYZ105" s="376"/>
      <c r="QZA105" s="376"/>
      <c r="QZB105" s="376"/>
      <c r="QZC105" s="376"/>
      <c r="QZD105" s="376"/>
      <c r="QZE105" s="376"/>
      <c r="QZF105" s="376"/>
      <c r="QZG105" s="376"/>
      <c r="QZH105" s="376"/>
      <c r="QZI105" s="376"/>
      <c r="QZJ105" s="376"/>
      <c r="QZK105" s="376"/>
      <c r="QZL105" s="376"/>
      <c r="QZM105" s="376"/>
      <c r="QZN105" s="376"/>
      <c r="QZO105" s="376"/>
      <c r="QZP105" s="376"/>
      <c r="QZQ105" s="376"/>
      <c r="QZR105" s="376"/>
      <c r="QZS105" s="376"/>
      <c r="QZT105" s="376"/>
      <c r="QZU105" s="376"/>
      <c r="QZV105" s="376"/>
      <c r="QZW105" s="376"/>
      <c r="QZX105" s="376"/>
      <c r="QZY105" s="376"/>
      <c r="QZZ105" s="376"/>
      <c r="RAA105" s="376"/>
      <c r="RAB105" s="376"/>
      <c r="RAC105" s="376"/>
      <c r="RAD105" s="376"/>
      <c r="RAE105" s="376"/>
      <c r="RAF105" s="376"/>
      <c r="RAG105" s="376"/>
      <c r="RAH105" s="376"/>
      <c r="RAI105" s="376"/>
      <c r="RAJ105" s="376"/>
      <c r="RAK105" s="376"/>
      <c r="RAL105" s="376"/>
      <c r="RAM105" s="376"/>
      <c r="RAN105" s="376"/>
      <c r="RAO105" s="376"/>
      <c r="RAP105" s="376"/>
      <c r="RAQ105" s="376"/>
      <c r="RAR105" s="376"/>
      <c r="RAS105" s="376"/>
      <c r="RAT105" s="376"/>
      <c r="RAU105" s="376"/>
      <c r="RAV105" s="376"/>
      <c r="RAW105" s="376"/>
      <c r="RAX105" s="376"/>
      <c r="RAY105" s="376"/>
      <c r="RAZ105" s="376"/>
      <c r="RBA105" s="376"/>
      <c r="RBB105" s="376"/>
      <c r="RBC105" s="376"/>
      <c r="RBD105" s="376"/>
      <c r="RBE105" s="376"/>
      <c r="RBF105" s="376"/>
      <c r="RBG105" s="376"/>
      <c r="RBH105" s="376"/>
      <c r="RBI105" s="376"/>
      <c r="RBJ105" s="376"/>
      <c r="RBK105" s="376"/>
      <c r="RBL105" s="376"/>
      <c r="RBM105" s="376"/>
      <c r="RBN105" s="376"/>
      <c r="RBO105" s="376"/>
      <c r="RBP105" s="376"/>
      <c r="RBQ105" s="376"/>
      <c r="RBR105" s="376"/>
      <c r="RBS105" s="376"/>
      <c r="RBT105" s="376"/>
      <c r="RBU105" s="376"/>
      <c r="RBV105" s="376"/>
      <c r="RBW105" s="376"/>
      <c r="RBX105" s="376"/>
      <c r="RBY105" s="376"/>
      <c r="RBZ105" s="376"/>
      <c r="RCA105" s="376"/>
      <c r="RCB105" s="376"/>
      <c r="RCC105" s="376"/>
      <c r="RCD105" s="376"/>
      <c r="RCE105" s="376"/>
      <c r="RCF105" s="376"/>
      <c r="RCG105" s="376"/>
      <c r="RCH105" s="376"/>
      <c r="RCI105" s="376"/>
      <c r="RCJ105" s="376"/>
      <c r="RCK105" s="376"/>
      <c r="RCL105" s="376"/>
      <c r="RCM105" s="376"/>
      <c r="RCN105" s="376"/>
      <c r="RCO105" s="376"/>
      <c r="RCP105" s="376"/>
      <c r="RCQ105" s="376"/>
      <c r="RCR105" s="376"/>
      <c r="RCS105" s="376"/>
      <c r="RCT105" s="376"/>
      <c r="RCU105" s="376"/>
      <c r="RCV105" s="376"/>
      <c r="RCW105" s="376"/>
      <c r="RCX105" s="376"/>
      <c r="RCY105" s="376"/>
      <c r="RCZ105" s="376"/>
      <c r="RDA105" s="376"/>
      <c r="RDB105" s="376"/>
      <c r="RDC105" s="376"/>
      <c r="RDD105" s="376"/>
      <c r="RDE105" s="376"/>
      <c r="RDF105" s="376"/>
      <c r="RDG105" s="376"/>
      <c r="RDH105" s="376"/>
      <c r="RDI105" s="376"/>
      <c r="RDJ105" s="376"/>
      <c r="RDK105" s="376"/>
      <c r="RDL105" s="376"/>
      <c r="RDM105" s="376"/>
      <c r="RDN105" s="376"/>
      <c r="RDO105" s="376"/>
      <c r="RDP105" s="376"/>
      <c r="RDQ105" s="376"/>
      <c r="RDR105" s="376"/>
      <c r="RDS105" s="376"/>
      <c r="RDT105" s="376"/>
      <c r="RDU105" s="376"/>
      <c r="RDV105" s="376"/>
      <c r="RDW105" s="376"/>
      <c r="RDX105" s="376"/>
      <c r="RDY105" s="376"/>
      <c r="RDZ105" s="376"/>
      <c r="REA105" s="376"/>
      <c r="REB105" s="376"/>
      <c r="REC105" s="376"/>
      <c r="RED105" s="376"/>
      <c r="REE105" s="376"/>
      <c r="REF105" s="376"/>
      <c r="REG105" s="376"/>
      <c r="REH105" s="376"/>
      <c r="REI105" s="376"/>
      <c r="REJ105" s="376"/>
      <c r="REK105" s="376"/>
      <c r="REL105" s="376"/>
      <c r="REM105" s="376"/>
      <c r="REN105" s="376"/>
      <c r="REO105" s="376"/>
      <c r="REP105" s="376"/>
      <c r="REQ105" s="376"/>
      <c r="RER105" s="376"/>
      <c r="RES105" s="376"/>
      <c r="RET105" s="376"/>
      <c r="REU105" s="376"/>
      <c r="REV105" s="376"/>
      <c r="REW105" s="376"/>
      <c r="REX105" s="376"/>
      <c r="REY105" s="376"/>
      <c r="REZ105" s="376"/>
      <c r="RFA105" s="376"/>
      <c r="RFB105" s="376"/>
      <c r="RFC105" s="376"/>
      <c r="RFD105" s="376"/>
      <c r="RFE105" s="376"/>
      <c r="RFF105" s="376"/>
      <c r="RFG105" s="376"/>
      <c r="RFH105" s="376"/>
      <c r="RFI105" s="376"/>
      <c r="RFJ105" s="376"/>
      <c r="RFK105" s="376"/>
      <c r="RFL105" s="376"/>
      <c r="RFM105" s="376"/>
      <c r="RFN105" s="376"/>
      <c r="RFO105" s="376"/>
      <c r="RFP105" s="376"/>
      <c r="RFQ105" s="376"/>
      <c r="RFR105" s="376"/>
      <c r="RFS105" s="376"/>
      <c r="RFT105" s="376"/>
      <c r="RFU105" s="376"/>
      <c r="RFV105" s="376"/>
      <c r="RFW105" s="376"/>
      <c r="RFX105" s="376"/>
      <c r="RFY105" s="376"/>
      <c r="RFZ105" s="376"/>
      <c r="RGA105" s="376"/>
      <c r="RGB105" s="376"/>
      <c r="RGC105" s="376"/>
      <c r="RGD105" s="376"/>
      <c r="RGE105" s="376"/>
      <c r="RGF105" s="376"/>
      <c r="RGG105" s="376"/>
      <c r="RGH105" s="376"/>
      <c r="RGI105" s="376"/>
      <c r="RGJ105" s="376"/>
      <c r="RGK105" s="376"/>
      <c r="RGL105" s="376"/>
      <c r="RGM105" s="376"/>
      <c r="RGN105" s="376"/>
      <c r="RGO105" s="376"/>
      <c r="RGP105" s="376"/>
      <c r="RGQ105" s="376"/>
      <c r="RGR105" s="376"/>
      <c r="RGS105" s="376"/>
      <c r="RGT105" s="376"/>
      <c r="RGU105" s="376"/>
      <c r="RGV105" s="376"/>
      <c r="RGW105" s="376"/>
      <c r="RGX105" s="376"/>
      <c r="RGY105" s="376"/>
      <c r="RGZ105" s="376"/>
      <c r="RHA105" s="376"/>
      <c r="RHB105" s="376"/>
      <c r="RHC105" s="376"/>
      <c r="RHD105" s="376"/>
      <c r="RHE105" s="376"/>
      <c r="RHF105" s="376"/>
      <c r="RHG105" s="376"/>
      <c r="RHH105" s="376"/>
      <c r="RHI105" s="376"/>
      <c r="RHJ105" s="376"/>
      <c r="RHK105" s="376"/>
      <c r="RHL105" s="376"/>
      <c r="RHM105" s="376"/>
      <c r="RHN105" s="376"/>
      <c r="RHO105" s="376"/>
      <c r="RHP105" s="376"/>
      <c r="RHQ105" s="376"/>
      <c r="RHR105" s="376"/>
      <c r="RHS105" s="376"/>
      <c r="RHT105" s="376"/>
      <c r="RHU105" s="376"/>
      <c r="RHV105" s="376"/>
      <c r="RHW105" s="376"/>
      <c r="RHX105" s="376"/>
      <c r="RHY105" s="376"/>
      <c r="RHZ105" s="376"/>
      <c r="RIA105" s="376"/>
      <c r="RIB105" s="376"/>
      <c r="RIC105" s="376"/>
      <c r="RID105" s="376"/>
      <c r="RIE105" s="376"/>
      <c r="RIF105" s="376"/>
      <c r="RIG105" s="376"/>
      <c r="RIH105" s="376"/>
      <c r="RII105" s="376"/>
      <c r="RIJ105" s="376"/>
      <c r="RIK105" s="376"/>
      <c r="RIL105" s="376"/>
      <c r="RIM105" s="376"/>
      <c r="RIN105" s="376"/>
      <c r="RIO105" s="376"/>
      <c r="RIP105" s="376"/>
      <c r="RIQ105" s="376"/>
      <c r="RIR105" s="376"/>
      <c r="RIS105" s="376"/>
      <c r="RIT105" s="376"/>
      <c r="RIU105" s="376"/>
      <c r="RIV105" s="376"/>
      <c r="RIW105" s="376"/>
      <c r="RIX105" s="376"/>
      <c r="RIY105" s="376"/>
      <c r="RIZ105" s="376"/>
      <c r="RJA105" s="376"/>
      <c r="RJB105" s="376"/>
      <c r="RJC105" s="376"/>
      <c r="RJD105" s="376"/>
      <c r="RJE105" s="376"/>
      <c r="RJF105" s="376"/>
      <c r="RJG105" s="376"/>
      <c r="RJH105" s="376"/>
      <c r="RJI105" s="376"/>
      <c r="RJJ105" s="376"/>
      <c r="RJK105" s="376"/>
      <c r="RJL105" s="376"/>
      <c r="RJM105" s="376"/>
      <c r="RJN105" s="376"/>
      <c r="RJO105" s="376"/>
      <c r="RJP105" s="376"/>
      <c r="RJQ105" s="376"/>
      <c r="RJR105" s="376"/>
      <c r="RJS105" s="376"/>
      <c r="RJT105" s="376"/>
      <c r="RJU105" s="376"/>
      <c r="RJV105" s="376"/>
      <c r="RJW105" s="376"/>
      <c r="RJX105" s="376"/>
      <c r="RJY105" s="376"/>
      <c r="RJZ105" s="376"/>
      <c r="RKA105" s="376"/>
      <c r="RKB105" s="376"/>
      <c r="RKC105" s="376"/>
      <c r="RKD105" s="376"/>
      <c r="RKE105" s="376"/>
      <c r="RKF105" s="376"/>
      <c r="RKG105" s="376"/>
      <c r="RKH105" s="376"/>
      <c r="RKI105" s="376"/>
      <c r="RKJ105" s="376"/>
      <c r="RKK105" s="376"/>
      <c r="RKL105" s="376"/>
      <c r="RKM105" s="376"/>
      <c r="RKN105" s="376"/>
      <c r="RKO105" s="376"/>
      <c r="RKP105" s="376"/>
      <c r="RKQ105" s="376"/>
      <c r="RKR105" s="376"/>
      <c r="RKS105" s="376"/>
      <c r="RKT105" s="376"/>
      <c r="RKU105" s="376"/>
      <c r="RKV105" s="376"/>
      <c r="RKW105" s="376"/>
      <c r="RKX105" s="376"/>
      <c r="RKY105" s="376"/>
      <c r="RKZ105" s="376"/>
      <c r="RLA105" s="376"/>
      <c r="RLB105" s="376"/>
      <c r="RLC105" s="376"/>
      <c r="RLD105" s="376"/>
      <c r="RLE105" s="376"/>
      <c r="RLF105" s="376"/>
      <c r="RLG105" s="376"/>
      <c r="RLH105" s="376"/>
      <c r="RLI105" s="376"/>
      <c r="RLJ105" s="376"/>
      <c r="RLK105" s="376"/>
      <c r="RLL105" s="376"/>
      <c r="RLM105" s="376"/>
      <c r="RLN105" s="376"/>
      <c r="RLO105" s="376"/>
      <c r="RLP105" s="376"/>
      <c r="RLQ105" s="376"/>
      <c r="RLR105" s="376"/>
      <c r="RLS105" s="376"/>
      <c r="RLT105" s="376"/>
      <c r="RLU105" s="376"/>
      <c r="RLV105" s="376"/>
      <c r="RLW105" s="376"/>
      <c r="RLX105" s="376"/>
      <c r="RLY105" s="376"/>
      <c r="RLZ105" s="376"/>
      <c r="RMA105" s="376"/>
      <c r="RMB105" s="376"/>
      <c r="RMC105" s="376"/>
      <c r="RMD105" s="376"/>
      <c r="RME105" s="376"/>
      <c r="RMF105" s="376"/>
      <c r="RMG105" s="376"/>
      <c r="RMH105" s="376"/>
      <c r="RMI105" s="376"/>
      <c r="RMJ105" s="376"/>
      <c r="RMK105" s="376"/>
      <c r="RML105" s="376"/>
      <c r="RMM105" s="376"/>
      <c r="RMN105" s="376"/>
      <c r="RMO105" s="376"/>
      <c r="RMP105" s="376"/>
      <c r="RMQ105" s="376"/>
      <c r="RMR105" s="376"/>
      <c r="RMS105" s="376"/>
      <c r="RMT105" s="376"/>
      <c r="RMU105" s="376"/>
      <c r="RMV105" s="376"/>
      <c r="RMW105" s="376"/>
      <c r="RMX105" s="376"/>
      <c r="RMY105" s="376"/>
      <c r="RMZ105" s="376"/>
      <c r="RNA105" s="376"/>
      <c r="RNB105" s="376"/>
      <c r="RNC105" s="376"/>
      <c r="RND105" s="376"/>
      <c r="RNE105" s="376"/>
      <c r="RNF105" s="376"/>
      <c r="RNG105" s="376"/>
      <c r="RNH105" s="376"/>
      <c r="RNI105" s="376"/>
      <c r="RNJ105" s="376"/>
      <c r="RNK105" s="376"/>
      <c r="RNL105" s="376"/>
      <c r="RNM105" s="376"/>
      <c r="RNN105" s="376"/>
      <c r="RNO105" s="376"/>
      <c r="RNP105" s="376"/>
      <c r="RNQ105" s="376"/>
      <c r="RNR105" s="376"/>
      <c r="RNS105" s="376"/>
      <c r="RNT105" s="376"/>
      <c r="RNU105" s="376"/>
      <c r="RNV105" s="376"/>
      <c r="RNW105" s="376"/>
      <c r="RNX105" s="376"/>
      <c r="RNY105" s="376"/>
      <c r="RNZ105" s="376"/>
      <c r="ROA105" s="376"/>
      <c r="ROB105" s="376"/>
      <c r="ROC105" s="376"/>
      <c r="ROD105" s="376"/>
      <c r="ROE105" s="376"/>
      <c r="ROF105" s="376"/>
      <c r="ROG105" s="376"/>
      <c r="ROH105" s="376"/>
      <c r="ROI105" s="376"/>
      <c r="ROJ105" s="376"/>
      <c r="ROK105" s="376"/>
      <c r="ROL105" s="376"/>
      <c r="ROM105" s="376"/>
      <c r="RON105" s="376"/>
      <c r="ROO105" s="376"/>
      <c r="ROP105" s="376"/>
      <c r="ROQ105" s="376"/>
      <c r="ROR105" s="376"/>
      <c r="ROS105" s="376"/>
      <c r="ROT105" s="376"/>
      <c r="ROU105" s="376"/>
      <c r="ROV105" s="376"/>
      <c r="ROW105" s="376"/>
      <c r="ROX105" s="376"/>
      <c r="ROY105" s="376"/>
      <c r="ROZ105" s="376"/>
      <c r="RPA105" s="376"/>
      <c r="RPB105" s="376"/>
      <c r="RPC105" s="376"/>
      <c r="RPD105" s="376"/>
      <c r="RPE105" s="376"/>
      <c r="RPF105" s="376"/>
      <c r="RPG105" s="376"/>
      <c r="RPH105" s="376"/>
      <c r="RPI105" s="376"/>
      <c r="RPJ105" s="376"/>
      <c r="RPK105" s="376"/>
      <c r="RPL105" s="376"/>
      <c r="RPM105" s="376"/>
      <c r="RPN105" s="376"/>
      <c r="RPO105" s="376"/>
      <c r="RPP105" s="376"/>
      <c r="RPQ105" s="376"/>
      <c r="RPR105" s="376"/>
      <c r="RPS105" s="376"/>
      <c r="RPT105" s="376"/>
      <c r="RPU105" s="376"/>
      <c r="RPV105" s="376"/>
      <c r="RPW105" s="376"/>
      <c r="RPX105" s="376"/>
      <c r="RPY105" s="376"/>
      <c r="RPZ105" s="376"/>
      <c r="RQA105" s="376"/>
      <c r="RQB105" s="376"/>
      <c r="RQC105" s="376"/>
      <c r="RQD105" s="376"/>
      <c r="RQE105" s="376"/>
      <c r="RQF105" s="376"/>
      <c r="RQG105" s="376"/>
      <c r="RQH105" s="376"/>
      <c r="RQI105" s="376"/>
      <c r="RQJ105" s="376"/>
      <c r="RQK105" s="376"/>
      <c r="RQL105" s="376"/>
      <c r="RQM105" s="376"/>
      <c r="RQN105" s="376"/>
      <c r="RQO105" s="376"/>
      <c r="RQP105" s="376"/>
      <c r="RQQ105" s="376"/>
      <c r="RQR105" s="376"/>
      <c r="RQS105" s="376"/>
      <c r="RQT105" s="376"/>
      <c r="RQU105" s="376"/>
      <c r="RQV105" s="376"/>
      <c r="RQW105" s="376"/>
      <c r="RQX105" s="376"/>
      <c r="RQY105" s="376"/>
      <c r="RQZ105" s="376"/>
      <c r="RRA105" s="376"/>
      <c r="RRB105" s="376"/>
      <c r="RRC105" s="376"/>
      <c r="RRD105" s="376"/>
      <c r="RRE105" s="376"/>
      <c r="RRF105" s="376"/>
      <c r="RRG105" s="376"/>
      <c r="RRH105" s="376"/>
      <c r="RRI105" s="376"/>
      <c r="RRJ105" s="376"/>
      <c r="RRK105" s="376"/>
      <c r="RRL105" s="376"/>
      <c r="RRM105" s="376"/>
      <c r="RRN105" s="376"/>
      <c r="RRO105" s="376"/>
      <c r="RRP105" s="376"/>
      <c r="RRQ105" s="376"/>
      <c r="RRR105" s="376"/>
      <c r="RRS105" s="376"/>
      <c r="RRT105" s="376"/>
      <c r="RRU105" s="376"/>
      <c r="RRV105" s="376"/>
      <c r="RRW105" s="376"/>
      <c r="RRX105" s="376"/>
      <c r="RRY105" s="376"/>
      <c r="RRZ105" s="376"/>
      <c r="RSA105" s="376"/>
      <c r="RSB105" s="376"/>
      <c r="RSC105" s="376"/>
      <c r="RSD105" s="376"/>
      <c r="RSE105" s="376"/>
      <c r="RSF105" s="376"/>
      <c r="RSG105" s="376"/>
      <c r="RSH105" s="376"/>
      <c r="RSI105" s="376"/>
      <c r="RSJ105" s="376"/>
      <c r="RSK105" s="376"/>
      <c r="RSL105" s="376"/>
      <c r="RSM105" s="376"/>
      <c r="RSN105" s="376"/>
      <c r="RSO105" s="376"/>
      <c r="RSP105" s="376"/>
      <c r="RSQ105" s="376"/>
      <c r="RSR105" s="376"/>
      <c r="RSS105" s="376"/>
      <c r="RST105" s="376"/>
      <c r="RSU105" s="376"/>
      <c r="RSV105" s="376"/>
      <c r="RSW105" s="376"/>
      <c r="RSX105" s="376"/>
      <c r="RSY105" s="376"/>
      <c r="RSZ105" s="376"/>
      <c r="RTA105" s="376"/>
      <c r="RTB105" s="376"/>
      <c r="RTC105" s="376"/>
      <c r="RTD105" s="376"/>
      <c r="RTE105" s="376"/>
      <c r="RTF105" s="376"/>
      <c r="RTG105" s="376"/>
      <c r="RTH105" s="376"/>
      <c r="RTI105" s="376"/>
      <c r="RTJ105" s="376"/>
      <c r="RTK105" s="376"/>
      <c r="RTL105" s="376"/>
      <c r="RTM105" s="376"/>
      <c r="RTN105" s="376"/>
      <c r="RTO105" s="376"/>
      <c r="RTP105" s="376"/>
      <c r="RTQ105" s="376"/>
      <c r="RTR105" s="376"/>
      <c r="RTS105" s="376"/>
      <c r="RTT105" s="376"/>
      <c r="RTU105" s="376"/>
      <c r="RTV105" s="376"/>
      <c r="RTW105" s="376"/>
      <c r="RTX105" s="376"/>
      <c r="RTY105" s="376"/>
      <c r="RTZ105" s="376"/>
      <c r="RUA105" s="376"/>
      <c r="RUB105" s="376"/>
      <c r="RUC105" s="376"/>
      <c r="RUD105" s="376"/>
      <c r="RUE105" s="376"/>
      <c r="RUF105" s="376"/>
      <c r="RUG105" s="376"/>
      <c r="RUH105" s="376"/>
      <c r="RUI105" s="376"/>
      <c r="RUJ105" s="376"/>
      <c r="RUK105" s="376"/>
      <c r="RUL105" s="376"/>
      <c r="RUM105" s="376"/>
      <c r="RUN105" s="376"/>
      <c r="RUO105" s="376"/>
      <c r="RUP105" s="376"/>
      <c r="RUQ105" s="376"/>
      <c r="RUR105" s="376"/>
      <c r="RUS105" s="376"/>
      <c r="RUT105" s="376"/>
      <c r="RUU105" s="376"/>
      <c r="RUV105" s="376"/>
      <c r="RUW105" s="376"/>
      <c r="RUX105" s="376"/>
      <c r="RUY105" s="376"/>
      <c r="RUZ105" s="376"/>
      <c r="RVA105" s="376"/>
      <c r="RVB105" s="376"/>
      <c r="RVC105" s="376"/>
      <c r="RVD105" s="376"/>
      <c r="RVE105" s="376"/>
      <c r="RVF105" s="376"/>
      <c r="RVG105" s="376"/>
      <c r="RVH105" s="376"/>
      <c r="RVI105" s="376"/>
      <c r="RVJ105" s="376"/>
      <c r="RVK105" s="376"/>
      <c r="RVL105" s="376"/>
      <c r="RVM105" s="376"/>
      <c r="RVN105" s="376"/>
      <c r="RVO105" s="376"/>
      <c r="RVP105" s="376"/>
      <c r="RVQ105" s="376"/>
      <c r="RVR105" s="376"/>
      <c r="RVS105" s="376"/>
      <c r="RVT105" s="376"/>
      <c r="RVU105" s="376"/>
      <c r="RVV105" s="376"/>
      <c r="RVW105" s="376"/>
      <c r="RVX105" s="376"/>
      <c r="RVY105" s="376"/>
      <c r="RVZ105" s="376"/>
      <c r="RWA105" s="376"/>
      <c r="RWB105" s="376"/>
      <c r="RWC105" s="376"/>
      <c r="RWD105" s="376"/>
      <c r="RWE105" s="376"/>
      <c r="RWF105" s="376"/>
      <c r="RWG105" s="376"/>
      <c r="RWH105" s="376"/>
      <c r="RWI105" s="376"/>
      <c r="RWJ105" s="376"/>
      <c r="RWK105" s="376"/>
      <c r="RWL105" s="376"/>
      <c r="RWM105" s="376"/>
      <c r="RWN105" s="376"/>
      <c r="RWO105" s="376"/>
      <c r="RWP105" s="376"/>
      <c r="RWQ105" s="376"/>
      <c r="RWR105" s="376"/>
      <c r="RWS105" s="376"/>
      <c r="RWT105" s="376"/>
      <c r="RWU105" s="376"/>
      <c r="RWV105" s="376"/>
      <c r="RWW105" s="376"/>
      <c r="RWX105" s="376"/>
      <c r="RWY105" s="376"/>
      <c r="RWZ105" s="376"/>
      <c r="RXA105" s="376"/>
      <c r="RXB105" s="376"/>
      <c r="RXC105" s="376"/>
      <c r="RXD105" s="376"/>
      <c r="RXE105" s="376"/>
      <c r="RXF105" s="376"/>
      <c r="RXG105" s="376"/>
      <c r="RXH105" s="376"/>
      <c r="RXI105" s="376"/>
      <c r="RXJ105" s="376"/>
      <c r="RXK105" s="376"/>
      <c r="RXL105" s="376"/>
      <c r="RXM105" s="376"/>
      <c r="RXN105" s="376"/>
      <c r="RXO105" s="376"/>
      <c r="RXP105" s="376"/>
      <c r="RXQ105" s="376"/>
      <c r="RXR105" s="376"/>
      <c r="RXS105" s="376"/>
      <c r="RXT105" s="376"/>
      <c r="RXU105" s="376"/>
      <c r="RXV105" s="376"/>
      <c r="RXW105" s="376"/>
      <c r="RXX105" s="376"/>
      <c r="RXY105" s="376"/>
      <c r="RXZ105" s="376"/>
      <c r="RYA105" s="376"/>
      <c r="RYB105" s="376"/>
      <c r="RYC105" s="376"/>
      <c r="RYD105" s="376"/>
      <c r="RYE105" s="376"/>
      <c r="RYF105" s="376"/>
      <c r="RYG105" s="376"/>
      <c r="RYH105" s="376"/>
      <c r="RYI105" s="376"/>
      <c r="RYJ105" s="376"/>
      <c r="RYK105" s="376"/>
      <c r="RYL105" s="376"/>
      <c r="RYM105" s="376"/>
      <c r="RYN105" s="376"/>
      <c r="RYO105" s="376"/>
      <c r="RYP105" s="376"/>
      <c r="RYQ105" s="376"/>
      <c r="RYR105" s="376"/>
      <c r="RYS105" s="376"/>
      <c r="RYT105" s="376"/>
      <c r="RYU105" s="376"/>
      <c r="RYV105" s="376"/>
      <c r="RYW105" s="376"/>
      <c r="RYX105" s="376"/>
      <c r="RYY105" s="376"/>
      <c r="RYZ105" s="376"/>
      <c r="RZA105" s="376"/>
      <c r="RZB105" s="376"/>
      <c r="RZC105" s="376"/>
      <c r="RZD105" s="376"/>
      <c r="RZE105" s="376"/>
      <c r="RZF105" s="376"/>
      <c r="RZG105" s="376"/>
      <c r="RZH105" s="376"/>
      <c r="RZI105" s="376"/>
      <c r="RZJ105" s="376"/>
      <c r="RZK105" s="376"/>
      <c r="RZL105" s="376"/>
      <c r="RZM105" s="376"/>
      <c r="RZN105" s="376"/>
      <c r="RZO105" s="376"/>
      <c r="RZP105" s="376"/>
      <c r="RZQ105" s="376"/>
      <c r="RZR105" s="376"/>
      <c r="RZS105" s="376"/>
      <c r="RZT105" s="376"/>
      <c r="RZU105" s="376"/>
      <c r="RZV105" s="376"/>
      <c r="RZW105" s="376"/>
      <c r="RZX105" s="376"/>
      <c r="RZY105" s="376"/>
      <c r="RZZ105" s="376"/>
      <c r="SAA105" s="376"/>
      <c r="SAB105" s="376"/>
      <c r="SAC105" s="376"/>
      <c r="SAD105" s="376"/>
      <c r="SAE105" s="376"/>
      <c r="SAF105" s="376"/>
      <c r="SAG105" s="376"/>
      <c r="SAH105" s="376"/>
      <c r="SAI105" s="376"/>
      <c r="SAJ105" s="376"/>
      <c r="SAK105" s="376"/>
      <c r="SAL105" s="376"/>
      <c r="SAM105" s="376"/>
      <c r="SAN105" s="376"/>
      <c r="SAO105" s="376"/>
      <c r="SAP105" s="376"/>
      <c r="SAQ105" s="376"/>
      <c r="SAR105" s="376"/>
      <c r="SAS105" s="376"/>
      <c r="SAT105" s="376"/>
      <c r="SAU105" s="376"/>
      <c r="SAV105" s="376"/>
      <c r="SAW105" s="376"/>
      <c r="SAX105" s="376"/>
      <c r="SAY105" s="376"/>
      <c r="SAZ105" s="376"/>
      <c r="SBA105" s="376"/>
      <c r="SBB105" s="376"/>
      <c r="SBC105" s="376"/>
      <c r="SBD105" s="376"/>
      <c r="SBE105" s="376"/>
      <c r="SBF105" s="376"/>
      <c r="SBG105" s="376"/>
      <c r="SBH105" s="376"/>
      <c r="SBI105" s="376"/>
      <c r="SBJ105" s="376"/>
      <c r="SBK105" s="376"/>
      <c r="SBL105" s="376"/>
      <c r="SBM105" s="376"/>
      <c r="SBN105" s="376"/>
      <c r="SBO105" s="376"/>
      <c r="SBP105" s="376"/>
      <c r="SBQ105" s="376"/>
      <c r="SBR105" s="376"/>
      <c r="SBS105" s="376"/>
      <c r="SBT105" s="376"/>
      <c r="SBU105" s="376"/>
      <c r="SBV105" s="376"/>
      <c r="SBW105" s="376"/>
      <c r="SBX105" s="376"/>
      <c r="SBY105" s="376"/>
      <c r="SBZ105" s="376"/>
      <c r="SCA105" s="376"/>
      <c r="SCB105" s="376"/>
      <c r="SCC105" s="376"/>
      <c r="SCD105" s="376"/>
      <c r="SCE105" s="376"/>
      <c r="SCF105" s="376"/>
      <c r="SCG105" s="376"/>
      <c r="SCH105" s="376"/>
      <c r="SCI105" s="376"/>
      <c r="SCJ105" s="376"/>
      <c r="SCK105" s="376"/>
      <c r="SCL105" s="376"/>
      <c r="SCM105" s="376"/>
      <c r="SCN105" s="376"/>
      <c r="SCO105" s="376"/>
      <c r="SCP105" s="376"/>
      <c r="SCQ105" s="376"/>
      <c r="SCR105" s="376"/>
      <c r="SCS105" s="376"/>
      <c r="SCT105" s="376"/>
      <c r="SCU105" s="376"/>
      <c r="SCV105" s="376"/>
      <c r="SCW105" s="376"/>
      <c r="SCX105" s="376"/>
      <c r="SCY105" s="376"/>
      <c r="SCZ105" s="376"/>
      <c r="SDA105" s="376"/>
      <c r="SDB105" s="376"/>
      <c r="SDC105" s="376"/>
      <c r="SDD105" s="376"/>
      <c r="SDE105" s="376"/>
      <c r="SDF105" s="376"/>
      <c r="SDG105" s="376"/>
      <c r="SDH105" s="376"/>
      <c r="SDI105" s="376"/>
      <c r="SDJ105" s="376"/>
      <c r="SDK105" s="376"/>
      <c r="SDL105" s="376"/>
      <c r="SDM105" s="376"/>
      <c r="SDN105" s="376"/>
      <c r="SDO105" s="376"/>
      <c r="SDP105" s="376"/>
      <c r="SDQ105" s="376"/>
      <c r="SDR105" s="376"/>
      <c r="SDS105" s="376"/>
      <c r="SDT105" s="376"/>
      <c r="SDU105" s="376"/>
      <c r="SDV105" s="376"/>
      <c r="SDW105" s="376"/>
      <c r="SDX105" s="376"/>
      <c r="SDY105" s="376"/>
      <c r="SDZ105" s="376"/>
      <c r="SEA105" s="376"/>
      <c r="SEB105" s="376"/>
      <c r="SEC105" s="376"/>
      <c r="SED105" s="376"/>
      <c r="SEE105" s="376"/>
      <c r="SEF105" s="376"/>
      <c r="SEG105" s="376"/>
      <c r="SEH105" s="376"/>
      <c r="SEI105" s="376"/>
      <c r="SEJ105" s="376"/>
      <c r="SEK105" s="376"/>
      <c r="SEL105" s="376"/>
      <c r="SEM105" s="376"/>
      <c r="SEN105" s="376"/>
      <c r="SEO105" s="376"/>
      <c r="SEP105" s="376"/>
      <c r="SEQ105" s="376"/>
      <c r="SER105" s="376"/>
      <c r="SES105" s="376"/>
      <c r="SET105" s="376"/>
      <c r="SEU105" s="376"/>
      <c r="SEV105" s="376"/>
      <c r="SEW105" s="376"/>
      <c r="SEX105" s="376"/>
      <c r="SEY105" s="376"/>
      <c r="SEZ105" s="376"/>
      <c r="SFA105" s="376"/>
      <c r="SFB105" s="376"/>
      <c r="SFC105" s="376"/>
      <c r="SFD105" s="376"/>
      <c r="SFE105" s="376"/>
      <c r="SFF105" s="376"/>
      <c r="SFG105" s="376"/>
      <c r="SFH105" s="376"/>
      <c r="SFI105" s="376"/>
      <c r="SFJ105" s="376"/>
      <c r="SFK105" s="376"/>
      <c r="SFL105" s="376"/>
      <c r="SFM105" s="376"/>
      <c r="SFN105" s="376"/>
      <c r="SFO105" s="376"/>
      <c r="SFP105" s="376"/>
      <c r="SFQ105" s="376"/>
      <c r="SFR105" s="376"/>
      <c r="SFS105" s="376"/>
      <c r="SFT105" s="376"/>
      <c r="SFU105" s="376"/>
      <c r="SFV105" s="376"/>
      <c r="SFW105" s="376"/>
      <c r="SFX105" s="376"/>
      <c r="SFY105" s="376"/>
      <c r="SFZ105" s="376"/>
      <c r="SGA105" s="376"/>
      <c r="SGB105" s="376"/>
      <c r="SGC105" s="376"/>
      <c r="SGD105" s="376"/>
      <c r="SGE105" s="376"/>
      <c r="SGF105" s="376"/>
      <c r="SGG105" s="376"/>
      <c r="SGH105" s="376"/>
      <c r="SGI105" s="376"/>
      <c r="SGJ105" s="376"/>
      <c r="SGK105" s="376"/>
      <c r="SGL105" s="376"/>
      <c r="SGM105" s="376"/>
      <c r="SGN105" s="376"/>
      <c r="SGO105" s="376"/>
      <c r="SGP105" s="376"/>
      <c r="SGQ105" s="376"/>
      <c r="SGR105" s="376"/>
      <c r="SGS105" s="376"/>
      <c r="SGT105" s="376"/>
      <c r="SGU105" s="376"/>
      <c r="SGV105" s="376"/>
      <c r="SGW105" s="376"/>
      <c r="SGX105" s="376"/>
      <c r="SGY105" s="376"/>
      <c r="SGZ105" s="376"/>
      <c r="SHA105" s="376"/>
      <c r="SHB105" s="376"/>
      <c r="SHC105" s="376"/>
      <c r="SHD105" s="376"/>
      <c r="SHE105" s="376"/>
      <c r="SHF105" s="376"/>
      <c r="SHG105" s="376"/>
      <c r="SHH105" s="376"/>
      <c r="SHI105" s="376"/>
      <c r="SHJ105" s="376"/>
      <c r="SHK105" s="376"/>
      <c r="SHL105" s="376"/>
      <c r="SHM105" s="376"/>
      <c r="SHN105" s="376"/>
      <c r="SHO105" s="376"/>
      <c r="SHP105" s="376"/>
      <c r="SHQ105" s="376"/>
      <c r="SHR105" s="376"/>
      <c r="SHS105" s="376"/>
      <c r="SHT105" s="376"/>
      <c r="SHU105" s="376"/>
      <c r="SHV105" s="376"/>
      <c r="SHW105" s="376"/>
      <c r="SHX105" s="376"/>
      <c r="SHY105" s="376"/>
      <c r="SHZ105" s="376"/>
      <c r="SIA105" s="376"/>
      <c r="SIB105" s="376"/>
      <c r="SIC105" s="376"/>
      <c r="SID105" s="376"/>
      <c r="SIE105" s="376"/>
      <c r="SIF105" s="376"/>
      <c r="SIG105" s="376"/>
      <c r="SIH105" s="376"/>
      <c r="SII105" s="376"/>
      <c r="SIJ105" s="376"/>
      <c r="SIK105" s="376"/>
      <c r="SIL105" s="376"/>
      <c r="SIM105" s="376"/>
      <c r="SIN105" s="376"/>
      <c r="SIO105" s="376"/>
      <c r="SIP105" s="376"/>
      <c r="SIQ105" s="376"/>
      <c r="SIR105" s="376"/>
      <c r="SIS105" s="376"/>
      <c r="SIT105" s="376"/>
      <c r="SIU105" s="376"/>
      <c r="SIV105" s="376"/>
      <c r="SIW105" s="376"/>
      <c r="SIX105" s="376"/>
      <c r="SIY105" s="376"/>
      <c r="SIZ105" s="376"/>
      <c r="SJA105" s="376"/>
      <c r="SJB105" s="376"/>
      <c r="SJC105" s="376"/>
      <c r="SJD105" s="376"/>
      <c r="SJE105" s="376"/>
      <c r="SJF105" s="376"/>
      <c r="SJG105" s="376"/>
      <c r="SJH105" s="376"/>
      <c r="SJI105" s="376"/>
      <c r="SJJ105" s="376"/>
      <c r="SJK105" s="376"/>
      <c r="SJL105" s="376"/>
      <c r="SJM105" s="376"/>
      <c r="SJN105" s="376"/>
      <c r="SJO105" s="376"/>
      <c r="SJP105" s="376"/>
      <c r="SJQ105" s="376"/>
      <c r="SJR105" s="376"/>
      <c r="SJS105" s="376"/>
      <c r="SJT105" s="376"/>
      <c r="SJU105" s="376"/>
      <c r="SJV105" s="376"/>
      <c r="SJW105" s="376"/>
      <c r="SJX105" s="376"/>
      <c r="SJY105" s="376"/>
      <c r="SJZ105" s="376"/>
      <c r="SKA105" s="376"/>
      <c r="SKB105" s="376"/>
      <c r="SKC105" s="376"/>
      <c r="SKD105" s="376"/>
      <c r="SKE105" s="376"/>
      <c r="SKF105" s="376"/>
      <c r="SKG105" s="376"/>
      <c r="SKH105" s="376"/>
      <c r="SKI105" s="376"/>
      <c r="SKJ105" s="376"/>
      <c r="SKK105" s="376"/>
      <c r="SKL105" s="376"/>
      <c r="SKM105" s="376"/>
      <c r="SKN105" s="376"/>
      <c r="SKO105" s="376"/>
      <c r="SKP105" s="376"/>
      <c r="SKQ105" s="376"/>
      <c r="SKR105" s="376"/>
      <c r="SKS105" s="376"/>
      <c r="SKT105" s="376"/>
      <c r="SKU105" s="376"/>
      <c r="SKV105" s="376"/>
      <c r="SKW105" s="376"/>
      <c r="SKX105" s="376"/>
      <c r="SKY105" s="376"/>
      <c r="SKZ105" s="376"/>
      <c r="SLA105" s="376"/>
      <c r="SLB105" s="376"/>
      <c r="SLC105" s="376"/>
      <c r="SLD105" s="376"/>
      <c r="SLE105" s="376"/>
      <c r="SLF105" s="376"/>
      <c r="SLG105" s="376"/>
      <c r="SLH105" s="376"/>
      <c r="SLI105" s="376"/>
      <c r="SLJ105" s="376"/>
      <c r="SLK105" s="376"/>
      <c r="SLL105" s="376"/>
      <c r="SLM105" s="376"/>
      <c r="SLN105" s="376"/>
      <c r="SLO105" s="376"/>
      <c r="SLP105" s="376"/>
      <c r="SLQ105" s="376"/>
      <c r="SLR105" s="376"/>
      <c r="SLS105" s="376"/>
      <c r="SLT105" s="376"/>
      <c r="SLU105" s="376"/>
      <c r="SLV105" s="376"/>
      <c r="SLW105" s="376"/>
      <c r="SLX105" s="376"/>
      <c r="SLY105" s="376"/>
      <c r="SLZ105" s="376"/>
      <c r="SMA105" s="376"/>
      <c r="SMB105" s="376"/>
      <c r="SMC105" s="376"/>
      <c r="SMD105" s="376"/>
      <c r="SME105" s="376"/>
      <c r="SMF105" s="376"/>
      <c r="SMG105" s="376"/>
      <c r="SMH105" s="376"/>
      <c r="SMI105" s="376"/>
      <c r="SMJ105" s="376"/>
      <c r="SMK105" s="376"/>
      <c r="SML105" s="376"/>
      <c r="SMM105" s="376"/>
      <c r="SMN105" s="376"/>
      <c r="SMO105" s="376"/>
      <c r="SMP105" s="376"/>
      <c r="SMQ105" s="376"/>
      <c r="SMR105" s="376"/>
      <c r="SMS105" s="376"/>
      <c r="SMT105" s="376"/>
      <c r="SMU105" s="376"/>
      <c r="SMV105" s="376"/>
      <c r="SMW105" s="376"/>
      <c r="SMX105" s="376"/>
      <c r="SMY105" s="376"/>
      <c r="SMZ105" s="376"/>
      <c r="SNA105" s="376"/>
      <c r="SNB105" s="376"/>
      <c r="SNC105" s="376"/>
      <c r="SND105" s="376"/>
      <c r="SNE105" s="376"/>
      <c r="SNF105" s="376"/>
      <c r="SNG105" s="376"/>
      <c r="SNH105" s="376"/>
      <c r="SNI105" s="376"/>
      <c r="SNJ105" s="376"/>
      <c r="SNK105" s="376"/>
      <c r="SNL105" s="376"/>
      <c r="SNM105" s="376"/>
      <c r="SNN105" s="376"/>
      <c r="SNO105" s="376"/>
      <c r="SNP105" s="376"/>
      <c r="SNQ105" s="376"/>
      <c r="SNR105" s="376"/>
      <c r="SNS105" s="376"/>
      <c r="SNT105" s="376"/>
      <c r="SNU105" s="376"/>
      <c r="SNV105" s="376"/>
      <c r="SNW105" s="376"/>
      <c r="SNX105" s="376"/>
      <c r="SNY105" s="376"/>
      <c r="SNZ105" s="376"/>
      <c r="SOA105" s="376"/>
      <c r="SOB105" s="376"/>
      <c r="SOC105" s="376"/>
      <c r="SOD105" s="376"/>
      <c r="SOE105" s="376"/>
      <c r="SOF105" s="376"/>
      <c r="SOG105" s="376"/>
      <c r="SOH105" s="376"/>
      <c r="SOI105" s="376"/>
      <c r="SOJ105" s="376"/>
      <c r="SOK105" s="376"/>
      <c r="SOL105" s="376"/>
      <c r="SOM105" s="376"/>
      <c r="SON105" s="376"/>
      <c r="SOO105" s="376"/>
      <c r="SOP105" s="376"/>
      <c r="SOQ105" s="376"/>
      <c r="SOR105" s="376"/>
      <c r="SOS105" s="376"/>
      <c r="SOT105" s="376"/>
      <c r="SOU105" s="376"/>
      <c r="SOV105" s="376"/>
      <c r="SOW105" s="376"/>
      <c r="SOX105" s="376"/>
      <c r="SOY105" s="376"/>
      <c r="SOZ105" s="376"/>
      <c r="SPA105" s="376"/>
      <c r="SPB105" s="376"/>
      <c r="SPC105" s="376"/>
      <c r="SPD105" s="376"/>
      <c r="SPE105" s="376"/>
      <c r="SPF105" s="376"/>
      <c r="SPG105" s="376"/>
      <c r="SPH105" s="376"/>
      <c r="SPI105" s="376"/>
      <c r="SPJ105" s="376"/>
      <c r="SPK105" s="376"/>
      <c r="SPL105" s="376"/>
      <c r="SPM105" s="376"/>
      <c r="SPN105" s="376"/>
      <c r="SPO105" s="376"/>
      <c r="SPP105" s="376"/>
      <c r="SPQ105" s="376"/>
      <c r="SPR105" s="376"/>
      <c r="SPS105" s="376"/>
      <c r="SPT105" s="376"/>
      <c r="SPU105" s="376"/>
      <c r="SPV105" s="376"/>
      <c r="SPW105" s="376"/>
      <c r="SPX105" s="376"/>
      <c r="SPY105" s="376"/>
      <c r="SPZ105" s="376"/>
      <c r="SQA105" s="376"/>
      <c r="SQB105" s="376"/>
      <c r="SQC105" s="376"/>
      <c r="SQD105" s="376"/>
      <c r="SQE105" s="376"/>
      <c r="SQF105" s="376"/>
      <c r="SQG105" s="376"/>
      <c r="SQH105" s="376"/>
      <c r="SQI105" s="376"/>
      <c r="SQJ105" s="376"/>
      <c r="SQK105" s="376"/>
      <c r="SQL105" s="376"/>
      <c r="SQM105" s="376"/>
      <c r="SQN105" s="376"/>
      <c r="SQO105" s="376"/>
      <c r="SQP105" s="376"/>
      <c r="SQQ105" s="376"/>
      <c r="SQR105" s="376"/>
      <c r="SQS105" s="376"/>
      <c r="SQT105" s="376"/>
      <c r="SQU105" s="376"/>
      <c r="SQV105" s="376"/>
      <c r="SQW105" s="376"/>
      <c r="SQX105" s="376"/>
      <c r="SQY105" s="376"/>
      <c r="SQZ105" s="376"/>
      <c r="SRA105" s="376"/>
      <c r="SRB105" s="376"/>
      <c r="SRC105" s="376"/>
      <c r="SRD105" s="376"/>
      <c r="SRE105" s="376"/>
      <c r="SRF105" s="376"/>
      <c r="SRG105" s="376"/>
      <c r="SRH105" s="376"/>
      <c r="SRI105" s="376"/>
      <c r="SRJ105" s="376"/>
      <c r="SRK105" s="376"/>
      <c r="SRL105" s="376"/>
      <c r="SRM105" s="376"/>
      <c r="SRN105" s="376"/>
      <c r="SRO105" s="376"/>
      <c r="SRP105" s="376"/>
      <c r="SRQ105" s="376"/>
      <c r="SRR105" s="376"/>
      <c r="SRS105" s="376"/>
      <c r="SRT105" s="376"/>
      <c r="SRU105" s="376"/>
      <c r="SRV105" s="376"/>
      <c r="SRW105" s="376"/>
      <c r="SRX105" s="376"/>
      <c r="SRY105" s="376"/>
      <c r="SRZ105" s="376"/>
      <c r="SSA105" s="376"/>
      <c r="SSB105" s="376"/>
      <c r="SSC105" s="376"/>
      <c r="SSD105" s="376"/>
      <c r="SSE105" s="376"/>
      <c r="SSF105" s="376"/>
      <c r="SSG105" s="376"/>
      <c r="SSH105" s="376"/>
      <c r="SSI105" s="376"/>
      <c r="SSJ105" s="376"/>
      <c r="SSK105" s="376"/>
      <c r="SSL105" s="376"/>
      <c r="SSM105" s="376"/>
      <c r="SSN105" s="376"/>
      <c r="SSO105" s="376"/>
      <c r="SSP105" s="376"/>
      <c r="SSQ105" s="376"/>
      <c r="SSR105" s="376"/>
      <c r="SSS105" s="376"/>
      <c r="SST105" s="376"/>
      <c r="SSU105" s="376"/>
      <c r="SSV105" s="376"/>
      <c r="SSW105" s="376"/>
      <c r="SSX105" s="376"/>
      <c r="SSY105" s="376"/>
      <c r="SSZ105" s="376"/>
      <c r="STA105" s="376"/>
      <c r="STB105" s="376"/>
      <c r="STC105" s="376"/>
      <c r="STD105" s="376"/>
      <c r="STE105" s="376"/>
      <c r="STF105" s="376"/>
      <c r="STG105" s="376"/>
      <c r="STH105" s="376"/>
      <c r="STI105" s="376"/>
      <c r="STJ105" s="376"/>
      <c r="STK105" s="376"/>
      <c r="STL105" s="376"/>
      <c r="STM105" s="376"/>
      <c r="STN105" s="376"/>
      <c r="STO105" s="376"/>
      <c r="STP105" s="376"/>
      <c r="STQ105" s="376"/>
      <c r="STR105" s="376"/>
      <c r="STS105" s="376"/>
      <c r="STT105" s="376"/>
      <c r="STU105" s="376"/>
      <c r="STV105" s="376"/>
      <c r="STW105" s="376"/>
      <c r="STX105" s="376"/>
      <c r="STY105" s="376"/>
      <c r="STZ105" s="376"/>
      <c r="SUA105" s="376"/>
      <c r="SUB105" s="376"/>
      <c r="SUC105" s="376"/>
      <c r="SUD105" s="376"/>
      <c r="SUE105" s="376"/>
      <c r="SUF105" s="376"/>
      <c r="SUG105" s="376"/>
      <c r="SUH105" s="376"/>
      <c r="SUI105" s="376"/>
      <c r="SUJ105" s="376"/>
      <c r="SUK105" s="376"/>
      <c r="SUL105" s="376"/>
      <c r="SUM105" s="376"/>
      <c r="SUN105" s="376"/>
      <c r="SUO105" s="376"/>
      <c r="SUP105" s="376"/>
      <c r="SUQ105" s="376"/>
      <c r="SUR105" s="376"/>
      <c r="SUS105" s="376"/>
      <c r="SUT105" s="376"/>
      <c r="SUU105" s="376"/>
      <c r="SUV105" s="376"/>
      <c r="SUW105" s="376"/>
      <c r="SUX105" s="376"/>
      <c r="SUY105" s="376"/>
      <c r="SUZ105" s="376"/>
      <c r="SVA105" s="376"/>
      <c r="SVB105" s="376"/>
      <c r="SVC105" s="376"/>
      <c r="SVD105" s="376"/>
      <c r="SVE105" s="376"/>
      <c r="SVF105" s="376"/>
      <c r="SVG105" s="376"/>
      <c r="SVH105" s="376"/>
      <c r="SVI105" s="376"/>
      <c r="SVJ105" s="376"/>
      <c r="SVK105" s="376"/>
      <c r="SVL105" s="376"/>
      <c r="SVM105" s="376"/>
      <c r="SVN105" s="376"/>
      <c r="SVO105" s="376"/>
      <c r="SVP105" s="376"/>
      <c r="SVQ105" s="376"/>
      <c r="SVR105" s="376"/>
      <c r="SVS105" s="376"/>
      <c r="SVT105" s="376"/>
      <c r="SVU105" s="376"/>
      <c r="SVV105" s="376"/>
      <c r="SVW105" s="376"/>
      <c r="SVX105" s="376"/>
      <c r="SVY105" s="376"/>
      <c r="SVZ105" s="376"/>
      <c r="SWA105" s="376"/>
      <c r="SWB105" s="376"/>
      <c r="SWC105" s="376"/>
      <c r="SWD105" s="376"/>
      <c r="SWE105" s="376"/>
      <c r="SWF105" s="376"/>
      <c r="SWG105" s="376"/>
      <c r="SWH105" s="376"/>
      <c r="SWI105" s="376"/>
      <c r="SWJ105" s="376"/>
      <c r="SWK105" s="376"/>
      <c r="SWL105" s="376"/>
      <c r="SWM105" s="376"/>
      <c r="SWN105" s="376"/>
      <c r="SWO105" s="376"/>
      <c r="SWP105" s="376"/>
      <c r="SWQ105" s="376"/>
      <c r="SWR105" s="376"/>
      <c r="SWS105" s="376"/>
      <c r="SWT105" s="376"/>
      <c r="SWU105" s="376"/>
      <c r="SWV105" s="376"/>
      <c r="SWW105" s="376"/>
      <c r="SWX105" s="376"/>
      <c r="SWY105" s="376"/>
      <c r="SWZ105" s="376"/>
      <c r="SXA105" s="376"/>
      <c r="SXB105" s="376"/>
      <c r="SXC105" s="376"/>
      <c r="SXD105" s="376"/>
      <c r="SXE105" s="376"/>
      <c r="SXF105" s="376"/>
      <c r="SXG105" s="376"/>
      <c r="SXH105" s="376"/>
      <c r="SXI105" s="376"/>
      <c r="SXJ105" s="376"/>
      <c r="SXK105" s="376"/>
      <c r="SXL105" s="376"/>
      <c r="SXM105" s="376"/>
      <c r="SXN105" s="376"/>
      <c r="SXO105" s="376"/>
      <c r="SXP105" s="376"/>
      <c r="SXQ105" s="376"/>
      <c r="SXR105" s="376"/>
      <c r="SXS105" s="376"/>
      <c r="SXT105" s="376"/>
      <c r="SXU105" s="376"/>
      <c r="SXV105" s="376"/>
      <c r="SXW105" s="376"/>
      <c r="SXX105" s="376"/>
      <c r="SXY105" s="376"/>
      <c r="SXZ105" s="376"/>
      <c r="SYA105" s="376"/>
      <c r="SYB105" s="376"/>
      <c r="SYC105" s="376"/>
      <c r="SYD105" s="376"/>
      <c r="SYE105" s="376"/>
      <c r="SYF105" s="376"/>
      <c r="SYG105" s="376"/>
      <c r="SYH105" s="376"/>
      <c r="SYI105" s="376"/>
      <c r="SYJ105" s="376"/>
      <c r="SYK105" s="376"/>
      <c r="SYL105" s="376"/>
      <c r="SYM105" s="376"/>
      <c r="SYN105" s="376"/>
      <c r="SYO105" s="376"/>
      <c r="SYP105" s="376"/>
      <c r="SYQ105" s="376"/>
      <c r="SYR105" s="376"/>
      <c r="SYS105" s="376"/>
      <c r="SYT105" s="376"/>
      <c r="SYU105" s="376"/>
      <c r="SYV105" s="376"/>
      <c r="SYW105" s="376"/>
      <c r="SYX105" s="376"/>
      <c r="SYY105" s="376"/>
      <c r="SYZ105" s="376"/>
      <c r="SZA105" s="376"/>
      <c r="SZB105" s="376"/>
      <c r="SZC105" s="376"/>
      <c r="SZD105" s="376"/>
      <c r="SZE105" s="376"/>
      <c r="SZF105" s="376"/>
      <c r="SZG105" s="376"/>
      <c r="SZH105" s="376"/>
      <c r="SZI105" s="376"/>
      <c r="SZJ105" s="376"/>
      <c r="SZK105" s="376"/>
      <c r="SZL105" s="376"/>
      <c r="SZM105" s="376"/>
      <c r="SZN105" s="376"/>
      <c r="SZO105" s="376"/>
      <c r="SZP105" s="376"/>
      <c r="SZQ105" s="376"/>
      <c r="SZR105" s="376"/>
      <c r="SZS105" s="376"/>
      <c r="SZT105" s="376"/>
      <c r="SZU105" s="376"/>
      <c r="SZV105" s="376"/>
      <c r="SZW105" s="376"/>
      <c r="SZX105" s="376"/>
      <c r="SZY105" s="376"/>
      <c r="SZZ105" s="376"/>
      <c r="TAA105" s="376"/>
      <c r="TAB105" s="376"/>
      <c r="TAC105" s="376"/>
      <c r="TAD105" s="376"/>
      <c r="TAE105" s="376"/>
      <c r="TAF105" s="376"/>
      <c r="TAG105" s="376"/>
      <c r="TAH105" s="376"/>
      <c r="TAI105" s="376"/>
      <c r="TAJ105" s="376"/>
      <c r="TAK105" s="376"/>
      <c r="TAL105" s="376"/>
      <c r="TAM105" s="376"/>
      <c r="TAN105" s="376"/>
      <c r="TAO105" s="376"/>
      <c r="TAP105" s="376"/>
      <c r="TAQ105" s="376"/>
      <c r="TAR105" s="376"/>
      <c r="TAS105" s="376"/>
      <c r="TAT105" s="376"/>
      <c r="TAU105" s="376"/>
      <c r="TAV105" s="376"/>
      <c r="TAW105" s="376"/>
      <c r="TAX105" s="376"/>
      <c r="TAY105" s="376"/>
      <c r="TAZ105" s="376"/>
      <c r="TBA105" s="376"/>
      <c r="TBB105" s="376"/>
      <c r="TBC105" s="376"/>
      <c r="TBD105" s="376"/>
      <c r="TBE105" s="376"/>
      <c r="TBF105" s="376"/>
      <c r="TBG105" s="376"/>
      <c r="TBH105" s="376"/>
      <c r="TBI105" s="376"/>
      <c r="TBJ105" s="376"/>
      <c r="TBK105" s="376"/>
      <c r="TBL105" s="376"/>
      <c r="TBM105" s="376"/>
      <c r="TBN105" s="376"/>
      <c r="TBO105" s="376"/>
      <c r="TBP105" s="376"/>
      <c r="TBQ105" s="376"/>
      <c r="TBR105" s="376"/>
      <c r="TBS105" s="376"/>
      <c r="TBT105" s="376"/>
      <c r="TBU105" s="376"/>
      <c r="TBV105" s="376"/>
      <c r="TBW105" s="376"/>
      <c r="TBX105" s="376"/>
      <c r="TBY105" s="376"/>
      <c r="TBZ105" s="376"/>
      <c r="TCA105" s="376"/>
      <c r="TCB105" s="376"/>
      <c r="TCC105" s="376"/>
      <c r="TCD105" s="376"/>
      <c r="TCE105" s="376"/>
      <c r="TCF105" s="376"/>
      <c r="TCG105" s="376"/>
      <c r="TCH105" s="376"/>
      <c r="TCI105" s="376"/>
      <c r="TCJ105" s="376"/>
      <c r="TCK105" s="376"/>
      <c r="TCL105" s="376"/>
      <c r="TCM105" s="376"/>
      <c r="TCN105" s="376"/>
      <c r="TCO105" s="376"/>
      <c r="TCP105" s="376"/>
      <c r="TCQ105" s="376"/>
      <c r="TCR105" s="376"/>
      <c r="TCS105" s="376"/>
      <c r="TCT105" s="376"/>
      <c r="TCU105" s="376"/>
      <c r="TCV105" s="376"/>
      <c r="TCW105" s="376"/>
      <c r="TCX105" s="376"/>
      <c r="TCY105" s="376"/>
      <c r="TCZ105" s="376"/>
      <c r="TDA105" s="376"/>
      <c r="TDB105" s="376"/>
      <c r="TDC105" s="376"/>
      <c r="TDD105" s="376"/>
      <c r="TDE105" s="376"/>
      <c r="TDF105" s="376"/>
      <c r="TDG105" s="376"/>
      <c r="TDH105" s="376"/>
      <c r="TDI105" s="376"/>
      <c r="TDJ105" s="376"/>
      <c r="TDK105" s="376"/>
      <c r="TDL105" s="376"/>
      <c r="TDM105" s="376"/>
      <c r="TDN105" s="376"/>
      <c r="TDO105" s="376"/>
      <c r="TDP105" s="376"/>
      <c r="TDQ105" s="376"/>
      <c r="TDR105" s="376"/>
      <c r="TDS105" s="376"/>
      <c r="TDT105" s="376"/>
      <c r="TDU105" s="376"/>
      <c r="TDV105" s="376"/>
      <c r="TDW105" s="376"/>
      <c r="TDX105" s="376"/>
      <c r="TDY105" s="376"/>
      <c r="TDZ105" s="376"/>
      <c r="TEA105" s="376"/>
      <c r="TEB105" s="376"/>
      <c r="TEC105" s="376"/>
      <c r="TED105" s="376"/>
      <c r="TEE105" s="376"/>
      <c r="TEF105" s="376"/>
      <c r="TEG105" s="376"/>
      <c r="TEH105" s="376"/>
      <c r="TEI105" s="376"/>
      <c r="TEJ105" s="376"/>
      <c r="TEK105" s="376"/>
      <c r="TEL105" s="376"/>
      <c r="TEM105" s="376"/>
      <c r="TEN105" s="376"/>
      <c r="TEO105" s="376"/>
      <c r="TEP105" s="376"/>
      <c r="TEQ105" s="376"/>
      <c r="TER105" s="376"/>
      <c r="TES105" s="376"/>
      <c r="TET105" s="376"/>
      <c r="TEU105" s="376"/>
      <c r="TEV105" s="376"/>
      <c r="TEW105" s="376"/>
      <c r="TEX105" s="376"/>
      <c r="TEY105" s="376"/>
      <c r="TEZ105" s="376"/>
      <c r="TFA105" s="376"/>
      <c r="TFB105" s="376"/>
      <c r="TFC105" s="376"/>
      <c r="TFD105" s="376"/>
      <c r="TFE105" s="376"/>
      <c r="TFF105" s="376"/>
      <c r="TFG105" s="376"/>
      <c r="TFH105" s="376"/>
      <c r="TFI105" s="376"/>
      <c r="TFJ105" s="376"/>
      <c r="TFK105" s="376"/>
      <c r="TFL105" s="376"/>
      <c r="TFM105" s="376"/>
      <c r="TFN105" s="376"/>
      <c r="TFO105" s="376"/>
      <c r="TFP105" s="376"/>
      <c r="TFQ105" s="376"/>
      <c r="TFR105" s="376"/>
      <c r="TFS105" s="376"/>
      <c r="TFT105" s="376"/>
      <c r="TFU105" s="376"/>
      <c r="TFV105" s="376"/>
      <c r="TFW105" s="376"/>
      <c r="TFX105" s="376"/>
      <c r="TFY105" s="376"/>
      <c r="TFZ105" s="376"/>
      <c r="TGA105" s="376"/>
      <c r="TGB105" s="376"/>
      <c r="TGC105" s="376"/>
      <c r="TGD105" s="376"/>
      <c r="TGE105" s="376"/>
      <c r="TGF105" s="376"/>
      <c r="TGG105" s="376"/>
      <c r="TGH105" s="376"/>
      <c r="TGI105" s="376"/>
      <c r="TGJ105" s="376"/>
      <c r="TGK105" s="376"/>
      <c r="TGL105" s="376"/>
      <c r="TGM105" s="376"/>
      <c r="TGN105" s="376"/>
      <c r="TGO105" s="376"/>
      <c r="TGP105" s="376"/>
      <c r="TGQ105" s="376"/>
      <c r="TGR105" s="376"/>
      <c r="TGS105" s="376"/>
      <c r="TGT105" s="376"/>
      <c r="TGU105" s="376"/>
      <c r="TGV105" s="376"/>
      <c r="TGW105" s="376"/>
      <c r="TGX105" s="376"/>
      <c r="TGY105" s="376"/>
      <c r="TGZ105" s="376"/>
      <c r="THA105" s="376"/>
      <c r="THB105" s="376"/>
      <c r="THC105" s="376"/>
      <c r="THD105" s="376"/>
      <c r="THE105" s="376"/>
      <c r="THF105" s="376"/>
      <c r="THG105" s="376"/>
      <c r="THH105" s="376"/>
      <c r="THI105" s="376"/>
      <c r="THJ105" s="376"/>
      <c r="THK105" s="376"/>
      <c r="THL105" s="376"/>
      <c r="THM105" s="376"/>
      <c r="THN105" s="376"/>
      <c r="THO105" s="376"/>
      <c r="THP105" s="376"/>
      <c r="THQ105" s="376"/>
      <c r="THR105" s="376"/>
      <c r="THS105" s="376"/>
      <c r="THT105" s="376"/>
      <c r="THU105" s="376"/>
      <c r="THV105" s="376"/>
      <c r="THW105" s="376"/>
      <c r="THX105" s="376"/>
      <c r="THY105" s="376"/>
      <c r="THZ105" s="376"/>
      <c r="TIA105" s="376"/>
      <c r="TIB105" s="376"/>
      <c r="TIC105" s="376"/>
      <c r="TID105" s="376"/>
      <c r="TIE105" s="376"/>
      <c r="TIF105" s="376"/>
      <c r="TIG105" s="376"/>
      <c r="TIH105" s="376"/>
      <c r="TII105" s="376"/>
      <c r="TIJ105" s="376"/>
      <c r="TIK105" s="376"/>
      <c r="TIL105" s="376"/>
      <c r="TIM105" s="376"/>
      <c r="TIN105" s="376"/>
      <c r="TIO105" s="376"/>
      <c r="TIP105" s="376"/>
      <c r="TIQ105" s="376"/>
      <c r="TIR105" s="376"/>
      <c r="TIS105" s="376"/>
      <c r="TIT105" s="376"/>
      <c r="TIU105" s="376"/>
      <c r="TIV105" s="376"/>
      <c r="TIW105" s="376"/>
      <c r="TIX105" s="376"/>
      <c r="TIY105" s="376"/>
      <c r="TIZ105" s="376"/>
      <c r="TJA105" s="376"/>
      <c r="TJB105" s="376"/>
      <c r="TJC105" s="376"/>
      <c r="TJD105" s="376"/>
      <c r="TJE105" s="376"/>
      <c r="TJF105" s="376"/>
      <c r="TJG105" s="376"/>
      <c r="TJH105" s="376"/>
      <c r="TJI105" s="376"/>
      <c r="TJJ105" s="376"/>
      <c r="TJK105" s="376"/>
      <c r="TJL105" s="376"/>
      <c r="TJM105" s="376"/>
      <c r="TJN105" s="376"/>
      <c r="TJO105" s="376"/>
      <c r="TJP105" s="376"/>
      <c r="TJQ105" s="376"/>
      <c r="TJR105" s="376"/>
      <c r="TJS105" s="376"/>
      <c r="TJT105" s="376"/>
      <c r="TJU105" s="376"/>
      <c r="TJV105" s="376"/>
      <c r="TJW105" s="376"/>
      <c r="TJX105" s="376"/>
      <c r="TJY105" s="376"/>
      <c r="TJZ105" s="376"/>
      <c r="TKA105" s="376"/>
      <c r="TKB105" s="376"/>
      <c r="TKC105" s="376"/>
      <c r="TKD105" s="376"/>
      <c r="TKE105" s="376"/>
      <c r="TKF105" s="376"/>
      <c r="TKG105" s="376"/>
      <c r="TKH105" s="376"/>
      <c r="TKI105" s="376"/>
      <c r="TKJ105" s="376"/>
      <c r="TKK105" s="376"/>
      <c r="TKL105" s="376"/>
      <c r="TKM105" s="376"/>
      <c r="TKN105" s="376"/>
      <c r="TKO105" s="376"/>
      <c r="TKP105" s="376"/>
      <c r="TKQ105" s="376"/>
      <c r="TKR105" s="376"/>
      <c r="TKS105" s="376"/>
      <c r="TKT105" s="376"/>
      <c r="TKU105" s="376"/>
      <c r="TKV105" s="376"/>
      <c r="TKW105" s="376"/>
      <c r="TKX105" s="376"/>
      <c r="TKY105" s="376"/>
      <c r="TKZ105" s="376"/>
      <c r="TLA105" s="376"/>
      <c r="TLB105" s="376"/>
      <c r="TLC105" s="376"/>
      <c r="TLD105" s="376"/>
      <c r="TLE105" s="376"/>
      <c r="TLF105" s="376"/>
      <c r="TLG105" s="376"/>
      <c r="TLH105" s="376"/>
      <c r="TLI105" s="376"/>
      <c r="TLJ105" s="376"/>
      <c r="TLK105" s="376"/>
      <c r="TLL105" s="376"/>
      <c r="TLM105" s="376"/>
      <c r="TLN105" s="376"/>
      <c r="TLO105" s="376"/>
      <c r="TLP105" s="376"/>
      <c r="TLQ105" s="376"/>
      <c r="TLR105" s="376"/>
      <c r="TLS105" s="376"/>
      <c r="TLT105" s="376"/>
      <c r="TLU105" s="376"/>
      <c r="TLV105" s="376"/>
      <c r="TLW105" s="376"/>
      <c r="TLX105" s="376"/>
      <c r="TLY105" s="376"/>
      <c r="TLZ105" s="376"/>
      <c r="TMA105" s="376"/>
      <c r="TMB105" s="376"/>
      <c r="TMC105" s="376"/>
      <c r="TMD105" s="376"/>
      <c r="TME105" s="376"/>
      <c r="TMF105" s="376"/>
      <c r="TMG105" s="376"/>
      <c r="TMH105" s="376"/>
      <c r="TMI105" s="376"/>
      <c r="TMJ105" s="376"/>
      <c r="TMK105" s="376"/>
      <c r="TML105" s="376"/>
      <c r="TMM105" s="376"/>
      <c r="TMN105" s="376"/>
      <c r="TMO105" s="376"/>
      <c r="TMP105" s="376"/>
      <c r="TMQ105" s="376"/>
      <c r="TMR105" s="376"/>
      <c r="TMS105" s="376"/>
      <c r="TMT105" s="376"/>
      <c r="TMU105" s="376"/>
      <c r="TMV105" s="376"/>
      <c r="TMW105" s="376"/>
      <c r="TMX105" s="376"/>
      <c r="TMY105" s="376"/>
      <c r="TMZ105" s="376"/>
      <c r="TNA105" s="376"/>
      <c r="TNB105" s="376"/>
      <c r="TNC105" s="376"/>
      <c r="TND105" s="376"/>
      <c r="TNE105" s="376"/>
      <c r="TNF105" s="376"/>
      <c r="TNG105" s="376"/>
      <c r="TNH105" s="376"/>
      <c r="TNI105" s="376"/>
      <c r="TNJ105" s="376"/>
      <c r="TNK105" s="376"/>
      <c r="TNL105" s="376"/>
      <c r="TNM105" s="376"/>
      <c r="TNN105" s="376"/>
      <c r="TNO105" s="376"/>
      <c r="TNP105" s="376"/>
      <c r="TNQ105" s="376"/>
      <c r="TNR105" s="376"/>
      <c r="TNS105" s="376"/>
      <c r="TNT105" s="376"/>
      <c r="TNU105" s="376"/>
      <c r="TNV105" s="376"/>
      <c r="TNW105" s="376"/>
      <c r="TNX105" s="376"/>
      <c r="TNY105" s="376"/>
      <c r="TNZ105" s="376"/>
      <c r="TOA105" s="376"/>
      <c r="TOB105" s="376"/>
      <c r="TOC105" s="376"/>
      <c r="TOD105" s="376"/>
      <c r="TOE105" s="376"/>
      <c r="TOF105" s="376"/>
      <c r="TOG105" s="376"/>
      <c r="TOH105" s="376"/>
      <c r="TOI105" s="376"/>
      <c r="TOJ105" s="376"/>
      <c r="TOK105" s="376"/>
      <c r="TOL105" s="376"/>
      <c r="TOM105" s="376"/>
      <c r="TON105" s="376"/>
      <c r="TOO105" s="376"/>
      <c r="TOP105" s="376"/>
      <c r="TOQ105" s="376"/>
      <c r="TOR105" s="376"/>
      <c r="TOS105" s="376"/>
      <c r="TOT105" s="376"/>
      <c r="TOU105" s="376"/>
      <c r="TOV105" s="376"/>
      <c r="TOW105" s="376"/>
      <c r="TOX105" s="376"/>
      <c r="TOY105" s="376"/>
      <c r="TOZ105" s="376"/>
      <c r="TPA105" s="376"/>
      <c r="TPB105" s="376"/>
      <c r="TPC105" s="376"/>
      <c r="TPD105" s="376"/>
      <c r="TPE105" s="376"/>
      <c r="TPF105" s="376"/>
      <c r="TPG105" s="376"/>
      <c r="TPH105" s="376"/>
      <c r="TPI105" s="376"/>
      <c r="TPJ105" s="376"/>
      <c r="TPK105" s="376"/>
      <c r="TPL105" s="376"/>
      <c r="TPM105" s="376"/>
      <c r="TPN105" s="376"/>
      <c r="TPO105" s="376"/>
      <c r="TPP105" s="376"/>
      <c r="TPQ105" s="376"/>
      <c r="TPR105" s="376"/>
      <c r="TPS105" s="376"/>
      <c r="TPT105" s="376"/>
      <c r="TPU105" s="376"/>
      <c r="TPV105" s="376"/>
      <c r="TPW105" s="376"/>
      <c r="TPX105" s="376"/>
      <c r="TPY105" s="376"/>
      <c r="TPZ105" s="376"/>
      <c r="TQA105" s="376"/>
      <c r="TQB105" s="376"/>
      <c r="TQC105" s="376"/>
      <c r="TQD105" s="376"/>
      <c r="TQE105" s="376"/>
      <c r="TQF105" s="376"/>
      <c r="TQG105" s="376"/>
      <c r="TQH105" s="376"/>
      <c r="TQI105" s="376"/>
      <c r="TQJ105" s="376"/>
      <c r="TQK105" s="376"/>
      <c r="TQL105" s="376"/>
      <c r="TQM105" s="376"/>
      <c r="TQN105" s="376"/>
      <c r="TQO105" s="376"/>
      <c r="TQP105" s="376"/>
      <c r="TQQ105" s="376"/>
      <c r="TQR105" s="376"/>
      <c r="TQS105" s="376"/>
      <c r="TQT105" s="376"/>
      <c r="TQU105" s="376"/>
      <c r="TQV105" s="376"/>
      <c r="TQW105" s="376"/>
      <c r="TQX105" s="376"/>
      <c r="TQY105" s="376"/>
      <c r="TQZ105" s="376"/>
      <c r="TRA105" s="376"/>
      <c r="TRB105" s="376"/>
      <c r="TRC105" s="376"/>
      <c r="TRD105" s="376"/>
      <c r="TRE105" s="376"/>
      <c r="TRF105" s="376"/>
      <c r="TRG105" s="376"/>
      <c r="TRH105" s="376"/>
      <c r="TRI105" s="376"/>
      <c r="TRJ105" s="376"/>
      <c r="TRK105" s="376"/>
      <c r="TRL105" s="376"/>
      <c r="TRM105" s="376"/>
      <c r="TRN105" s="376"/>
      <c r="TRO105" s="376"/>
      <c r="TRP105" s="376"/>
      <c r="TRQ105" s="376"/>
      <c r="TRR105" s="376"/>
      <c r="TRS105" s="376"/>
      <c r="TRT105" s="376"/>
      <c r="TRU105" s="376"/>
      <c r="TRV105" s="376"/>
      <c r="TRW105" s="376"/>
      <c r="TRX105" s="376"/>
      <c r="TRY105" s="376"/>
      <c r="TRZ105" s="376"/>
      <c r="TSA105" s="376"/>
      <c r="TSB105" s="376"/>
      <c r="TSC105" s="376"/>
      <c r="TSD105" s="376"/>
      <c r="TSE105" s="376"/>
      <c r="TSF105" s="376"/>
      <c r="TSG105" s="376"/>
      <c r="TSH105" s="376"/>
      <c r="TSI105" s="376"/>
      <c r="TSJ105" s="376"/>
      <c r="TSK105" s="376"/>
      <c r="TSL105" s="376"/>
      <c r="TSM105" s="376"/>
      <c r="TSN105" s="376"/>
      <c r="TSO105" s="376"/>
      <c r="TSP105" s="376"/>
      <c r="TSQ105" s="376"/>
      <c r="TSR105" s="376"/>
      <c r="TSS105" s="376"/>
      <c r="TST105" s="376"/>
      <c r="TSU105" s="376"/>
      <c r="TSV105" s="376"/>
      <c r="TSW105" s="376"/>
      <c r="TSX105" s="376"/>
      <c r="TSY105" s="376"/>
      <c r="TSZ105" s="376"/>
      <c r="TTA105" s="376"/>
      <c r="TTB105" s="376"/>
      <c r="TTC105" s="376"/>
      <c r="TTD105" s="376"/>
      <c r="TTE105" s="376"/>
      <c r="TTF105" s="376"/>
      <c r="TTG105" s="376"/>
      <c r="TTH105" s="376"/>
      <c r="TTI105" s="376"/>
      <c r="TTJ105" s="376"/>
      <c r="TTK105" s="376"/>
      <c r="TTL105" s="376"/>
      <c r="TTM105" s="376"/>
      <c r="TTN105" s="376"/>
      <c r="TTO105" s="376"/>
      <c r="TTP105" s="376"/>
      <c r="TTQ105" s="376"/>
      <c r="TTR105" s="376"/>
      <c r="TTS105" s="376"/>
      <c r="TTT105" s="376"/>
      <c r="TTU105" s="376"/>
      <c r="TTV105" s="376"/>
      <c r="TTW105" s="376"/>
      <c r="TTX105" s="376"/>
      <c r="TTY105" s="376"/>
      <c r="TTZ105" s="376"/>
      <c r="TUA105" s="376"/>
      <c r="TUB105" s="376"/>
      <c r="TUC105" s="376"/>
      <c r="TUD105" s="376"/>
      <c r="TUE105" s="376"/>
      <c r="TUF105" s="376"/>
      <c r="TUG105" s="376"/>
      <c r="TUH105" s="376"/>
      <c r="TUI105" s="376"/>
      <c r="TUJ105" s="376"/>
      <c r="TUK105" s="376"/>
      <c r="TUL105" s="376"/>
      <c r="TUM105" s="376"/>
      <c r="TUN105" s="376"/>
      <c r="TUO105" s="376"/>
      <c r="TUP105" s="376"/>
      <c r="TUQ105" s="376"/>
      <c r="TUR105" s="376"/>
      <c r="TUS105" s="376"/>
      <c r="TUT105" s="376"/>
      <c r="TUU105" s="376"/>
      <c r="TUV105" s="376"/>
      <c r="TUW105" s="376"/>
      <c r="TUX105" s="376"/>
      <c r="TUY105" s="376"/>
      <c r="TUZ105" s="376"/>
      <c r="TVA105" s="376"/>
      <c r="TVB105" s="376"/>
      <c r="TVC105" s="376"/>
      <c r="TVD105" s="376"/>
      <c r="TVE105" s="376"/>
      <c r="TVF105" s="376"/>
      <c r="TVG105" s="376"/>
      <c r="TVH105" s="376"/>
      <c r="TVI105" s="376"/>
      <c r="TVJ105" s="376"/>
      <c r="TVK105" s="376"/>
      <c r="TVL105" s="376"/>
      <c r="TVM105" s="376"/>
      <c r="TVN105" s="376"/>
      <c r="TVO105" s="376"/>
      <c r="TVP105" s="376"/>
      <c r="TVQ105" s="376"/>
      <c r="TVR105" s="376"/>
      <c r="TVS105" s="376"/>
      <c r="TVT105" s="376"/>
      <c r="TVU105" s="376"/>
      <c r="TVV105" s="376"/>
      <c r="TVW105" s="376"/>
      <c r="TVX105" s="376"/>
      <c r="TVY105" s="376"/>
      <c r="TVZ105" s="376"/>
      <c r="TWA105" s="376"/>
      <c r="TWB105" s="376"/>
      <c r="TWC105" s="376"/>
      <c r="TWD105" s="376"/>
      <c r="TWE105" s="376"/>
      <c r="TWF105" s="376"/>
      <c r="TWG105" s="376"/>
      <c r="TWH105" s="376"/>
      <c r="TWI105" s="376"/>
      <c r="TWJ105" s="376"/>
      <c r="TWK105" s="376"/>
      <c r="TWL105" s="376"/>
      <c r="TWM105" s="376"/>
      <c r="TWN105" s="376"/>
      <c r="TWO105" s="376"/>
      <c r="TWP105" s="376"/>
      <c r="TWQ105" s="376"/>
      <c r="TWR105" s="376"/>
      <c r="TWS105" s="376"/>
      <c r="TWT105" s="376"/>
      <c r="TWU105" s="376"/>
      <c r="TWV105" s="376"/>
      <c r="TWW105" s="376"/>
      <c r="TWX105" s="376"/>
      <c r="TWY105" s="376"/>
      <c r="TWZ105" s="376"/>
      <c r="TXA105" s="376"/>
      <c r="TXB105" s="376"/>
      <c r="TXC105" s="376"/>
      <c r="TXD105" s="376"/>
      <c r="TXE105" s="376"/>
      <c r="TXF105" s="376"/>
      <c r="TXG105" s="376"/>
      <c r="TXH105" s="376"/>
      <c r="TXI105" s="376"/>
      <c r="TXJ105" s="376"/>
      <c r="TXK105" s="376"/>
      <c r="TXL105" s="376"/>
      <c r="TXM105" s="376"/>
      <c r="TXN105" s="376"/>
      <c r="TXO105" s="376"/>
      <c r="TXP105" s="376"/>
      <c r="TXQ105" s="376"/>
      <c r="TXR105" s="376"/>
      <c r="TXS105" s="376"/>
      <c r="TXT105" s="376"/>
      <c r="TXU105" s="376"/>
      <c r="TXV105" s="376"/>
      <c r="TXW105" s="376"/>
      <c r="TXX105" s="376"/>
      <c r="TXY105" s="376"/>
      <c r="TXZ105" s="376"/>
      <c r="TYA105" s="376"/>
      <c r="TYB105" s="376"/>
      <c r="TYC105" s="376"/>
      <c r="TYD105" s="376"/>
      <c r="TYE105" s="376"/>
      <c r="TYF105" s="376"/>
      <c r="TYG105" s="376"/>
      <c r="TYH105" s="376"/>
      <c r="TYI105" s="376"/>
      <c r="TYJ105" s="376"/>
      <c r="TYK105" s="376"/>
      <c r="TYL105" s="376"/>
      <c r="TYM105" s="376"/>
      <c r="TYN105" s="376"/>
      <c r="TYO105" s="376"/>
      <c r="TYP105" s="376"/>
      <c r="TYQ105" s="376"/>
      <c r="TYR105" s="376"/>
      <c r="TYS105" s="376"/>
      <c r="TYT105" s="376"/>
      <c r="TYU105" s="376"/>
      <c r="TYV105" s="376"/>
      <c r="TYW105" s="376"/>
      <c r="TYX105" s="376"/>
      <c r="TYY105" s="376"/>
      <c r="TYZ105" s="376"/>
      <c r="TZA105" s="376"/>
      <c r="TZB105" s="376"/>
      <c r="TZC105" s="376"/>
      <c r="TZD105" s="376"/>
      <c r="TZE105" s="376"/>
      <c r="TZF105" s="376"/>
      <c r="TZG105" s="376"/>
      <c r="TZH105" s="376"/>
      <c r="TZI105" s="376"/>
      <c r="TZJ105" s="376"/>
      <c r="TZK105" s="376"/>
      <c r="TZL105" s="376"/>
      <c r="TZM105" s="376"/>
      <c r="TZN105" s="376"/>
      <c r="TZO105" s="376"/>
      <c r="TZP105" s="376"/>
      <c r="TZQ105" s="376"/>
      <c r="TZR105" s="376"/>
      <c r="TZS105" s="376"/>
      <c r="TZT105" s="376"/>
      <c r="TZU105" s="376"/>
      <c r="TZV105" s="376"/>
      <c r="TZW105" s="376"/>
      <c r="TZX105" s="376"/>
      <c r="TZY105" s="376"/>
      <c r="TZZ105" s="376"/>
      <c r="UAA105" s="376"/>
      <c r="UAB105" s="376"/>
      <c r="UAC105" s="376"/>
      <c r="UAD105" s="376"/>
      <c r="UAE105" s="376"/>
      <c r="UAF105" s="376"/>
      <c r="UAG105" s="376"/>
      <c r="UAH105" s="376"/>
      <c r="UAI105" s="376"/>
      <c r="UAJ105" s="376"/>
      <c r="UAK105" s="376"/>
      <c r="UAL105" s="376"/>
      <c r="UAM105" s="376"/>
      <c r="UAN105" s="376"/>
      <c r="UAO105" s="376"/>
      <c r="UAP105" s="376"/>
      <c r="UAQ105" s="376"/>
      <c r="UAR105" s="376"/>
      <c r="UAS105" s="376"/>
      <c r="UAT105" s="376"/>
      <c r="UAU105" s="376"/>
      <c r="UAV105" s="376"/>
      <c r="UAW105" s="376"/>
      <c r="UAX105" s="376"/>
      <c r="UAY105" s="376"/>
      <c r="UAZ105" s="376"/>
      <c r="UBA105" s="376"/>
      <c r="UBB105" s="376"/>
      <c r="UBC105" s="376"/>
      <c r="UBD105" s="376"/>
      <c r="UBE105" s="376"/>
      <c r="UBF105" s="376"/>
      <c r="UBG105" s="376"/>
      <c r="UBH105" s="376"/>
      <c r="UBI105" s="376"/>
      <c r="UBJ105" s="376"/>
      <c r="UBK105" s="376"/>
      <c r="UBL105" s="376"/>
      <c r="UBM105" s="376"/>
      <c r="UBN105" s="376"/>
      <c r="UBO105" s="376"/>
      <c r="UBP105" s="376"/>
      <c r="UBQ105" s="376"/>
      <c r="UBR105" s="376"/>
      <c r="UBS105" s="376"/>
      <c r="UBT105" s="376"/>
      <c r="UBU105" s="376"/>
      <c r="UBV105" s="376"/>
      <c r="UBW105" s="376"/>
      <c r="UBX105" s="376"/>
      <c r="UBY105" s="376"/>
      <c r="UBZ105" s="376"/>
      <c r="UCA105" s="376"/>
      <c r="UCB105" s="376"/>
      <c r="UCC105" s="376"/>
      <c r="UCD105" s="376"/>
      <c r="UCE105" s="376"/>
      <c r="UCF105" s="376"/>
      <c r="UCG105" s="376"/>
      <c r="UCH105" s="376"/>
      <c r="UCI105" s="376"/>
      <c r="UCJ105" s="376"/>
      <c r="UCK105" s="376"/>
      <c r="UCL105" s="376"/>
      <c r="UCM105" s="376"/>
      <c r="UCN105" s="376"/>
      <c r="UCO105" s="376"/>
      <c r="UCP105" s="376"/>
      <c r="UCQ105" s="376"/>
      <c r="UCR105" s="376"/>
      <c r="UCS105" s="376"/>
      <c r="UCT105" s="376"/>
      <c r="UCU105" s="376"/>
      <c r="UCV105" s="376"/>
      <c r="UCW105" s="376"/>
      <c r="UCX105" s="376"/>
      <c r="UCY105" s="376"/>
      <c r="UCZ105" s="376"/>
      <c r="UDA105" s="376"/>
      <c r="UDB105" s="376"/>
      <c r="UDC105" s="376"/>
      <c r="UDD105" s="376"/>
      <c r="UDE105" s="376"/>
      <c r="UDF105" s="376"/>
      <c r="UDG105" s="376"/>
      <c r="UDH105" s="376"/>
      <c r="UDI105" s="376"/>
      <c r="UDJ105" s="376"/>
      <c r="UDK105" s="376"/>
      <c r="UDL105" s="376"/>
      <c r="UDM105" s="376"/>
      <c r="UDN105" s="376"/>
      <c r="UDO105" s="376"/>
      <c r="UDP105" s="376"/>
      <c r="UDQ105" s="376"/>
      <c r="UDR105" s="376"/>
      <c r="UDS105" s="376"/>
      <c r="UDT105" s="376"/>
      <c r="UDU105" s="376"/>
      <c r="UDV105" s="376"/>
      <c r="UDW105" s="376"/>
      <c r="UDX105" s="376"/>
      <c r="UDY105" s="376"/>
      <c r="UDZ105" s="376"/>
      <c r="UEA105" s="376"/>
      <c r="UEB105" s="376"/>
      <c r="UEC105" s="376"/>
      <c r="UED105" s="376"/>
      <c r="UEE105" s="376"/>
      <c r="UEF105" s="376"/>
      <c r="UEG105" s="376"/>
      <c r="UEH105" s="376"/>
      <c r="UEI105" s="376"/>
      <c r="UEJ105" s="376"/>
      <c r="UEK105" s="376"/>
      <c r="UEL105" s="376"/>
      <c r="UEM105" s="376"/>
      <c r="UEN105" s="376"/>
      <c r="UEO105" s="376"/>
      <c r="UEP105" s="376"/>
      <c r="UEQ105" s="376"/>
      <c r="UER105" s="376"/>
      <c r="UES105" s="376"/>
      <c r="UET105" s="376"/>
      <c r="UEU105" s="376"/>
      <c r="UEV105" s="376"/>
      <c r="UEW105" s="376"/>
      <c r="UEX105" s="376"/>
      <c r="UEY105" s="376"/>
      <c r="UEZ105" s="376"/>
      <c r="UFA105" s="376"/>
      <c r="UFB105" s="376"/>
      <c r="UFC105" s="376"/>
      <c r="UFD105" s="376"/>
      <c r="UFE105" s="376"/>
      <c r="UFF105" s="376"/>
      <c r="UFG105" s="376"/>
      <c r="UFH105" s="376"/>
      <c r="UFI105" s="376"/>
      <c r="UFJ105" s="376"/>
      <c r="UFK105" s="376"/>
      <c r="UFL105" s="376"/>
      <c r="UFM105" s="376"/>
      <c r="UFN105" s="376"/>
      <c r="UFO105" s="376"/>
      <c r="UFP105" s="376"/>
      <c r="UFQ105" s="376"/>
      <c r="UFR105" s="376"/>
      <c r="UFS105" s="376"/>
      <c r="UFT105" s="376"/>
      <c r="UFU105" s="376"/>
      <c r="UFV105" s="376"/>
      <c r="UFW105" s="376"/>
      <c r="UFX105" s="376"/>
      <c r="UFY105" s="376"/>
      <c r="UFZ105" s="376"/>
      <c r="UGA105" s="376"/>
      <c r="UGB105" s="376"/>
      <c r="UGC105" s="376"/>
      <c r="UGD105" s="376"/>
      <c r="UGE105" s="376"/>
      <c r="UGF105" s="376"/>
      <c r="UGG105" s="376"/>
      <c r="UGH105" s="376"/>
      <c r="UGI105" s="376"/>
      <c r="UGJ105" s="376"/>
      <c r="UGK105" s="376"/>
      <c r="UGL105" s="376"/>
      <c r="UGM105" s="376"/>
      <c r="UGN105" s="376"/>
      <c r="UGO105" s="376"/>
      <c r="UGP105" s="376"/>
      <c r="UGQ105" s="376"/>
      <c r="UGR105" s="376"/>
      <c r="UGS105" s="376"/>
      <c r="UGT105" s="376"/>
      <c r="UGU105" s="376"/>
      <c r="UGV105" s="376"/>
      <c r="UGW105" s="376"/>
      <c r="UGX105" s="376"/>
      <c r="UGY105" s="376"/>
      <c r="UGZ105" s="376"/>
      <c r="UHA105" s="376"/>
      <c r="UHB105" s="376"/>
      <c r="UHC105" s="376"/>
      <c r="UHD105" s="376"/>
      <c r="UHE105" s="376"/>
      <c r="UHF105" s="376"/>
      <c r="UHG105" s="376"/>
      <c r="UHH105" s="376"/>
      <c r="UHI105" s="376"/>
      <c r="UHJ105" s="376"/>
      <c r="UHK105" s="376"/>
      <c r="UHL105" s="376"/>
      <c r="UHM105" s="376"/>
      <c r="UHN105" s="376"/>
      <c r="UHO105" s="376"/>
      <c r="UHP105" s="376"/>
      <c r="UHQ105" s="376"/>
      <c r="UHR105" s="376"/>
      <c r="UHS105" s="376"/>
      <c r="UHT105" s="376"/>
      <c r="UHU105" s="376"/>
      <c r="UHV105" s="376"/>
      <c r="UHW105" s="376"/>
      <c r="UHX105" s="376"/>
      <c r="UHY105" s="376"/>
      <c r="UHZ105" s="376"/>
      <c r="UIA105" s="376"/>
      <c r="UIB105" s="376"/>
      <c r="UIC105" s="376"/>
      <c r="UID105" s="376"/>
      <c r="UIE105" s="376"/>
      <c r="UIF105" s="376"/>
      <c r="UIG105" s="376"/>
      <c r="UIH105" s="376"/>
      <c r="UII105" s="376"/>
      <c r="UIJ105" s="376"/>
      <c r="UIK105" s="376"/>
      <c r="UIL105" s="376"/>
      <c r="UIM105" s="376"/>
      <c r="UIN105" s="376"/>
      <c r="UIO105" s="376"/>
      <c r="UIP105" s="376"/>
      <c r="UIQ105" s="376"/>
      <c r="UIR105" s="376"/>
      <c r="UIS105" s="376"/>
      <c r="UIT105" s="376"/>
      <c r="UIU105" s="376"/>
      <c r="UIV105" s="376"/>
      <c r="UIW105" s="376"/>
      <c r="UIX105" s="376"/>
      <c r="UIY105" s="376"/>
      <c r="UIZ105" s="376"/>
      <c r="UJA105" s="376"/>
      <c r="UJB105" s="376"/>
      <c r="UJC105" s="376"/>
      <c r="UJD105" s="376"/>
      <c r="UJE105" s="376"/>
      <c r="UJF105" s="376"/>
      <c r="UJG105" s="376"/>
      <c r="UJH105" s="376"/>
      <c r="UJI105" s="376"/>
      <c r="UJJ105" s="376"/>
      <c r="UJK105" s="376"/>
      <c r="UJL105" s="376"/>
      <c r="UJM105" s="376"/>
      <c r="UJN105" s="376"/>
      <c r="UJO105" s="376"/>
      <c r="UJP105" s="376"/>
      <c r="UJQ105" s="376"/>
      <c r="UJR105" s="376"/>
      <c r="UJS105" s="376"/>
      <c r="UJT105" s="376"/>
      <c r="UJU105" s="376"/>
      <c r="UJV105" s="376"/>
      <c r="UJW105" s="376"/>
      <c r="UJX105" s="376"/>
      <c r="UJY105" s="376"/>
      <c r="UJZ105" s="376"/>
      <c r="UKA105" s="376"/>
      <c r="UKB105" s="376"/>
      <c r="UKC105" s="376"/>
      <c r="UKD105" s="376"/>
      <c r="UKE105" s="376"/>
      <c r="UKF105" s="376"/>
      <c r="UKG105" s="376"/>
      <c r="UKH105" s="376"/>
      <c r="UKI105" s="376"/>
      <c r="UKJ105" s="376"/>
      <c r="UKK105" s="376"/>
      <c r="UKL105" s="376"/>
      <c r="UKM105" s="376"/>
      <c r="UKN105" s="376"/>
      <c r="UKO105" s="376"/>
      <c r="UKP105" s="376"/>
      <c r="UKQ105" s="376"/>
      <c r="UKR105" s="376"/>
      <c r="UKS105" s="376"/>
      <c r="UKT105" s="376"/>
      <c r="UKU105" s="376"/>
      <c r="UKV105" s="376"/>
      <c r="UKW105" s="376"/>
      <c r="UKX105" s="376"/>
      <c r="UKY105" s="376"/>
      <c r="UKZ105" s="376"/>
      <c r="ULA105" s="376"/>
      <c r="ULB105" s="376"/>
      <c r="ULC105" s="376"/>
      <c r="ULD105" s="376"/>
      <c r="ULE105" s="376"/>
      <c r="ULF105" s="376"/>
      <c r="ULG105" s="376"/>
      <c r="ULH105" s="376"/>
      <c r="ULI105" s="376"/>
      <c r="ULJ105" s="376"/>
      <c r="ULK105" s="376"/>
      <c r="ULL105" s="376"/>
      <c r="ULM105" s="376"/>
      <c r="ULN105" s="376"/>
      <c r="ULO105" s="376"/>
      <c r="ULP105" s="376"/>
      <c r="ULQ105" s="376"/>
      <c r="ULR105" s="376"/>
      <c r="ULS105" s="376"/>
      <c r="ULT105" s="376"/>
      <c r="ULU105" s="376"/>
      <c r="ULV105" s="376"/>
      <c r="ULW105" s="376"/>
      <c r="ULX105" s="376"/>
      <c r="ULY105" s="376"/>
      <c r="ULZ105" s="376"/>
      <c r="UMA105" s="376"/>
      <c r="UMB105" s="376"/>
      <c r="UMC105" s="376"/>
      <c r="UMD105" s="376"/>
      <c r="UME105" s="376"/>
      <c r="UMF105" s="376"/>
      <c r="UMG105" s="376"/>
      <c r="UMH105" s="376"/>
      <c r="UMI105" s="376"/>
      <c r="UMJ105" s="376"/>
      <c r="UMK105" s="376"/>
      <c r="UML105" s="376"/>
      <c r="UMM105" s="376"/>
      <c r="UMN105" s="376"/>
      <c r="UMO105" s="376"/>
      <c r="UMP105" s="376"/>
      <c r="UMQ105" s="376"/>
      <c r="UMR105" s="376"/>
      <c r="UMS105" s="376"/>
      <c r="UMT105" s="376"/>
      <c r="UMU105" s="376"/>
      <c r="UMV105" s="376"/>
      <c r="UMW105" s="376"/>
      <c r="UMX105" s="376"/>
      <c r="UMY105" s="376"/>
      <c r="UMZ105" s="376"/>
      <c r="UNA105" s="376"/>
      <c r="UNB105" s="376"/>
      <c r="UNC105" s="376"/>
      <c r="UND105" s="376"/>
      <c r="UNE105" s="376"/>
      <c r="UNF105" s="376"/>
      <c r="UNG105" s="376"/>
      <c r="UNH105" s="376"/>
      <c r="UNI105" s="376"/>
      <c r="UNJ105" s="376"/>
      <c r="UNK105" s="376"/>
      <c r="UNL105" s="376"/>
      <c r="UNM105" s="376"/>
      <c r="UNN105" s="376"/>
      <c r="UNO105" s="376"/>
      <c r="UNP105" s="376"/>
      <c r="UNQ105" s="376"/>
      <c r="UNR105" s="376"/>
      <c r="UNS105" s="376"/>
      <c r="UNT105" s="376"/>
      <c r="UNU105" s="376"/>
      <c r="UNV105" s="376"/>
      <c r="UNW105" s="376"/>
      <c r="UNX105" s="376"/>
      <c r="UNY105" s="376"/>
      <c r="UNZ105" s="376"/>
      <c r="UOA105" s="376"/>
      <c r="UOB105" s="376"/>
      <c r="UOC105" s="376"/>
      <c r="UOD105" s="376"/>
      <c r="UOE105" s="376"/>
      <c r="UOF105" s="376"/>
      <c r="UOG105" s="376"/>
      <c r="UOH105" s="376"/>
      <c r="UOI105" s="376"/>
      <c r="UOJ105" s="376"/>
      <c r="UOK105" s="376"/>
      <c r="UOL105" s="376"/>
      <c r="UOM105" s="376"/>
      <c r="UON105" s="376"/>
      <c r="UOO105" s="376"/>
      <c r="UOP105" s="376"/>
      <c r="UOQ105" s="376"/>
      <c r="UOR105" s="376"/>
      <c r="UOS105" s="376"/>
      <c r="UOT105" s="376"/>
      <c r="UOU105" s="376"/>
      <c r="UOV105" s="376"/>
      <c r="UOW105" s="376"/>
      <c r="UOX105" s="376"/>
      <c r="UOY105" s="376"/>
      <c r="UOZ105" s="376"/>
      <c r="UPA105" s="376"/>
      <c r="UPB105" s="376"/>
      <c r="UPC105" s="376"/>
      <c r="UPD105" s="376"/>
      <c r="UPE105" s="376"/>
      <c r="UPF105" s="376"/>
      <c r="UPG105" s="376"/>
      <c r="UPH105" s="376"/>
      <c r="UPI105" s="376"/>
      <c r="UPJ105" s="376"/>
      <c r="UPK105" s="376"/>
      <c r="UPL105" s="376"/>
      <c r="UPM105" s="376"/>
      <c r="UPN105" s="376"/>
      <c r="UPO105" s="376"/>
      <c r="UPP105" s="376"/>
      <c r="UPQ105" s="376"/>
      <c r="UPR105" s="376"/>
      <c r="UPS105" s="376"/>
      <c r="UPT105" s="376"/>
      <c r="UPU105" s="376"/>
      <c r="UPV105" s="376"/>
      <c r="UPW105" s="376"/>
      <c r="UPX105" s="376"/>
      <c r="UPY105" s="376"/>
      <c r="UPZ105" s="376"/>
      <c r="UQA105" s="376"/>
      <c r="UQB105" s="376"/>
      <c r="UQC105" s="376"/>
      <c r="UQD105" s="376"/>
      <c r="UQE105" s="376"/>
      <c r="UQF105" s="376"/>
      <c r="UQG105" s="376"/>
      <c r="UQH105" s="376"/>
      <c r="UQI105" s="376"/>
      <c r="UQJ105" s="376"/>
      <c r="UQK105" s="376"/>
      <c r="UQL105" s="376"/>
      <c r="UQM105" s="376"/>
      <c r="UQN105" s="376"/>
      <c r="UQO105" s="376"/>
      <c r="UQP105" s="376"/>
      <c r="UQQ105" s="376"/>
      <c r="UQR105" s="376"/>
      <c r="UQS105" s="376"/>
      <c r="UQT105" s="376"/>
      <c r="UQU105" s="376"/>
      <c r="UQV105" s="376"/>
      <c r="UQW105" s="376"/>
      <c r="UQX105" s="376"/>
      <c r="UQY105" s="376"/>
      <c r="UQZ105" s="376"/>
      <c r="URA105" s="376"/>
      <c r="URB105" s="376"/>
      <c r="URC105" s="376"/>
      <c r="URD105" s="376"/>
      <c r="URE105" s="376"/>
      <c r="URF105" s="376"/>
      <c r="URG105" s="376"/>
      <c r="URH105" s="376"/>
      <c r="URI105" s="376"/>
      <c r="URJ105" s="376"/>
      <c r="URK105" s="376"/>
      <c r="URL105" s="376"/>
      <c r="URM105" s="376"/>
      <c r="URN105" s="376"/>
      <c r="URO105" s="376"/>
      <c r="URP105" s="376"/>
      <c r="URQ105" s="376"/>
      <c r="URR105" s="376"/>
      <c r="URS105" s="376"/>
      <c r="URT105" s="376"/>
      <c r="URU105" s="376"/>
      <c r="URV105" s="376"/>
      <c r="URW105" s="376"/>
      <c r="URX105" s="376"/>
      <c r="URY105" s="376"/>
      <c r="URZ105" s="376"/>
      <c r="USA105" s="376"/>
      <c r="USB105" s="376"/>
      <c r="USC105" s="376"/>
      <c r="USD105" s="376"/>
      <c r="USE105" s="376"/>
      <c r="USF105" s="376"/>
      <c r="USG105" s="376"/>
      <c r="USH105" s="376"/>
      <c r="USI105" s="376"/>
      <c r="USJ105" s="376"/>
      <c r="USK105" s="376"/>
      <c r="USL105" s="376"/>
      <c r="USM105" s="376"/>
      <c r="USN105" s="376"/>
      <c r="USO105" s="376"/>
      <c r="USP105" s="376"/>
      <c r="USQ105" s="376"/>
      <c r="USR105" s="376"/>
      <c r="USS105" s="376"/>
      <c r="UST105" s="376"/>
      <c r="USU105" s="376"/>
      <c r="USV105" s="376"/>
      <c r="USW105" s="376"/>
      <c r="USX105" s="376"/>
      <c r="USY105" s="376"/>
      <c r="USZ105" s="376"/>
      <c r="UTA105" s="376"/>
      <c r="UTB105" s="376"/>
      <c r="UTC105" s="376"/>
      <c r="UTD105" s="376"/>
      <c r="UTE105" s="376"/>
      <c r="UTF105" s="376"/>
      <c r="UTG105" s="376"/>
      <c r="UTH105" s="376"/>
      <c r="UTI105" s="376"/>
      <c r="UTJ105" s="376"/>
      <c r="UTK105" s="376"/>
      <c r="UTL105" s="376"/>
      <c r="UTM105" s="376"/>
      <c r="UTN105" s="376"/>
      <c r="UTO105" s="376"/>
      <c r="UTP105" s="376"/>
      <c r="UTQ105" s="376"/>
      <c r="UTR105" s="376"/>
      <c r="UTS105" s="376"/>
      <c r="UTT105" s="376"/>
      <c r="UTU105" s="376"/>
      <c r="UTV105" s="376"/>
      <c r="UTW105" s="376"/>
      <c r="UTX105" s="376"/>
      <c r="UTY105" s="376"/>
      <c r="UTZ105" s="376"/>
      <c r="UUA105" s="376"/>
      <c r="UUB105" s="376"/>
      <c r="UUC105" s="376"/>
      <c r="UUD105" s="376"/>
      <c r="UUE105" s="376"/>
      <c r="UUF105" s="376"/>
      <c r="UUG105" s="376"/>
      <c r="UUH105" s="376"/>
      <c r="UUI105" s="376"/>
      <c r="UUJ105" s="376"/>
      <c r="UUK105" s="376"/>
      <c r="UUL105" s="376"/>
      <c r="UUM105" s="376"/>
      <c r="UUN105" s="376"/>
      <c r="UUO105" s="376"/>
      <c r="UUP105" s="376"/>
      <c r="UUQ105" s="376"/>
      <c r="UUR105" s="376"/>
      <c r="UUS105" s="376"/>
      <c r="UUT105" s="376"/>
      <c r="UUU105" s="376"/>
      <c r="UUV105" s="376"/>
      <c r="UUW105" s="376"/>
      <c r="UUX105" s="376"/>
      <c r="UUY105" s="376"/>
      <c r="UUZ105" s="376"/>
      <c r="UVA105" s="376"/>
      <c r="UVB105" s="376"/>
      <c r="UVC105" s="376"/>
      <c r="UVD105" s="376"/>
      <c r="UVE105" s="376"/>
      <c r="UVF105" s="376"/>
      <c r="UVG105" s="376"/>
      <c r="UVH105" s="376"/>
      <c r="UVI105" s="376"/>
      <c r="UVJ105" s="376"/>
      <c r="UVK105" s="376"/>
      <c r="UVL105" s="376"/>
      <c r="UVM105" s="376"/>
      <c r="UVN105" s="376"/>
      <c r="UVO105" s="376"/>
      <c r="UVP105" s="376"/>
      <c r="UVQ105" s="376"/>
      <c r="UVR105" s="376"/>
      <c r="UVS105" s="376"/>
      <c r="UVT105" s="376"/>
      <c r="UVU105" s="376"/>
      <c r="UVV105" s="376"/>
      <c r="UVW105" s="376"/>
      <c r="UVX105" s="376"/>
      <c r="UVY105" s="376"/>
      <c r="UVZ105" s="376"/>
      <c r="UWA105" s="376"/>
      <c r="UWB105" s="376"/>
      <c r="UWC105" s="376"/>
      <c r="UWD105" s="376"/>
      <c r="UWE105" s="376"/>
      <c r="UWF105" s="376"/>
      <c r="UWG105" s="376"/>
      <c r="UWH105" s="376"/>
      <c r="UWI105" s="376"/>
      <c r="UWJ105" s="376"/>
      <c r="UWK105" s="376"/>
      <c r="UWL105" s="376"/>
      <c r="UWM105" s="376"/>
      <c r="UWN105" s="376"/>
      <c r="UWO105" s="376"/>
      <c r="UWP105" s="376"/>
      <c r="UWQ105" s="376"/>
      <c r="UWR105" s="376"/>
      <c r="UWS105" s="376"/>
      <c r="UWT105" s="376"/>
      <c r="UWU105" s="376"/>
      <c r="UWV105" s="376"/>
      <c r="UWW105" s="376"/>
      <c r="UWX105" s="376"/>
      <c r="UWY105" s="376"/>
      <c r="UWZ105" s="376"/>
      <c r="UXA105" s="376"/>
      <c r="UXB105" s="376"/>
      <c r="UXC105" s="376"/>
      <c r="UXD105" s="376"/>
      <c r="UXE105" s="376"/>
      <c r="UXF105" s="376"/>
      <c r="UXG105" s="376"/>
      <c r="UXH105" s="376"/>
      <c r="UXI105" s="376"/>
      <c r="UXJ105" s="376"/>
      <c r="UXK105" s="376"/>
      <c r="UXL105" s="376"/>
      <c r="UXM105" s="376"/>
      <c r="UXN105" s="376"/>
      <c r="UXO105" s="376"/>
      <c r="UXP105" s="376"/>
      <c r="UXQ105" s="376"/>
      <c r="UXR105" s="376"/>
      <c r="UXS105" s="376"/>
      <c r="UXT105" s="376"/>
      <c r="UXU105" s="376"/>
      <c r="UXV105" s="376"/>
      <c r="UXW105" s="376"/>
      <c r="UXX105" s="376"/>
      <c r="UXY105" s="376"/>
      <c r="UXZ105" s="376"/>
      <c r="UYA105" s="376"/>
      <c r="UYB105" s="376"/>
      <c r="UYC105" s="376"/>
      <c r="UYD105" s="376"/>
      <c r="UYE105" s="376"/>
      <c r="UYF105" s="376"/>
      <c r="UYG105" s="376"/>
      <c r="UYH105" s="376"/>
      <c r="UYI105" s="376"/>
      <c r="UYJ105" s="376"/>
      <c r="UYK105" s="376"/>
      <c r="UYL105" s="376"/>
      <c r="UYM105" s="376"/>
      <c r="UYN105" s="376"/>
      <c r="UYO105" s="376"/>
      <c r="UYP105" s="376"/>
      <c r="UYQ105" s="376"/>
      <c r="UYR105" s="376"/>
      <c r="UYS105" s="376"/>
      <c r="UYT105" s="376"/>
      <c r="UYU105" s="376"/>
      <c r="UYV105" s="376"/>
      <c r="UYW105" s="376"/>
      <c r="UYX105" s="376"/>
      <c r="UYY105" s="376"/>
      <c r="UYZ105" s="376"/>
      <c r="UZA105" s="376"/>
      <c r="UZB105" s="376"/>
      <c r="UZC105" s="376"/>
      <c r="UZD105" s="376"/>
      <c r="UZE105" s="376"/>
      <c r="UZF105" s="376"/>
      <c r="UZG105" s="376"/>
      <c r="UZH105" s="376"/>
      <c r="UZI105" s="376"/>
      <c r="UZJ105" s="376"/>
      <c r="UZK105" s="376"/>
      <c r="UZL105" s="376"/>
      <c r="UZM105" s="376"/>
      <c r="UZN105" s="376"/>
      <c r="UZO105" s="376"/>
      <c r="UZP105" s="376"/>
      <c r="UZQ105" s="376"/>
      <c r="UZR105" s="376"/>
      <c r="UZS105" s="376"/>
      <c r="UZT105" s="376"/>
      <c r="UZU105" s="376"/>
      <c r="UZV105" s="376"/>
      <c r="UZW105" s="376"/>
      <c r="UZX105" s="376"/>
      <c r="UZY105" s="376"/>
      <c r="UZZ105" s="376"/>
      <c r="VAA105" s="376"/>
      <c r="VAB105" s="376"/>
      <c r="VAC105" s="376"/>
      <c r="VAD105" s="376"/>
      <c r="VAE105" s="376"/>
      <c r="VAF105" s="376"/>
      <c r="VAG105" s="376"/>
      <c r="VAH105" s="376"/>
      <c r="VAI105" s="376"/>
      <c r="VAJ105" s="376"/>
      <c r="VAK105" s="376"/>
      <c r="VAL105" s="376"/>
      <c r="VAM105" s="376"/>
      <c r="VAN105" s="376"/>
      <c r="VAO105" s="376"/>
      <c r="VAP105" s="376"/>
      <c r="VAQ105" s="376"/>
      <c r="VAR105" s="376"/>
      <c r="VAS105" s="376"/>
      <c r="VAT105" s="376"/>
      <c r="VAU105" s="376"/>
      <c r="VAV105" s="376"/>
      <c r="VAW105" s="376"/>
      <c r="VAX105" s="376"/>
      <c r="VAY105" s="376"/>
      <c r="VAZ105" s="376"/>
      <c r="VBA105" s="376"/>
      <c r="VBB105" s="376"/>
      <c r="VBC105" s="376"/>
      <c r="VBD105" s="376"/>
      <c r="VBE105" s="376"/>
      <c r="VBF105" s="376"/>
      <c r="VBG105" s="376"/>
      <c r="VBH105" s="376"/>
      <c r="VBI105" s="376"/>
      <c r="VBJ105" s="376"/>
      <c r="VBK105" s="376"/>
      <c r="VBL105" s="376"/>
      <c r="VBM105" s="376"/>
      <c r="VBN105" s="376"/>
      <c r="VBO105" s="376"/>
      <c r="VBP105" s="376"/>
      <c r="VBQ105" s="376"/>
      <c r="VBR105" s="376"/>
      <c r="VBS105" s="376"/>
      <c r="VBT105" s="376"/>
      <c r="VBU105" s="376"/>
      <c r="VBV105" s="376"/>
      <c r="VBW105" s="376"/>
      <c r="VBX105" s="376"/>
      <c r="VBY105" s="376"/>
      <c r="VBZ105" s="376"/>
      <c r="VCA105" s="376"/>
      <c r="VCB105" s="376"/>
      <c r="VCC105" s="376"/>
      <c r="VCD105" s="376"/>
      <c r="VCE105" s="376"/>
      <c r="VCF105" s="376"/>
      <c r="VCG105" s="376"/>
      <c r="VCH105" s="376"/>
      <c r="VCI105" s="376"/>
      <c r="VCJ105" s="376"/>
      <c r="VCK105" s="376"/>
      <c r="VCL105" s="376"/>
      <c r="VCM105" s="376"/>
      <c r="VCN105" s="376"/>
      <c r="VCO105" s="376"/>
      <c r="VCP105" s="376"/>
      <c r="VCQ105" s="376"/>
      <c r="VCR105" s="376"/>
      <c r="VCS105" s="376"/>
      <c r="VCT105" s="376"/>
      <c r="VCU105" s="376"/>
      <c r="VCV105" s="376"/>
      <c r="VCW105" s="376"/>
      <c r="VCX105" s="376"/>
      <c r="VCY105" s="376"/>
      <c r="VCZ105" s="376"/>
      <c r="VDA105" s="376"/>
      <c r="VDB105" s="376"/>
      <c r="VDC105" s="376"/>
      <c r="VDD105" s="376"/>
      <c r="VDE105" s="376"/>
      <c r="VDF105" s="376"/>
      <c r="VDG105" s="376"/>
      <c r="VDH105" s="376"/>
      <c r="VDI105" s="376"/>
      <c r="VDJ105" s="376"/>
      <c r="VDK105" s="376"/>
      <c r="VDL105" s="376"/>
      <c r="VDM105" s="376"/>
      <c r="VDN105" s="376"/>
      <c r="VDO105" s="376"/>
      <c r="VDP105" s="376"/>
      <c r="VDQ105" s="376"/>
      <c r="VDR105" s="376"/>
      <c r="VDS105" s="376"/>
      <c r="VDT105" s="376"/>
      <c r="VDU105" s="376"/>
      <c r="VDV105" s="376"/>
      <c r="VDW105" s="376"/>
      <c r="VDX105" s="376"/>
      <c r="VDY105" s="376"/>
      <c r="VDZ105" s="376"/>
      <c r="VEA105" s="376"/>
      <c r="VEB105" s="376"/>
      <c r="VEC105" s="376"/>
      <c r="VED105" s="376"/>
      <c r="VEE105" s="376"/>
      <c r="VEF105" s="376"/>
      <c r="VEG105" s="376"/>
      <c r="VEH105" s="376"/>
      <c r="VEI105" s="376"/>
      <c r="VEJ105" s="376"/>
      <c r="VEK105" s="376"/>
      <c r="VEL105" s="376"/>
      <c r="VEM105" s="376"/>
      <c r="VEN105" s="376"/>
      <c r="VEO105" s="376"/>
      <c r="VEP105" s="376"/>
      <c r="VEQ105" s="376"/>
      <c r="VER105" s="376"/>
      <c r="VES105" s="376"/>
      <c r="VET105" s="376"/>
      <c r="VEU105" s="376"/>
      <c r="VEV105" s="376"/>
      <c r="VEW105" s="376"/>
      <c r="VEX105" s="376"/>
      <c r="VEY105" s="376"/>
      <c r="VEZ105" s="376"/>
      <c r="VFA105" s="376"/>
      <c r="VFB105" s="376"/>
      <c r="VFC105" s="376"/>
      <c r="VFD105" s="376"/>
      <c r="VFE105" s="376"/>
      <c r="VFF105" s="376"/>
      <c r="VFG105" s="376"/>
      <c r="VFH105" s="376"/>
      <c r="VFI105" s="376"/>
      <c r="VFJ105" s="376"/>
      <c r="VFK105" s="376"/>
      <c r="VFL105" s="376"/>
      <c r="VFM105" s="376"/>
      <c r="VFN105" s="376"/>
      <c r="VFO105" s="376"/>
      <c r="VFP105" s="376"/>
      <c r="VFQ105" s="376"/>
      <c r="VFR105" s="376"/>
      <c r="VFS105" s="376"/>
      <c r="VFT105" s="376"/>
      <c r="VFU105" s="376"/>
      <c r="VFV105" s="376"/>
      <c r="VFW105" s="376"/>
      <c r="VFX105" s="376"/>
      <c r="VFY105" s="376"/>
      <c r="VFZ105" s="376"/>
      <c r="VGA105" s="376"/>
      <c r="VGB105" s="376"/>
      <c r="VGC105" s="376"/>
      <c r="VGD105" s="376"/>
      <c r="VGE105" s="376"/>
      <c r="VGF105" s="376"/>
      <c r="VGG105" s="376"/>
      <c r="VGH105" s="376"/>
      <c r="VGI105" s="376"/>
      <c r="VGJ105" s="376"/>
      <c r="VGK105" s="376"/>
      <c r="VGL105" s="376"/>
      <c r="VGM105" s="376"/>
      <c r="VGN105" s="376"/>
      <c r="VGO105" s="376"/>
      <c r="VGP105" s="376"/>
      <c r="VGQ105" s="376"/>
      <c r="VGR105" s="376"/>
      <c r="VGS105" s="376"/>
      <c r="VGT105" s="376"/>
      <c r="VGU105" s="376"/>
      <c r="VGV105" s="376"/>
      <c r="VGW105" s="376"/>
      <c r="VGX105" s="376"/>
      <c r="VGY105" s="376"/>
      <c r="VGZ105" s="376"/>
      <c r="VHA105" s="376"/>
      <c r="VHB105" s="376"/>
      <c r="VHC105" s="376"/>
      <c r="VHD105" s="376"/>
      <c r="VHE105" s="376"/>
      <c r="VHF105" s="376"/>
      <c r="VHG105" s="376"/>
      <c r="VHH105" s="376"/>
      <c r="VHI105" s="376"/>
      <c r="VHJ105" s="376"/>
      <c r="VHK105" s="376"/>
      <c r="VHL105" s="376"/>
      <c r="VHM105" s="376"/>
      <c r="VHN105" s="376"/>
      <c r="VHO105" s="376"/>
      <c r="VHP105" s="376"/>
      <c r="VHQ105" s="376"/>
      <c r="VHR105" s="376"/>
      <c r="VHS105" s="376"/>
      <c r="VHT105" s="376"/>
      <c r="VHU105" s="376"/>
      <c r="VHV105" s="376"/>
      <c r="VHW105" s="376"/>
      <c r="VHX105" s="376"/>
      <c r="VHY105" s="376"/>
      <c r="VHZ105" s="376"/>
      <c r="VIA105" s="376"/>
      <c r="VIB105" s="376"/>
      <c r="VIC105" s="376"/>
      <c r="VID105" s="376"/>
      <c r="VIE105" s="376"/>
      <c r="VIF105" s="376"/>
      <c r="VIG105" s="376"/>
      <c r="VIH105" s="376"/>
      <c r="VII105" s="376"/>
      <c r="VIJ105" s="376"/>
      <c r="VIK105" s="376"/>
      <c r="VIL105" s="376"/>
      <c r="VIM105" s="376"/>
      <c r="VIN105" s="376"/>
      <c r="VIO105" s="376"/>
      <c r="VIP105" s="376"/>
      <c r="VIQ105" s="376"/>
      <c r="VIR105" s="376"/>
      <c r="VIS105" s="376"/>
      <c r="VIT105" s="376"/>
      <c r="VIU105" s="376"/>
      <c r="VIV105" s="376"/>
      <c r="VIW105" s="376"/>
      <c r="VIX105" s="376"/>
      <c r="VIY105" s="376"/>
      <c r="VIZ105" s="376"/>
      <c r="VJA105" s="376"/>
      <c r="VJB105" s="376"/>
      <c r="VJC105" s="376"/>
      <c r="VJD105" s="376"/>
      <c r="VJE105" s="376"/>
      <c r="VJF105" s="376"/>
      <c r="VJG105" s="376"/>
      <c r="VJH105" s="376"/>
      <c r="VJI105" s="376"/>
      <c r="VJJ105" s="376"/>
      <c r="VJK105" s="376"/>
      <c r="VJL105" s="376"/>
      <c r="VJM105" s="376"/>
      <c r="VJN105" s="376"/>
      <c r="VJO105" s="376"/>
      <c r="VJP105" s="376"/>
      <c r="VJQ105" s="376"/>
      <c r="VJR105" s="376"/>
      <c r="VJS105" s="376"/>
      <c r="VJT105" s="376"/>
      <c r="VJU105" s="376"/>
      <c r="VJV105" s="376"/>
      <c r="VJW105" s="376"/>
      <c r="VJX105" s="376"/>
      <c r="VJY105" s="376"/>
      <c r="VJZ105" s="376"/>
      <c r="VKA105" s="376"/>
      <c r="VKB105" s="376"/>
      <c r="VKC105" s="376"/>
      <c r="VKD105" s="376"/>
      <c r="VKE105" s="376"/>
      <c r="VKF105" s="376"/>
      <c r="VKG105" s="376"/>
      <c r="VKH105" s="376"/>
      <c r="VKI105" s="376"/>
      <c r="VKJ105" s="376"/>
      <c r="VKK105" s="376"/>
      <c r="VKL105" s="376"/>
      <c r="VKM105" s="376"/>
      <c r="VKN105" s="376"/>
      <c r="VKO105" s="376"/>
      <c r="VKP105" s="376"/>
      <c r="VKQ105" s="376"/>
      <c r="VKR105" s="376"/>
      <c r="VKS105" s="376"/>
      <c r="VKT105" s="376"/>
      <c r="VKU105" s="376"/>
      <c r="VKV105" s="376"/>
      <c r="VKW105" s="376"/>
      <c r="VKX105" s="376"/>
      <c r="VKY105" s="376"/>
      <c r="VKZ105" s="376"/>
      <c r="VLA105" s="376"/>
      <c r="VLB105" s="376"/>
      <c r="VLC105" s="376"/>
      <c r="VLD105" s="376"/>
      <c r="VLE105" s="376"/>
      <c r="VLF105" s="376"/>
      <c r="VLG105" s="376"/>
      <c r="VLH105" s="376"/>
      <c r="VLI105" s="376"/>
      <c r="VLJ105" s="376"/>
      <c r="VLK105" s="376"/>
      <c r="VLL105" s="376"/>
      <c r="VLM105" s="376"/>
      <c r="VLN105" s="376"/>
      <c r="VLO105" s="376"/>
      <c r="VLP105" s="376"/>
      <c r="VLQ105" s="376"/>
      <c r="VLR105" s="376"/>
      <c r="VLS105" s="376"/>
      <c r="VLT105" s="376"/>
      <c r="VLU105" s="376"/>
      <c r="VLV105" s="376"/>
      <c r="VLW105" s="376"/>
      <c r="VLX105" s="376"/>
      <c r="VLY105" s="376"/>
      <c r="VLZ105" s="376"/>
      <c r="VMA105" s="376"/>
      <c r="VMB105" s="376"/>
      <c r="VMC105" s="376"/>
      <c r="VMD105" s="376"/>
      <c r="VME105" s="376"/>
      <c r="VMF105" s="376"/>
      <c r="VMG105" s="376"/>
      <c r="VMH105" s="376"/>
      <c r="VMI105" s="376"/>
      <c r="VMJ105" s="376"/>
      <c r="VMK105" s="376"/>
      <c r="VML105" s="376"/>
      <c r="VMM105" s="376"/>
      <c r="VMN105" s="376"/>
      <c r="VMO105" s="376"/>
      <c r="VMP105" s="376"/>
      <c r="VMQ105" s="376"/>
      <c r="VMR105" s="376"/>
      <c r="VMS105" s="376"/>
      <c r="VMT105" s="376"/>
      <c r="VMU105" s="376"/>
      <c r="VMV105" s="376"/>
      <c r="VMW105" s="376"/>
      <c r="VMX105" s="376"/>
      <c r="VMY105" s="376"/>
      <c r="VMZ105" s="376"/>
      <c r="VNA105" s="376"/>
      <c r="VNB105" s="376"/>
      <c r="VNC105" s="376"/>
      <c r="VND105" s="376"/>
      <c r="VNE105" s="376"/>
      <c r="VNF105" s="376"/>
      <c r="VNG105" s="376"/>
      <c r="VNH105" s="376"/>
      <c r="VNI105" s="376"/>
      <c r="VNJ105" s="376"/>
      <c r="VNK105" s="376"/>
      <c r="VNL105" s="376"/>
      <c r="VNM105" s="376"/>
      <c r="VNN105" s="376"/>
      <c r="VNO105" s="376"/>
      <c r="VNP105" s="376"/>
      <c r="VNQ105" s="376"/>
      <c r="VNR105" s="376"/>
      <c r="VNS105" s="376"/>
      <c r="VNT105" s="376"/>
      <c r="VNU105" s="376"/>
      <c r="VNV105" s="376"/>
      <c r="VNW105" s="376"/>
      <c r="VNX105" s="376"/>
      <c r="VNY105" s="376"/>
      <c r="VNZ105" s="376"/>
      <c r="VOA105" s="376"/>
      <c r="VOB105" s="376"/>
      <c r="VOC105" s="376"/>
      <c r="VOD105" s="376"/>
      <c r="VOE105" s="376"/>
      <c r="VOF105" s="376"/>
      <c r="VOG105" s="376"/>
      <c r="VOH105" s="376"/>
      <c r="VOI105" s="376"/>
      <c r="VOJ105" s="376"/>
      <c r="VOK105" s="376"/>
      <c r="VOL105" s="376"/>
      <c r="VOM105" s="376"/>
      <c r="VON105" s="376"/>
      <c r="VOO105" s="376"/>
      <c r="VOP105" s="376"/>
      <c r="VOQ105" s="376"/>
      <c r="VOR105" s="376"/>
      <c r="VOS105" s="376"/>
      <c r="VOT105" s="376"/>
      <c r="VOU105" s="376"/>
      <c r="VOV105" s="376"/>
      <c r="VOW105" s="376"/>
      <c r="VOX105" s="376"/>
      <c r="VOY105" s="376"/>
      <c r="VOZ105" s="376"/>
      <c r="VPA105" s="376"/>
      <c r="VPB105" s="376"/>
      <c r="VPC105" s="376"/>
      <c r="VPD105" s="376"/>
      <c r="VPE105" s="376"/>
      <c r="VPF105" s="376"/>
      <c r="VPG105" s="376"/>
      <c r="VPH105" s="376"/>
      <c r="VPI105" s="376"/>
      <c r="VPJ105" s="376"/>
      <c r="VPK105" s="376"/>
      <c r="VPL105" s="376"/>
      <c r="VPM105" s="376"/>
      <c r="VPN105" s="376"/>
      <c r="VPO105" s="376"/>
      <c r="VPP105" s="376"/>
      <c r="VPQ105" s="376"/>
      <c r="VPR105" s="376"/>
      <c r="VPS105" s="376"/>
      <c r="VPT105" s="376"/>
      <c r="VPU105" s="376"/>
      <c r="VPV105" s="376"/>
      <c r="VPW105" s="376"/>
      <c r="VPX105" s="376"/>
      <c r="VPY105" s="376"/>
      <c r="VPZ105" s="376"/>
      <c r="VQA105" s="376"/>
      <c r="VQB105" s="376"/>
      <c r="VQC105" s="376"/>
      <c r="VQD105" s="376"/>
      <c r="VQE105" s="376"/>
      <c r="VQF105" s="376"/>
      <c r="VQG105" s="376"/>
      <c r="VQH105" s="376"/>
      <c r="VQI105" s="376"/>
      <c r="VQJ105" s="376"/>
      <c r="VQK105" s="376"/>
      <c r="VQL105" s="376"/>
      <c r="VQM105" s="376"/>
      <c r="VQN105" s="376"/>
      <c r="VQO105" s="376"/>
      <c r="VQP105" s="376"/>
      <c r="VQQ105" s="376"/>
      <c r="VQR105" s="376"/>
      <c r="VQS105" s="376"/>
      <c r="VQT105" s="376"/>
      <c r="VQU105" s="376"/>
      <c r="VQV105" s="376"/>
      <c r="VQW105" s="376"/>
      <c r="VQX105" s="376"/>
      <c r="VQY105" s="376"/>
      <c r="VQZ105" s="376"/>
      <c r="VRA105" s="376"/>
      <c r="VRB105" s="376"/>
      <c r="VRC105" s="376"/>
      <c r="VRD105" s="376"/>
      <c r="VRE105" s="376"/>
      <c r="VRF105" s="376"/>
      <c r="VRG105" s="376"/>
      <c r="VRH105" s="376"/>
      <c r="VRI105" s="376"/>
      <c r="VRJ105" s="376"/>
      <c r="VRK105" s="376"/>
      <c r="VRL105" s="376"/>
      <c r="VRM105" s="376"/>
      <c r="VRN105" s="376"/>
      <c r="VRO105" s="376"/>
      <c r="VRP105" s="376"/>
      <c r="VRQ105" s="376"/>
      <c r="VRR105" s="376"/>
      <c r="VRS105" s="376"/>
      <c r="VRT105" s="376"/>
      <c r="VRU105" s="376"/>
      <c r="VRV105" s="376"/>
      <c r="VRW105" s="376"/>
      <c r="VRX105" s="376"/>
      <c r="VRY105" s="376"/>
      <c r="VRZ105" s="376"/>
      <c r="VSA105" s="376"/>
      <c r="VSB105" s="376"/>
      <c r="VSC105" s="376"/>
      <c r="VSD105" s="376"/>
      <c r="VSE105" s="376"/>
      <c r="VSF105" s="376"/>
      <c r="VSG105" s="376"/>
      <c r="VSH105" s="376"/>
      <c r="VSI105" s="376"/>
      <c r="VSJ105" s="376"/>
      <c r="VSK105" s="376"/>
      <c r="VSL105" s="376"/>
      <c r="VSM105" s="376"/>
      <c r="VSN105" s="376"/>
      <c r="VSO105" s="376"/>
      <c r="VSP105" s="376"/>
      <c r="VSQ105" s="376"/>
      <c r="VSR105" s="376"/>
      <c r="VSS105" s="376"/>
      <c r="VST105" s="376"/>
      <c r="VSU105" s="376"/>
      <c r="VSV105" s="376"/>
      <c r="VSW105" s="376"/>
      <c r="VSX105" s="376"/>
      <c r="VSY105" s="376"/>
      <c r="VSZ105" s="376"/>
      <c r="VTA105" s="376"/>
      <c r="VTB105" s="376"/>
      <c r="VTC105" s="376"/>
      <c r="VTD105" s="376"/>
      <c r="VTE105" s="376"/>
      <c r="VTF105" s="376"/>
      <c r="VTG105" s="376"/>
      <c r="VTH105" s="376"/>
      <c r="VTI105" s="376"/>
      <c r="VTJ105" s="376"/>
      <c r="VTK105" s="376"/>
      <c r="VTL105" s="376"/>
      <c r="VTM105" s="376"/>
      <c r="VTN105" s="376"/>
      <c r="VTO105" s="376"/>
      <c r="VTP105" s="376"/>
      <c r="VTQ105" s="376"/>
      <c r="VTR105" s="376"/>
      <c r="VTS105" s="376"/>
      <c r="VTT105" s="376"/>
      <c r="VTU105" s="376"/>
      <c r="VTV105" s="376"/>
      <c r="VTW105" s="376"/>
      <c r="VTX105" s="376"/>
      <c r="VTY105" s="376"/>
      <c r="VTZ105" s="376"/>
      <c r="VUA105" s="376"/>
      <c r="VUB105" s="376"/>
      <c r="VUC105" s="376"/>
      <c r="VUD105" s="376"/>
      <c r="VUE105" s="376"/>
      <c r="VUF105" s="376"/>
      <c r="VUG105" s="376"/>
      <c r="VUH105" s="376"/>
      <c r="VUI105" s="376"/>
      <c r="VUJ105" s="376"/>
      <c r="VUK105" s="376"/>
      <c r="VUL105" s="376"/>
      <c r="VUM105" s="376"/>
      <c r="VUN105" s="376"/>
      <c r="VUO105" s="376"/>
      <c r="VUP105" s="376"/>
      <c r="VUQ105" s="376"/>
      <c r="VUR105" s="376"/>
      <c r="VUS105" s="376"/>
      <c r="VUT105" s="376"/>
      <c r="VUU105" s="376"/>
      <c r="VUV105" s="376"/>
      <c r="VUW105" s="376"/>
      <c r="VUX105" s="376"/>
      <c r="VUY105" s="376"/>
      <c r="VUZ105" s="376"/>
      <c r="VVA105" s="376"/>
      <c r="VVB105" s="376"/>
      <c r="VVC105" s="376"/>
      <c r="VVD105" s="376"/>
      <c r="VVE105" s="376"/>
      <c r="VVF105" s="376"/>
      <c r="VVG105" s="376"/>
      <c r="VVH105" s="376"/>
      <c r="VVI105" s="376"/>
      <c r="VVJ105" s="376"/>
      <c r="VVK105" s="376"/>
      <c r="VVL105" s="376"/>
      <c r="VVM105" s="376"/>
      <c r="VVN105" s="376"/>
      <c r="VVO105" s="376"/>
      <c r="VVP105" s="376"/>
      <c r="VVQ105" s="376"/>
      <c r="VVR105" s="376"/>
      <c r="VVS105" s="376"/>
      <c r="VVT105" s="376"/>
      <c r="VVU105" s="376"/>
      <c r="VVV105" s="376"/>
      <c r="VVW105" s="376"/>
      <c r="VVX105" s="376"/>
      <c r="VVY105" s="376"/>
      <c r="VVZ105" s="376"/>
      <c r="VWA105" s="376"/>
      <c r="VWB105" s="376"/>
      <c r="VWC105" s="376"/>
      <c r="VWD105" s="376"/>
      <c r="VWE105" s="376"/>
      <c r="VWF105" s="376"/>
      <c r="VWG105" s="376"/>
      <c r="VWH105" s="376"/>
      <c r="VWI105" s="376"/>
      <c r="VWJ105" s="376"/>
      <c r="VWK105" s="376"/>
      <c r="VWL105" s="376"/>
      <c r="VWM105" s="376"/>
      <c r="VWN105" s="376"/>
      <c r="VWO105" s="376"/>
      <c r="VWP105" s="376"/>
      <c r="VWQ105" s="376"/>
      <c r="VWR105" s="376"/>
      <c r="VWS105" s="376"/>
      <c r="VWT105" s="376"/>
      <c r="VWU105" s="376"/>
      <c r="VWV105" s="376"/>
      <c r="VWW105" s="376"/>
      <c r="VWX105" s="376"/>
      <c r="VWY105" s="376"/>
      <c r="VWZ105" s="376"/>
      <c r="VXA105" s="376"/>
      <c r="VXB105" s="376"/>
      <c r="VXC105" s="376"/>
      <c r="VXD105" s="376"/>
      <c r="VXE105" s="376"/>
      <c r="VXF105" s="376"/>
      <c r="VXG105" s="376"/>
      <c r="VXH105" s="376"/>
      <c r="VXI105" s="376"/>
      <c r="VXJ105" s="376"/>
      <c r="VXK105" s="376"/>
      <c r="VXL105" s="376"/>
      <c r="VXM105" s="376"/>
      <c r="VXN105" s="376"/>
      <c r="VXO105" s="376"/>
      <c r="VXP105" s="376"/>
      <c r="VXQ105" s="376"/>
      <c r="VXR105" s="376"/>
      <c r="VXS105" s="376"/>
      <c r="VXT105" s="376"/>
      <c r="VXU105" s="376"/>
      <c r="VXV105" s="376"/>
      <c r="VXW105" s="376"/>
      <c r="VXX105" s="376"/>
      <c r="VXY105" s="376"/>
      <c r="VXZ105" s="376"/>
      <c r="VYA105" s="376"/>
      <c r="VYB105" s="376"/>
      <c r="VYC105" s="376"/>
      <c r="VYD105" s="376"/>
      <c r="VYE105" s="376"/>
      <c r="VYF105" s="376"/>
      <c r="VYG105" s="376"/>
      <c r="VYH105" s="376"/>
      <c r="VYI105" s="376"/>
      <c r="VYJ105" s="376"/>
      <c r="VYK105" s="376"/>
      <c r="VYL105" s="376"/>
      <c r="VYM105" s="376"/>
      <c r="VYN105" s="376"/>
      <c r="VYO105" s="376"/>
      <c r="VYP105" s="376"/>
      <c r="VYQ105" s="376"/>
      <c r="VYR105" s="376"/>
      <c r="VYS105" s="376"/>
      <c r="VYT105" s="376"/>
      <c r="VYU105" s="376"/>
      <c r="VYV105" s="376"/>
      <c r="VYW105" s="376"/>
      <c r="VYX105" s="376"/>
      <c r="VYY105" s="376"/>
      <c r="VYZ105" s="376"/>
      <c r="VZA105" s="376"/>
      <c r="VZB105" s="376"/>
      <c r="VZC105" s="376"/>
      <c r="VZD105" s="376"/>
      <c r="VZE105" s="376"/>
      <c r="VZF105" s="376"/>
      <c r="VZG105" s="376"/>
      <c r="VZH105" s="376"/>
      <c r="VZI105" s="376"/>
      <c r="VZJ105" s="376"/>
      <c r="VZK105" s="376"/>
      <c r="VZL105" s="376"/>
      <c r="VZM105" s="376"/>
      <c r="VZN105" s="376"/>
      <c r="VZO105" s="376"/>
      <c r="VZP105" s="376"/>
      <c r="VZQ105" s="376"/>
      <c r="VZR105" s="376"/>
      <c r="VZS105" s="376"/>
      <c r="VZT105" s="376"/>
      <c r="VZU105" s="376"/>
      <c r="VZV105" s="376"/>
      <c r="VZW105" s="376"/>
      <c r="VZX105" s="376"/>
      <c r="VZY105" s="376"/>
      <c r="VZZ105" s="376"/>
      <c r="WAA105" s="376"/>
      <c r="WAB105" s="376"/>
      <c r="WAC105" s="376"/>
      <c r="WAD105" s="376"/>
      <c r="WAE105" s="376"/>
      <c r="WAF105" s="376"/>
      <c r="WAG105" s="376"/>
      <c r="WAH105" s="376"/>
      <c r="WAI105" s="376"/>
      <c r="WAJ105" s="376"/>
      <c r="WAK105" s="376"/>
      <c r="WAL105" s="376"/>
      <c r="WAM105" s="376"/>
      <c r="WAN105" s="376"/>
      <c r="WAO105" s="376"/>
      <c r="WAP105" s="376"/>
      <c r="WAQ105" s="376"/>
      <c r="WAR105" s="376"/>
      <c r="WAS105" s="376"/>
      <c r="WAT105" s="376"/>
      <c r="WAU105" s="376"/>
      <c r="WAV105" s="376"/>
      <c r="WAW105" s="376"/>
      <c r="WAX105" s="376"/>
      <c r="WAY105" s="376"/>
      <c r="WAZ105" s="376"/>
      <c r="WBA105" s="376"/>
      <c r="WBB105" s="376"/>
      <c r="WBC105" s="376"/>
      <c r="WBD105" s="376"/>
      <c r="WBE105" s="376"/>
      <c r="WBF105" s="376"/>
      <c r="WBG105" s="376"/>
      <c r="WBH105" s="376"/>
      <c r="WBI105" s="376"/>
      <c r="WBJ105" s="376"/>
      <c r="WBK105" s="376"/>
      <c r="WBL105" s="376"/>
      <c r="WBM105" s="376"/>
      <c r="WBN105" s="376"/>
      <c r="WBO105" s="376"/>
      <c r="WBP105" s="376"/>
      <c r="WBQ105" s="376"/>
      <c r="WBR105" s="376"/>
      <c r="WBS105" s="376"/>
      <c r="WBT105" s="376"/>
      <c r="WBU105" s="376"/>
      <c r="WBV105" s="376"/>
      <c r="WBW105" s="376"/>
      <c r="WBX105" s="376"/>
      <c r="WBY105" s="376"/>
      <c r="WBZ105" s="376"/>
      <c r="WCA105" s="376"/>
      <c r="WCB105" s="376"/>
      <c r="WCC105" s="376"/>
      <c r="WCD105" s="376"/>
      <c r="WCE105" s="376"/>
      <c r="WCF105" s="376"/>
      <c r="WCG105" s="376"/>
      <c r="WCH105" s="376"/>
      <c r="WCI105" s="376"/>
      <c r="WCJ105" s="376"/>
      <c r="WCK105" s="376"/>
      <c r="WCL105" s="376"/>
      <c r="WCM105" s="376"/>
      <c r="WCN105" s="376"/>
      <c r="WCO105" s="376"/>
      <c r="WCP105" s="376"/>
      <c r="WCQ105" s="376"/>
      <c r="WCR105" s="376"/>
      <c r="WCS105" s="376"/>
      <c r="WCT105" s="376"/>
      <c r="WCU105" s="376"/>
      <c r="WCV105" s="376"/>
      <c r="WCW105" s="376"/>
      <c r="WCX105" s="376"/>
      <c r="WCY105" s="376"/>
      <c r="WCZ105" s="376"/>
      <c r="WDA105" s="376"/>
      <c r="WDB105" s="376"/>
      <c r="WDC105" s="376"/>
      <c r="WDD105" s="376"/>
      <c r="WDE105" s="376"/>
      <c r="WDF105" s="376"/>
      <c r="WDG105" s="376"/>
      <c r="WDH105" s="376"/>
      <c r="WDI105" s="376"/>
      <c r="WDJ105" s="376"/>
      <c r="WDK105" s="376"/>
      <c r="WDL105" s="376"/>
      <c r="WDM105" s="376"/>
      <c r="WDN105" s="376"/>
      <c r="WDO105" s="376"/>
      <c r="WDP105" s="376"/>
      <c r="WDQ105" s="376"/>
      <c r="WDR105" s="376"/>
      <c r="WDS105" s="376"/>
      <c r="WDT105" s="376"/>
      <c r="WDU105" s="376"/>
      <c r="WDV105" s="376"/>
      <c r="WDW105" s="376"/>
      <c r="WDX105" s="376"/>
      <c r="WDY105" s="376"/>
      <c r="WDZ105" s="376"/>
      <c r="WEA105" s="376"/>
      <c r="WEB105" s="376"/>
      <c r="WEC105" s="376"/>
      <c r="WED105" s="376"/>
      <c r="WEE105" s="376"/>
      <c r="WEF105" s="376"/>
      <c r="WEG105" s="376"/>
      <c r="WEH105" s="376"/>
      <c r="WEI105" s="376"/>
      <c r="WEJ105" s="376"/>
      <c r="WEK105" s="376"/>
      <c r="WEL105" s="376"/>
      <c r="WEM105" s="376"/>
      <c r="WEN105" s="376"/>
      <c r="WEO105" s="376"/>
      <c r="WEP105" s="376"/>
      <c r="WEQ105" s="376"/>
      <c r="WER105" s="376"/>
      <c r="WES105" s="376"/>
      <c r="WET105" s="376"/>
      <c r="WEU105" s="376"/>
      <c r="WEV105" s="376"/>
      <c r="WEW105" s="376"/>
      <c r="WEX105" s="376"/>
      <c r="WEY105" s="376"/>
      <c r="WEZ105" s="376"/>
      <c r="WFA105" s="376"/>
      <c r="WFB105" s="376"/>
      <c r="WFC105" s="376"/>
      <c r="WFD105" s="376"/>
      <c r="WFE105" s="376"/>
      <c r="WFF105" s="376"/>
      <c r="WFG105" s="376"/>
      <c r="WFH105" s="376"/>
      <c r="WFI105" s="376"/>
      <c r="WFJ105" s="376"/>
      <c r="WFK105" s="376"/>
      <c r="WFL105" s="376"/>
      <c r="WFM105" s="376"/>
      <c r="WFN105" s="376"/>
      <c r="WFO105" s="376"/>
      <c r="WFP105" s="376"/>
      <c r="WFQ105" s="376"/>
      <c r="WFR105" s="376"/>
      <c r="WFS105" s="376"/>
      <c r="WFT105" s="376"/>
      <c r="WFU105" s="376"/>
      <c r="WFV105" s="376"/>
      <c r="WFW105" s="376"/>
      <c r="WFX105" s="376"/>
      <c r="WFY105" s="376"/>
      <c r="WFZ105" s="376"/>
      <c r="WGA105" s="376"/>
      <c r="WGB105" s="376"/>
      <c r="WGC105" s="376"/>
      <c r="WGD105" s="376"/>
      <c r="WGE105" s="376"/>
      <c r="WGF105" s="376"/>
      <c r="WGG105" s="376"/>
      <c r="WGH105" s="376"/>
      <c r="WGI105" s="376"/>
      <c r="WGJ105" s="376"/>
      <c r="WGK105" s="376"/>
      <c r="WGL105" s="376"/>
      <c r="WGM105" s="376"/>
      <c r="WGN105" s="376"/>
      <c r="WGO105" s="376"/>
      <c r="WGP105" s="376"/>
      <c r="WGQ105" s="376"/>
      <c r="WGR105" s="376"/>
      <c r="WGS105" s="376"/>
      <c r="WGT105" s="376"/>
      <c r="WGU105" s="376"/>
      <c r="WGV105" s="376"/>
      <c r="WGW105" s="376"/>
      <c r="WGX105" s="376"/>
      <c r="WGY105" s="376"/>
      <c r="WGZ105" s="376"/>
      <c r="WHA105" s="376"/>
      <c r="WHB105" s="376"/>
      <c r="WHC105" s="376"/>
      <c r="WHD105" s="376"/>
      <c r="WHE105" s="376"/>
      <c r="WHF105" s="376"/>
      <c r="WHG105" s="376"/>
      <c r="WHH105" s="376"/>
      <c r="WHI105" s="376"/>
      <c r="WHJ105" s="376"/>
      <c r="WHK105" s="376"/>
      <c r="WHL105" s="376"/>
      <c r="WHM105" s="376"/>
      <c r="WHN105" s="376"/>
      <c r="WHO105" s="376"/>
      <c r="WHP105" s="376"/>
      <c r="WHQ105" s="376"/>
      <c r="WHR105" s="376"/>
      <c r="WHS105" s="376"/>
      <c r="WHT105" s="376"/>
      <c r="WHU105" s="376"/>
      <c r="WHV105" s="376"/>
      <c r="WHW105" s="376"/>
      <c r="WHX105" s="376"/>
      <c r="WHY105" s="376"/>
      <c r="WHZ105" s="376"/>
      <c r="WIA105" s="376"/>
      <c r="WIB105" s="376"/>
      <c r="WIC105" s="376"/>
      <c r="WID105" s="376"/>
      <c r="WIE105" s="376"/>
      <c r="WIF105" s="376"/>
      <c r="WIG105" s="376"/>
      <c r="WIH105" s="376"/>
      <c r="WII105" s="376"/>
      <c r="WIJ105" s="376"/>
      <c r="WIK105" s="376"/>
      <c r="WIL105" s="376"/>
      <c r="WIM105" s="376"/>
      <c r="WIN105" s="376"/>
      <c r="WIO105" s="376"/>
      <c r="WIP105" s="376"/>
      <c r="WIQ105" s="376"/>
      <c r="WIR105" s="376"/>
      <c r="WIS105" s="376"/>
      <c r="WIT105" s="376"/>
      <c r="WIU105" s="376"/>
      <c r="WIV105" s="376"/>
      <c r="WIW105" s="376"/>
      <c r="WIX105" s="376"/>
      <c r="WIY105" s="376"/>
      <c r="WIZ105" s="376"/>
      <c r="WJA105" s="376"/>
      <c r="WJB105" s="376"/>
      <c r="WJC105" s="376"/>
      <c r="WJD105" s="376"/>
      <c r="WJE105" s="376"/>
      <c r="WJF105" s="376"/>
      <c r="WJG105" s="376"/>
      <c r="WJH105" s="376"/>
      <c r="WJI105" s="376"/>
      <c r="WJJ105" s="376"/>
      <c r="WJK105" s="376"/>
      <c r="WJL105" s="376"/>
      <c r="WJM105" s="376"/>
      <c r="WJN105" s="376"/>
      <c r="WJO105" s="376"/>
      <c r="WJP105" s="376"/>
      <c r="WJQ105" s="376"/>
      <c r="WJR105" s="376"/>
      <c r="WJS105" s="376"/>
      <c r="WJT105" s="376"/>
      <c r="WJU105" s="376"/>
      <c r="WJV105" s="376"/>
      <c r="WJW105" s="376"/>
      <c r="WJX105" s="376"/>
      <c r="WJY105" s="376"/>
      <c r="WJZ105" s="376"/>
      <c r="WKA105" s="376"/>
      <c r="WKB105" s="376"/>
      <c r="WKC105" s="376"/>
      <c r="WKD105" s="376"/>
      <c r="WKE105" s="376"/>
      <c r="WKF105" s="376"/>
      <c r="WKG105" s="376"/>
      <c r="WKH105" s="376"/>
      <c r="WKI105" s="376"/>
      <c r="WKJ105" s="376"/>
      <c r="WKK105" s="376"/>
      <c r="WKL105" s="376"/>
      <c r="WKM105" s="376"/>
      <c r="WKN105" s="376"/>
      <c r="WKO105" s="376"/>
      <c r="WKP105" s="376"/>
      <c r="WKQ105" s="376"/>
      <c r="WKR105" s="376"/>
      <c r="WKS105" s="376"/>
      <c r="WKT105" s="376"/>
      <c r="WKU105" s="376"/>
      <c r="WKV105" s="376"/>
      <c r="WKW105" s="376"/>
      <c r="WKX105" s="376"/>
      <c r="WKY105" s="376"/>
      <c r="WKZ105" s="376"/>
      <c r="WLA105" s="376"/>
      <c r="WLB105" s="376"/>
      <c r="WLC105" s="376"/>
      <c r="WLD105" s="376"/>
      <c r="WLE105" s="376"/>
      <c r="WLF105" s="376"/>
      <c r="WLG105" s="376"/>
      <c r="WLH105" s="376"/>
      <c r="WLI105" s="376"/>
      <c r="WLJ105" s="376"/>
      <c r="WLK105" s="376"/>
      <c r="WLL105" s="376"/>
      <c r="WLM105" s="376"/>
      <c r="WLN105" s="376"/>
      <c r="WLO105" s="376"/>
      <c r="WLP105" s="376"/>
      <c r="WLQ105" s="376"/>
      <c r="WLR105" s="376"/>
      <c r="WLS105" s="376"/>
      <c r="WLT105" s="376"/>
      <c r="WLU105" s="376"/>
      <c r="WLV105" s="376"/>
      <c r="WLW105" s="376"/>
      <c r="WLX105" s="376"/>
      <c r="WLY105" s="376"/>
      <c r="WLZ105" s="376"/>
      <c r="WMA105" s="376"/>
      <c r="WMB105" s="376"/>
      <c r="WMC105" s="376"/>
      <c r="WMD105" s="376"/>
      <c r="WME105" s="376"/>
      <c r="WMF105" s="376"/>
      <c r="WMG105" s="376"/>
      <c r="WMH105" s="376"/>
      <c r="WMI105" s="376"/>
      <c r="WMJ105" s="376"/>
      <c r="WMK105" s="376"/>
      <c r="WML105" s="376"/>
      <c r="WMM105" s="376"/>
      <c r="WMN105" s="376"/>
      <c r="WMO105" s="376"/>
      <c r="WMP105" s="376"/>
      <c r="WMQ105" s="376"/>
      <c r="WMR105" s="376"/>
      <c r="WMS105" s="376"/>
      <c r="WMT105" s="376"/>
      <c r="WMU105" s="376"/>
      <c r="WMV105" s="376"/>
      <c r="WMW105" s="376"/>
      <c r="WMX105" s="376"/>
      <c r="WMY105" s="376"/>
      <c r="WMZ105" s="376"/>
      <c r="WNA105" s="376"/>
      <c r="WNB105" s="376"/>
      <c r="WNC105" s="376"/>
      <c r="WND105" s="376"/>
      <c r="WNE105" s="376"/>
      <c r="WNF105" s="376"/>
      <c r="WNG105" s="376"/>
      <c r="WNH105" s="376"/>
      <c r="WNI105" s="376"/>
      <c r="WNJ105" s="376"/>
      <c r="WNK105" s="376"/>
      <c r="WNL105" s="376"/>
      <c r="WNM105" s="376"/>
      <c r="WNN105" s="376"/>
      <c r="WNO105" s="376"/>
      <c r="WNP105" s="376"/>
      <c r="WNQ105" s="376"/>
      <c r="WNR105" s="376"/>
      <c r="WNS105" s="376"/>
      <c r="WNT105" s="376"/>
      <c r="WNU105" s="376"/>
      <c r="WNV105" s="376"/>
      <c r="WNW105" s="376"/>
      <c r="WNX105" s="376"/>
      <c r="WNY105" s="376"/>
      <c r="WNZ105" s="376"/>
      <c r="WOA105" s="376"/>
      <c r="WOB105" s="376"/>
      <c r="WOC105" s="376"/>
      <c r="WOD105" s="376"/>
      <c r="WOE105" s="376"/>
      <c r="WOF105" s="376"/>
      <c r="WOG105" s="376"/>
      <c r="WOH105" s="376"/>
      <c r="WOI105" s="376"/>
      <c r="WOJ105" s="376"/>
      <c r="WOK105" s="376"/>
      <c r="WOL105" s="376"/>
      <c r="WOM105" s="376"/>
      <c r="WON105" s="376"/>
      <c r="WOO105" s="376"/>
      <c r="WOP105" s="376"/>
      <c r="WOQ105" s="376"/>
      <c r="WOR105" s="376"/>
      <c r="WOS105" s="376"/>
      <c r="WOT105" s="376"/>
      <c r="WOU105" s="376"/>
      <c r="WOV105" s="376"/>
      <c r="WOW105" s="376"/>
      <c r="WOX105" s="376"/>
      <c r="WOY105" s="376"/>
      <c r="WOZ105" s="376"/>
      <c r="WPA105" s="376"/>
      <c r="WPB105" s="376"/>
      <c r="WPC105" s="376"/>
      <c r="WPD105" s="376"/>
      <c r="WPE105" s="376"/>
      <c r="WPF105" s="376"/>
      <c r="WPG105" s="376"/>
      <c r="WPH105" s="376"/>
      <c r="WPI105" s="376"/>
      <c r="WPJ105" s="376"/>
      <c r="WPK105" s="376"/>
      <c r="WPL105" s="376"/>
      <c r="WPM105" s="376"/>
      <c r="WPN105" s="376"/>
      <c r="WPO105" s="376"/>
      <c r="WPP105" s="376"/>
      <c r="WPQ105" s="376"/>
      <c r="WPR105" s="376"/>
      <c r="WPS105" s="376"/>
      <c r="WPT105" s="376"/>
      <c r="WPU105" s="376"/>
      <c r="WPV105" s="376"/>
      <c r="WPW105" s="376"/>
      <c r="WPX105" s="376"/>
      <c r="WPY105" s="376"/>
      <c r="WPZ105" s="376"/>
      <c r="WQA105" s="376"/>
      <c r="WQB105" s="376"/>
      <c r="WQC105" s="376"/>
      <c r="WQD105" s="376"/>
      <c r="WQE105" s="376"/>
      <c r="WQF105" s="376"/>
      <c r="WQG105" s="376"/>
      <c r="WQH105" s="376"/>
      <c r="WQI105" s="376"/>
      <c r="WQJ105" s="376"/>
      <c r="WQK105" s="376"/>
      <c r="WQL105" s="376"/>
      <c r="WQM105" s="376"/>
      <c r="WQN105" s="376"/>
      <c r="WQO105" s="376"/>
      <c r="WQP105" s="376"/>
      <c r="WQQ105" s="376"/>
      <c r="WQR105" s="376"/>
      <c r="WQS105" s="376"/>
      <c r="WQT105" s="376"/>
      <c r="WQU105" s="376"/>
      <c r="WQV105" s="376"/>
      <c r="WQW105" s="376"/>
      <c r="WQX105" s="376"/>
      <c r="WQY105" s="376"/>
      <c r="WQZ105" s="376"/>
      <c r="WRA105" s="376"/>
      <c r="WRB105" s="376"/>
      <c r="WRC105" s="376"/>
      <c r="WRD105" s="376"/>
      <c r="WRE105" s="376"/>
      <c r="WRF105" s="376"/>
      <c r="WRG105" s="376"/>
      <c r="WRH105" s="376"/>
      <c r="WRI105" s="376"/>
      <c r="WRJ105" s="376"/>
      <c r="WRK105" s="376"/>
      <c r="WRL105" s="376"/>
      <c r="WRM105" s="376"/>
      <c r="WRN105" s="376"/>
      <c r="WRO105" s="376"/>
      <c r="WRP105" s="376"/>
      <c r="WRQ105" s="376"/>
      <c r="WRR105" s="376"/>
      <c r="WRS105" s="376"/>
      <c r="WRT105" s="376"/>
      <c r="WRU105" s="376"/>
      <c r="WRV105" s="376"/>
      <c r="WRW105" s="376"/>
      <c r="WRX105" s="376"/>
      <c r="WRY105" s="376"/>
      <c r="WRZ105" s="376"/>
      <c r="WSA105" s="376"/>
      <c r="WSB105" s="376"/>
      <c r="WSC105" s="376"/>
      <c r="WSD105" s="376"/>
      <c r="WSE105" s="376"/>
      <c r="WSF105" s="376"/>
      <c r="WSG105" s="376"/>
      <c r="WSH105" s="376"/>
      <c r="WSI105" s="376"/>
      <c r="WSJ105" s="376"/>
      <c r="WSK105" s="376"/>
      <c r="WSL105" s="376"/>
      <c r="WSM105" s="376"/>
      <c r="WSN105" s="376"/>
      <c r="WSO105" s="376"/>
      <c r="WSP105" s="376"/>
      <c r="WSQ105" s="376"/>
      <c r="WSR105" s="376"/>
      <c r="WSS105" s="376"/>
      <c r="WST105" s="376"/>
      <c r="WSU105" s="376"/>
      <c r="WSV105" s="376"/>
      <c r="WSW105" s="376"/>
      <c r="WSX105" s="376"/>
      <c r="WSY105" s="376"/>
      <c r="WSZ105" s="376"/>
      <c r="WTA105" s="376"/>
      <c r="WTB105" s="376"/>
      <c r="WTC105" s="376"/>
      <c r="WTD105" s="376"/>
      <c r="WTE105" s="376"/>
      <c r="WTF105" s="376"/>
      <c r="WTG105" s="376"/>
      <c r="WTH105" s="376"/>
      <c r="WTI105" s="376"/>
      <c r="WTJ105" s="376"/>
      <c r="WTK105" s="376"/>
      <c r="WTL105" s="376"/>
      <c r="WTM105" s="376"/>
      <c r="WTN105" s="376"/>
      <c r="WTO105" s="376"/>
      <c r="WTP105" s="376"/>
      <c r="WTQ105" s="376"/>
      <c r="WTR105" s="376"/>
      <c r="WTS105" s="376"/>
      <c r="WTT105" s="376"/>
      <c r="WTU105" s="376"/>
      <c r="WTV105" s="376"/>
      <c r="WTW105" s="376"/>
      <c r="WTX105" s="376"/>
      <c r="WTY105" s="376"/>
      <c r="WTZ105" s="376"/>
      <c r="WUA105" s="376"/>
      <c r="WUB105" s="376"/>
      <c r="WUC105" s="376"/>
      <c r="WUD105" s="376"/>
      <c r="WUE105" s="376"/>
      <c r="WUF105" s="376"/>
      <c r="WUG105" s="376"/>
      <c r="WUH105" s="376"/>
      <c r="WUI105" s="376"/>
      <c r="WUJ105" s="376"/>
      <c r="WUK105" s="376"/>
      <c r="WUL105" s="376"/>
      <c r="WUM105" s="376"/>
      <c r="WUN105" s="376"/>
      <c r="WUO105" s="376"/>
      <c r="WUP105" s="376"/>
      <c r="WUQ105" s="376"/>
      <c r="WUR105" s="376"/>
      <c r="WUS105" s="376"/>
      <c r="WUT105" s="376"/>
      <c r="WUU105" s="376"/>
      <c r="WUV105" s="376"/>
      <c r="WUW105" s="376"/>
      <c r="WUX105" s="376"/>
      <c r="WUY105" s="376"/>
      <c r="WUZ105" s="376"/>
      <c r="WVA105" s="376"/>
      <c r="WVB105" s="376"/>
      <c r="WVC105" s="376"/>
      <c r="WVD105" s="376"/>
      <c r="WVE105" s="376"/>
      <c r="WVF105" s="376"/>
      <c r="WVG105" s="376"/>
      <c r="WVH105" s="376"/>
      <c r="WVI105" s="376"/>
      <c r="WVJ105" s="376"/>
      <c r="WVK105" s="376"/>
      <c r="WVL105" s="376"/>
      <c r="WVM105" s="376"/>
      <c r="WVN105" s="376"/>
      <c r="WVO105" s="376"/>
      <c r="WVP105" s="376"/>
      <c r="WVQ105" s="376"/>
      <c r="WVR105" s="376"/>
      <c r="WVS105" s="376"/>
      <c r="WVT105" s="376"/>
      <c r="WVU105" s="376"/>
      <c r="WVV105" s="376"/>
      <c r="WVW105" s="376"/>
      <c r="WVX105" s="376"/>
      <c r="WVY105" s="376"/>
      <c r="WVZ105" s="376"/>
      <c r="WWA105" s="376"/>
      <c r="WWB105" s="376"/>
      <c r="WWC105" s="376"/>
      <c r="WWD105" s="376"/>
      <c r="WWE105" s="376"/>
      <c r="WWF105" s="376"/>
      <c r="WWG105" s="376"/>
      <c r="WWH105" s="376"/>
      <c r="WWI105" s="376"/>
      <c r="WWJ105" s="376"/>
      <c r="WWK105" s="376"/>
      <c r="WWL105" s="376"/>
      <c r="WWM105" s="376"/>
      <c r="WWN105" s="376"/>
      <c r="WWO105" s="376"/>
      <c r="WWP105" s="376"/>
      <c r="WWQ105" s="376"/>
      <c r="WWR105" s="376"/>
      <c r="WWS105" s="376"/>
      <c r="WWT105" s="376"/>
      <c r="WWU105" s="376"/>
      <c r="WWV105" s="376"/>
      <c r="WWW105" s="376"/>
      <c r="WWX105" s="376"/>
      <c r="WWY105" s="376"/>
      <c r="WWZ105" s="376"/>
      <c r="WXA105" s="376"/>
      <c r="WXB105" s="376"/>
      <c r="WXC105" s="376"/>
      <c r="WXD105" s="376"/>
      <c r="WXE105" s="376"/>
      <c r="WXF105" s="376"/>
      <c r="WXG105" s="376"/>
      <c r="WXH105" s="376"/>
      <c r="WXI105" s="376"/>
      <c r="WXJ105" s="376"/>
      <c r="WXK105" s="376"/>
      <c r="WXL105" s="376"/>
      <c r="WXM105" s="376"/>
      <c r="WXN105" s="376"/>
      <c r="WXO105" s="376"/>
      <c r="WXP105" s="376"/>
      <c r="WXQ105" s="376"/>
      <c r="WXR105" s="376"/>
      <c r="WXS105" s="376"/>
      <c r="WXT105" s="376"/>
      <c r="WXU105" s="376"/>
      <c r="WXV105" s="376"/>
      <c r="WXW105" s="376"/>
      <c r="WXX105" s="376"/>
      <c r="WXY105" s="376"/>
      <c r="WXZ105" s="376"/>
      <c r="WYA105" s="376"/>
      <c r="WYB105" s="376"/>
      <c r="WYC105" s="376"/>
      <c r="WYD105" s="376"/>
      <c r="WYE105" s="376"/>
      <c r="WYF105" s="376"/>
      <c r="WYG105" s="376"/>
      <c r="WYH105" s="376"/>
      <c r="WYI105" s="376"/>
      <c r="WYJ105" s="376"/>
      <c r="WYK105" s="376"/>
      <c r="WYL105" s="376"/>
      <c r="WYM105" s="376"/>
      <c r="WYN105" s="376"/>
      <c r="WYO105" s="376"/>
      <c r="WYP105" s="376"/>
      <c r="WYQ105" s="376"/>
      <c r="WYR105" s="376"/>
      <c r="WYS105" s="376"/>
      <c r="WYT105" s="376"/>
      <c r="WYU105" s="376"/>
      <c r="WYV105" s="376"/>
      <c r="WYW105" s="376"/>
      <c r="WYX105" s="376"/>
      <c r="WYY105" s="376"/>
      <c r="WYZ105" s="376"/>
      <c r="WZA105" s="376"/>
      <c r="WZB105" s="376"/>
      <c r="WZC105" s="376"/>
      <c r="WZD105" s="376"/>
      <c r="WZE105" s="376"/>
      <c r="WZF105" s="376"/>
      <c r="WZG105" s="376"/>
      <c r="WZH105" s="376"/>
      <c r="WZI105" s="376"/>
      <c r="WZJ105" s="376"/>
      <c r="WZK105" s="376"/>
      <c r="WZL105" s="376"/>
      <c r="WZM105" s="376"/>
      <c r="WZN105" s="376"/>
      <c r="WZO105" s="376"/>
      <c r="WZP105" s="376"/>
      <c r="WZQ105" s="376"/>
      <c r="WZR105" s="376"/>
      <c r="WZS105" s="376"/>
      <c r="WZT105" s="376"/>
      <c r="WZU105" s="376"/>
      <c r="WZV105" s="376"/>
      <c r="WZW105" s="376"/>
      <c r="WZX105" s="376"/>
      <c r="WZY105" s="376"/>
      <c r="WZZ105" s="376"/>
      <c r="XAA105" s="376"/>
      <c r="XAB105" s="376"/>
      <c r="XAC105" s="376"/>
      <c r="XAD105" s="376"/>
      <c r="XAE105" s="376"/>
      <c r="XAF105" s="376"/>
      <c r="XAG105" s="376"/>
      <c r="XAH105" s="376"/>
      <c r="XAI105" s="376"/>
      <c r="XAJ105" s="376"/>
      <c r="XAK105" s="376"/>
      <c r="XAL105" s="376"/>
      <c r="XAM105" s="376"/>
      <c r="XAN105" s="376"/>
      <c r="XAO105" s="376"/>
      <c r="XAP105" s="376"/>
      <c r="XAQ105" s="376"/>
      <c r="XAR105" s="376"/>
      <c r="XAS105" s="376"/>
      <c r="XAT105" s="376"/>
      <c r="XAU105" s="376"/>
      <c r="XAV105" s="376"/>
      <c r="XAW105" s="376"/>
      <c r="XAX105" s="376"/>
      <c r="XAY105" s="376"/>
      <c r="XAZ105" s="376"/>
      <c r="XBA105" s="376"/>
      <c r="XBB105" s="376"/>
      <c r="XBC105" s="376"/>
      <c r="XBD105" s="376"/>
      <c r="XBE105" s="376"/>
      <c r="XBF105" s="376"/>
      <c r="XBG105" s="376"/>
      <c r="XBH105" s="376"/>
      <c r="XBI105" s="376"/>
      <c r="XBJ105" s="376"/>
      <c r="XBK105" s="376"/>
      <c r="XBL105" s="376"/>
      <c r="XBM105" s="376"/>
      <c r="XBN105" s="376"/>
      <c r="XBO105" s="376"/>
      <c r="XBP105" s="376"/>
      <c r="XBQ105" s="376"/>
      <c r="XBR105" s="376"/>
      <c r="XBS105" s="376"/>
      <c r="XBT105" s="376"/>
      <c r="XBU105" s="376"/>
      <c r="XBV105" s="376"/>
      <c r="XBW105" s="376"/>
    </row>
    <row r="106" spans="1:16299" s="367" customFormat="1" hidden="1" x14ac:dyDescent="0.2">
      <c r="A106" s="399" t="s">
        <v>372</v>
      </c>
      <c r="B106" s="376"/>
      <c r="C106" s="290">
        <f>C105/(261*1.4)</f>
        <v>0</v>
      </c>
      <c r="D106" s="376"/>
      <c r="E106" s="376"/>
      <c r="F106" s="376"/>
      <c r="G106" s="376"/>
      <c r="H106" s="376"/>
      <c r="I106" s="376"/>
      <c r="J106" s="376"/>
      <c r="K106" s="376"/>
      <c r="L106" s="376"/>
      <c r="M106" s="376"/>
      <c r="N106" s="376"/>
      <c r="O106" s="376"/>
      <c r="P106" s="376"/>
      <c r="Q106" s="376"/>
      <c r="R106" s="376"/>
      <c r="S106" s="376"/>
      <c r="T106" s="376"/>
      <c r="U106" s="376"/>
      <c r="V106" s="376"/>
      <c r="W106" s="376"/>
      <c r="X106" s="376"/>
      <c r="Y106" s="376"/>
      <c r="Z106" s="376"/>
      <c r="AA106" s="376"/>
      <c r="AB106" s="376"/>
      <c r="AC106" s="376"/>
      <c r="AD106" s="376"/>
      <c r="AE106" s="376"/>
      <c r="AF106" s="376"/>
      <c r="AG106" s="376"/>
      <c r="AH106" s="376"/>
      <c r="AI106" s="376"/>
      <c r="AJ106" s="376"/>
      <c r="AK106" s="376"/>
      <c r="AL106" s="376"/>
      <c r="AM106" s="376"/>
      <c r="AN106" s="376"/>
      <c r="AO106" s="376"/>
      <c r="AP106" s="376"/>
      <c r="AQ106" s="376"/>
      <c r="AR106" s="376"/>
      <c r="AS106" s="376"/>
      <c r="AT106" s="376"/>
      <c r="AU106" s="376"/>
      <c r="AV106" s="376"/>
      <c r="AW106" s="376"/>
      <c r="AX106" s="376"/>
      <c r="AY106" s="376"/>
      <c r="AZ106" s="376"/>
      <c r="BA106" s="376"/>
      <c r="BB106" s="376"/>
      <c r="BC106" s="376"/>
      <c r="BD106" s="376"/>
      <c r="BE106" s="376"/>
      <c r="BF106" s="376"/>
      <c r="BG106" s="376"/>
      <c r="BH106" s="376"/>
      <c r="BI106" s="376"/>
      <c r="BJ106" s="376"/>
      <c r="BK106" s="376"/>
      <c r="BL106" s="376"/>
      <c r="BM106" s="376"/>
      <c r="BN106" s="376"/>
      <c r="BO106" s="376"/>
      <c r="BP106" s="376"/>
      <c r="BQ106" s="376"/>
      <c r="BR106" s="376"/>
      <c r="BS106" s="376"/>
      <c r="BT106" s="376"/>
      <c r="BU106" s="376"/>
      <c r="BV106" s="376"/>
      <c r="BW106" s="376"/>
      <c r="BX106" s="376"/>
      <c r="BY106" s="376"/>
      <c r="BZ106" s="376"/>
      <c r="CA106" s="376"/>
      <c r="CB106" s="376"/>
      <c r="CC106" s="376"/>
      <c r="CD106" s="376"/>
      <c r="CE106" s="376"/>
      <c r="CF106" s="376"/>
      <c r="CG106" s="376"/>
      <c r="CH106" s="376"/>
      <c r="CI106" s="376"/>
      <c r="CJ106" s="376"/>
      <c r="CK106" s="376"/>
      <c r="CL106" s="376"/>
      <c r="CM106" s="376"/>
      <c r="CN106" s="376"/>
      <c r="CO106" s="376"/>
      <c r="CP106" s="376"/>
      <c r="CQ106" s="376"/>
      <c r="CR106" s="376"/>
      <c r="CS106" s="376"/>
      <c r="CT106" s="376"/>
      <c r="CU106" s="376"/>
      <c r="CV106" s="376"/>
      <c r="CW106" s="376"/>
      <c r="CX106" s="376"/>
      <c r="CY106" s="376"/>
      <c r="CZ106" s="376"/>
      <c r="DA106" s="376"/>
      <c r="DB106" s="376"/>
      <c r="DC106" s="376"/>
      <c r="DD106" s="376"/>
      <c r="DE106" s="376"/>
      <c r="DF106" s="376"/>
      <c r="DG106" s="376"/>
      <c r="DH106" s="376"/>
      <c r="DI106" s="376"/>
      <c r="DJ106" s="376"/>
      <c r="DK106" s="376"/>
      <c r="DL106" s="376"/>
      <c r="DM106" s="376"/>
      <c r="DN106" s="376"/>
      <c r="DO106" s="376"/>
      <c r="DP106" s="376"/>
      <c r="DQ106" s="376"/>
      <c r="DR106" s="376"/>
      <c r="DS106" s="376"/>
      <c r="DT106" s="376"/>
      <c r="DU106" s="376"/>
      <c r="DV106" s="376"/>
      <c r="DW106" s="376"/>
      <c r="DX106" s="376"/>
      <c r="DY106" s="376"/>
      <c r="DZ106" s="376"/>
      <c r="EA106" s="376"/>
      <c r="EB106" s="376"/>
      <c r="EC106" s="376"/>
      <c r="ED106" s="376"/>
      <c r="EE106" s="376"/>
      <c r="EF106" s="376"/>
      <c r="EG106" s="376"/>
      <c r="EH106" s="376"/>
      <c r="EI106" s="376"/>
      <c r="EJ106" s="376"/>
      <c r="EK106" s="376"/>
      <c r="EL106" s="376"/>
      <c r="EM106" s="376"/>
      <c r="EN106" s="376"/>
      <c r="EO106" s="376"/>
      <c r="EP106" s="376"/>
      <c r="EQ106" s="376"/>
      <c r="ER106" s="376"/>
      <c r="ES106" s="376"/>
      <c r="ET106" s="376"/>
      <c r="EU106" s="376"/>
      <c r="EV106" s="376"/>
      <c r="EW106" s="376"/>
      <c r="EX106" s="376"/>
      <c r="EY106" s="376"/>
      <c r="EZ106" s="376"/>
      <c r="FA106" s="376"/>
      <c r="FB106" s="376"/>
      <c r="FC106" s="376"/>
      <c r="FD106" s="376"/>
      <c r="FE106" s="376"/>
      <c r="FF106" s="376"/>
      <c r="FG106" s="376"/>
      <c r="FH106" s="376"/>
      <c r="FI106" s="376"/>
      <c r="FJ106" s="376"/>
      <c r="FK106" s="376"/>
      <c r="FL106" s="376"/>
      <c r="FM106" s="376"/>
      <c r="FN106" s="376"/>
      <c r="FO106" s="376"/>
      <c r="FP106" s="376"/>
      <c r="FQ106" s="376"/>
      <c r="FR106" s="376"/>
      <c r="FS106" s="376"/>
      <c r="FT106" s="376"/>
      <c r="FU106" s="376"/>
      <c r="FV106" s="376"/>
      <c r="FW106" s="376"/>
      <c r="FX106" s="376"/>
      <c r="FY106" s="376"/>
      <c r="FZ106" s="376"/>
      <c r="GA106" s="376"/>
      <c r="GB106" s="376"/>
      <c r="GC106" s="376"/>
      <c r="GD106" s="376"/>
      <c r="GE106" s="376"/>
      <c r="GF106" s="376"/>
      <c r="GG106" s="376"/>
      <c r="GH106" s="376"/>
      <c r="GI106" s="376"/>
      <c r="GJ106" s="376"/>
      <c r="GK106" s="376"/>
      <c r="GL106" s="376"/>
      <c r="GM106" s="376"/>
      <c r="GN106" s="376"/>
      <c r="GO106" s="376"/>
      <c r="GP106" s="376"/>
      <c r="GQ106" s="376"/>
      <c r="GR106" s="376"/>
      <c r="GS106" s="376"/>
      <c r="GT106" s="376"/>
      <c r="GU106" s="376"/>
      <c r="GV106" s="376"/>
      <c r="GW106" s="376"/>
      <c r="GX106" s="376"/>
      <c r="GY106" s="376"/>
      <c r="GZ106" s="376"/>
      <c r="HA106" s="376"/>
      <c r="HB106" s="376"/>
      <c r="HC106" s="376"/>
      <c r="HD106" s="376"/>
      <c r="HE106" s="376"/>
      <c r="HF106" s="376"/>
      <c r="HG106" s="376"/>
      <c r="HH106" s="376"/>
      <c r="HI106" s="376"/>
      <c r="HJ106" s="376"/>
      <c r="HK106" s="376"/>
      <c r="HL106" s="376"/>
      <c r="HM106" s="376"/>
      <c r="HN106" s="376"/>
      <c r="HO106" s="376"/>
      <c r="HP106" s="376"/>
      <c r="HQ106" s="376"/>
      <c r="HR106" s="376"/>
      <c r="HS106" s="376"/>
      <c r="HT106" s="376"/>
      <c r="HU106" s="376"/>
      <c r="HV106" s="376"/>
      <c r="HW106" s="376"/>
      <c r="HX106" s="376"/>
      <c r="HY106" s="376"/>
      <c r="HZ106" s="376"/>
      <c r="IA106" s="376"/>
      <c r="IB106" s="376"/>
      <c r="IC106" s="376"/>
      <c r="ID106" s="376"/>
      <c r="IE106" s="376"/>
      <c r="IF106" s="376"/>
      <c r="IG106" s="376"/>
      <c r="IH106" s="376"/>
      <c r="II106" s="376"/>
      <c r="IJ106" s="376"/>
      <c r="IK106" s="376"/>
      <c r="IL106" s="376"/>
      <c r="IM106" s="376"/>
      <c r="IN106" s="376"/>
      <c r="IO106" s="376"/>
      <c r="IP106" s="376"/>
      <c r="IQ106" s="376"/>
      <c r="IR106" s="376"/>
      <c r="IS106" s="376"/>
      <c r="IT106" s="376"/>
      <c r="IU106" s="376"/>
      <c r="IV106" s="376"/>
      <c r="IW106" s="376"/>
      <c r="IX106" s="376"/>
      <c r="IY106" s="376"/>
      <c r="IZ106" s="376"/>
      <c r="JA106" s="376"/>
      <c r="JB106" s="376"/>
      <c r="JC106" s="376"/>
      <c r="JD106" s="376"/>
      <c r="JE106" s="376"/>
      <c r="JF106" s="376"/>
      <c r="JG106" s="376"/>
      <c r="JH106" s="376"/>
      <c r="JI106" s="376"/>
      <c r="JJ106" s="376"/>
      <c r="JK106" s="376"/>
      <c r="JL106" s="376"/>
      <c r="JM106" s="376"/>
      <c r="JN106" s="376"/>
      <c r="JO106" s="376"/>
      <c r="JP106" s="376"/>
      <c r="JQ106" s="376"/>
      <c r="JR106" s="376"/>
      <c r="JS106" s="376"/>
      <c r="JT106" s="376"/>
      <c r="JU106" s="376"/>
      <c r="JV106" s="376"/>
      <c r="JW106" s="376"/>
      <c r="JX106" s="376"/>
      <c r="JY106" s="376"/>
      <c r="JZ106" s="376"/>
      <c r="KA106" s="376"/>
      <c r="KB106" s="376"/>
      <c r="KC106" s="376"/>
      <c r="KD106" s="376"/>
      <c r="KE106" s="376"/>
      <c r="KF106" s="376"/>
      <c r="KG106" s="376"/>
      <c r="KH106" s="376"/>
      <c r="KI106" s="376"/>
      <c r="KJ106" s="376"/>
      <c r="KK106" s="376"/>
      <c r="KL106" s="376"/>
      <c r="KM106" s="376"/>
      <c r="KN106" s="376"/>
      <c r="KO106" s="376"/>
      <c r="KP106" s="376"/>
      <c r="KQ106" s="376"/>
      <c r="KR106" s="376"/>
      <c r="KS106" s="376"/>
      <c r="KT106" s="376"/>
      <c r="KU106" s="376"/>
      <c r="KV106" s="376"/>
      <c r="KW106" s="376"/>
      <c r="KX106" s="376"/>
      <c r="KY106" s="376"/>
      <c r="KZ106" s="376"/>
      <c r="LA106" s="376"/>
      <c r="LB106" s="376"/>
      <c r="LC106" s="376"/>
      <c r="LD106" s="376"/>
      <c r="LE106" s="376"/>
      <c r="LF106" s="376"/>
      <c r="LG106" s="376"/>
      <c r="LH106" s="376"/>
      <c r="LI106" s="376"/>
      <c r="LJ106" s="376"/>
      <c r="LK106" s="376"/>
      <c r="LL106" s="376"/>
      <c r="LM106" s="376"/>
      <c r="LN106" s="376"/>
      <c r="LO106" s="376"/>
      <c r="LP106" s="376"/>
      <c r="LQ106" s="376"/>
      <c r="LR106" s="376"/>
      <c r="LS106" s="376"/>
      <c r="LT106" s="376"/>
      <c r="LU106" s="376"/>
      <c r="LV106" s="376"/>
      <c r="LW106" s="376"/>
      <c r="LX106" s="376"/>
      <c r="LY106" s="376"/>
      <c r="LZ106" s="376"/>
      <c r="MA106" s="376"/>
      <c r="MB106" s="376"/>
      <c r="MC106" s="376"/>
      <c r="MD106" s="376"/>
      <c r="ME106" s="376"/>
      <c r="MF106" s="376"/>
      <c r="MG106" s="376"/>
      <c r="MH106" s="376"/>
      <c r="MI106" s="376"/>
      <c r="MJ106" s="376"/>
      <c r="MK106" s="376"/>
      <c r="ML106" s="376"/>
      <c r="MM106" s="376"/>
      <c r="MN106" s="376"/>
      <c r="MO106" s="376"/>
      <c r="MP106" s="376"/>
      <c r="MQ106" s="376"/>
      <c r="MR106" s="376"/>
      <c r="MS106" s="376"/>
      <c r="MT106" s="376"/>
      <c r="MU106" s="376"/>
      <c r="MV106" s="376"/>
      <c r="MW106" s="376"/>
      <c r="MX106" s="376"/>
      <c r="MY106" s="376"/>
      <c r="MZ106" s="376"/>
      <c r="NA106" s="376"/>
      <c r="NB106" s="376"/>
      <c r="NC106" s="376"/>
      <c r="ND106" s="376"/>
      <c r="NE106" s="376"/>
      <c r="NF106" s="376"/>
      <c r="NG106" s="376"/>
      <c r="NH106" s="376"/>
      <c r="NI106" s="376"/>
      <c r="NJ106" s="376"/>
      <c r="NK106" s="376"/>
      <c r="NL106" s="376"/>
      <c r="NM106" s="376"/>
      <c r="NN106" s="376"/>
      <c r="NO106" s="376"/>
      <c r="NP106" s="376"/>
      <c r="NQ106" s="376"/>
      <c r="NR106" s="376"/>
      <c r="NS106" s="376"/>
      <c r="NT106" s="376"/>
      <c r="NU106" s="376"/>
      <c r="NV106" s="376"/>
      <c r="NW106" s="376"/>
      <c r="NX106" s="376"/>
      <c r="NY106" s="376"/>
      <c r="NZ106" s="376"/>
      <c r="OA106" s="376"/>
      <c r="OB106" s="376"/>
      <c r="OC106" s="376"/>
      <c r="OD106" s="376"/>
      <c r="OE106" s="376"/>
      <c r="OF106" s="376"/>
      <c r="OG106" s="376"/>
      <c r="OH106" s="376"/>
      <c r="OI106" s="376"/>
      <c r="OJ106" s="376"/>
      <c r="OK106" s="376"/>
      <c r="OL106" s="376"/>
      <c r="OM106" s="376"/>
      <c r="ON106" s="376"/>
      <c r="OO106" s="376"/>
      <c r="OP106" s="376"/>
      <c r="OQ106" s="376"/>
      <c r="OR106" s="376"/>
      <c r="OS106" s="376"/>
      <c r="OT106" s="376"/>
      <c r="OU106" s="376"/>
      <c r="OV106" s="376"/>
      <c r="OW106" s="376"/>
      <c r="OX106" s="376"/>
      <c r="OY106" s="376"/>
      <c r="OZ106" s="376"/>
      <c r="PA106" s="376"/>
      <c r="PB106" s="376"/>
      <c r="PC106" s="376"/>
      <c r="PD106" s="376"/>
      <c r="PE106" s="376"/>
      <c r="PF106" s="376"/>
      <c r="PG106" s="376"/>
      <c r="PH106" s="376"/>
      <c r="PI106" s="376"/>
      <c r="PJ106" s="376"/>
      <c r="PK106" s="376"/>
      <c r="PL106" s="376"/>
      <c r="PM106" s="376"/>
      <c r="PN106" s="376"/>
      <c r="PO106" s="376"/>
      <c r="PP106" s="376"/>
      <c r="PQ106" s="376"/>
      <c r="PR106" s="376"/>
      <c r="PS106" s="376"/>
      <c r="PT106" s="376"/>
      <c r="PU106" s="376"/>
      <c r="PV106" s="376"/>
      <c r="PW106" s="376"/>
      <c r="PX106" s="376"/>
      <c r="PY106" s="376"/>
      <c r="PZ106" s="376"/>
      <c r="QA106" s="376"/>
      <c r="QB106" s="376"/>
      <c r="QC106" s="376"/>
      <c r="QD106" s="376"/>
      <c r="QE106" s="376"/>
      <c r="QF106" s="376"/>
      <c r="QG106" s="376"/>
      <c r="QH106" s="376"/>
      <c r="QI106" s="376"/>
      <c r="QJ106" s="376"/>
      <c r="QK106" s="376"/>
      <c r="QL106" s="376"/>
      <c r="QM106" s="376"/>
      <c r="QN106" s="376"/>
      <c r="QO106" s="376"/>
      <c r="QP106" s="376"/>
      <c r="QQ106" s="376"/>
      <c r="QR106" s="376"/>
      <c r="QS106" s="376"/>
      <c r="QT106" s="376"/>
      <c r="QU106" s="376"/>
      <c r="QV106" s="376"/>
      <c r="QW106" s="376"/>
      <c r="QX106" s="376"/>
      <c r="QY106" s="376"/>
      <c r="QZ106" s="376"/>
      <c r="RA106" s="376"/>
      <c r="RB106" s="376"/>
      <c r="RC106" s="376"/>
      <c r="RD106" s="376"/>
      <c r="RE106" s="376"/>
      <c r="RF106" s="376"/>
      <c r="RG106" s="376"/>
      <c r="RH106" s="376"/>
      <c r="RI106" s="376"/>
      <c r="RJ106" s="376"/>
      <c r="RK106" s="376"/>
      <c r="RL106" s="376"/>
      <c r="RM106" s="376"/>
      <c r="RN106" s="376"/>
      <c r="RO106" s="376"/>
      <c r="RP106" s="376"/>
      <c r="RQ106" s="376"/>
      <c r="RR106" s="376"/>
      <c r="RS106" s="376"/>
      <c r="RT106" s="376"/>
      <c r="RU106" s="376"/>
      <c r="RV106" s="376"/>
      <c r="RW106" s="376"/>
      <c r="RX106" s="376"/>
      <c r="RY106" s="376"/>
      <c r="RZ106" s="376"/>
      <c r="SA106" s="376"/>
      <c r="SB106" s="376"/>
      <c r="SC106" s="376"/>
      <c r="SD106" s="376"/>
      <c r="SE106" s="376"/>
      <c r="SF106" s="376"/>
      <c r="SG106" s="376"/>
      <c r="SH106" s="376"/>
      <c r="SI106" s="376"/>
      <c r="SJ106" s="376"/>
      <c r="SK106" s="376"/>
      <c r="SL106" s="376"/>
      <c r="SM106" s="376"/>
      <c r="SN106" s="376"/>
      <c r="SO106" s="376"/>
      <c r="SP106" s="376"/>
      <c r="SQ106" s="376"/>
      <c r="SR106" s="376"/>
      <c r="SS106" s="376"/>
      <c r="ST106" s="376"/>
      <c r="SU106" s="376"/>
      <c r="SV106" s="376"/>
      <c r="SW106" s="376"/>
      <c r="SX106" s="376"/>
      <c r="SY106" s="376"/>
      <c r="SZ106" s="376"/>
      <c r="TA106" s="376"/>
      <c r="TB106" s="376"/>
      <c r="TC106" s="376"/>
      <c r="TD106" s="376"/>
      <c r="TE106" s="376"/>
      <c r="TF106" s="376"/>
      <c r="TG106" s="376"/>
      <c r="TH106" s="376"/>
      <c r="TI106" s="376"/>
      <c r="TJ106" s="376"/>
      <c r="TK106" s="376"/>
      <c r="TL106" s="376"/>
      <c r="TM106" s="376"/>
      <c r="TN106" s="376"/>
      <c r="TO106" s="376"/>
      <c r="TP106" s="376"/>
      <c r="TQ106" s="376"/>
      <c r="TR106" s="376"/>
      <c r="TS106" s="376"/>
      <c r="TT106" s="376"/>
      <c r="TU106" s="376"/>
      <c r="TV106" s="376"/>
      <c r="TW106" s="376"/>
      <c r="TX106" s="376"/>
      <c r="TY106" s="376"/>
      <c r="TZ106" s="376"/>
      <c r="UA106" s="376"/>
      <c r="UB106" s="376"/>
      <c r="UC106" s="376"/>
      <c r="UD106" s="376"/>
      <c r="UE106" s="376"/>
      <c r="UF106" s="376"/>
      <c r="UG106" s="376"/>
      <c r="UH106" s="376"/>
      <c r="UI106" s="376"/>
      <c r="UJ106" s="376"/>
      <c r="UK106" s="376"/>
      <c r="UL106" s="376"/>
      <c r="UM106" s="376"/>
      <c r="UN106" s="376"/>
      <c r="UO106" s="376"/>
      <c r="UP106" s="376"/>
      <c r="UQ106" s="376"/>
      <c r="UR106" s="376"/>
      <c r="US106" s="376"/>
      <c r="UT106" s="376"/>
      <c r="UU106" s="376"/>
      <c r="UV106" s="376"/>
      <c r="UW106" s="376"/>
      <c r="UX106" s="376"/>
      <c r="UY106" s="376"/>
      <c r="UZ106" s="376"/>
      <c r="VA106" s="376"/>
      <c r="VB106" s="376"/>
      <c r="VC106" s="376"/>
      <c r="VD106" s="376"/>
      <c r="VE106" s="376"/>
      <c r="VF106" s="376"/>
      <c r="VG106" s="376"/>
      <c r="VH106" s="376"/>
      <c r="VI106" s="376"/>
      <c r="VJ106" s="376"/>
      <c r="VK106" s="376"/>
      <c r="VL106" s="376"/>
      <c r="VM106" s="376"/>
      <c r="VN106" s="376"/>
      <c r="VO106" s="376"/>
      <c r="VP106" s="376"/>
      <c r="VQ106" s="376"/>
      <c r="VR106" s="376"/>
      <c r="VS106" s="376"/>
      <c r="VT106" s="376"/>
      <c r="VU106" s="376"/>
      <c r="VV106" s="376"/>
      <c r="VW106" s="376"/>
      <c r="VX106" s="376"/>
      <c r="VY106" s="376"/>
      <c r="VZ106" s="376"/>
      <c r="WA106" s="376"/>
      <c r="WB106" s="376"/>
      <c r="WC106" s="376"/>
      <c r="WD106" s="376"/>
      <c r="WE106" s="376"/>
      <c r="WF106" s="376"/>
      <c r="WG106" s="376"/>
      <c r="WH106" s="376"/>
      <c r="WI106" s="376"/>
      <c r="WJ106" s="376"/>
      <c r="WK106" s="376"/>
      <c r="WL106" s="376"/>
      <c r="WM106" s="376"/>
      <c r="WN106" s="376"/>
      <c r="WO106" s="376"/>
      <c r="WP106" s="376"/>
      <c r="WQ106" s="376"/>
      <c r="WR106" s="376"/>
      <c r="WS106" s="376"/>
      <c r="WT106" s="376"/>
      <c r="WU106" s="376"/>
      <c r="WV106" s="376"/>
      <c r="WW106" s="376"/>
      <c r="WX106" s="376"/>
      <c r="WY106" s="376"/>
      <c r="WZ106" s="376"/>
      <c r="XA106" s="376"/>
      <c r="XB106" s="376"/>
      <c r="XC106" s="376"/>
      <c r="XD106" s="376"/>
      <c r="XE106" s="376"/>
      <c r="XF106" s="376"/>
      <c r="XG106" s="376"/>
      <c r="XH106" s="376"/>
      <c r="XI106" s="376"/>
      <c r="XJ106" s="376"/>
      <c r="XK106" s="376"/>
      <c r="XL106" s="376"/>
      <c r="XM106" s="376"/>
      <c r="XN106" s="376"/>
      <c r="XO106" s="376"/>
      <c r="XP106" s="376"/>
      <c r="XQ106" s="376"/>
      <c r="XR106" s="376"/>
      <c r="XS106" s="376"/>
      <c r="XT106" s="376"/>
      <c r="XU106" s="376"/>
      <c r="XV106" s="376"/>
      <c r="XW106" s="376"/>
      <c r="XX106" s="376"/>
      <c r="XY106" s="376"/>
      <c r="XZ106" s="376"/>
      <c r="YA106" s="376"/>
      <c r="YB106" s="376"/>
      <c r="YC106" s="376"/>
      <c r="YD106" s="376"/>
      <c r="YE106" s="376"/>
      <c r="YF106" s="376"/>
      <c r="YG106" s="376"/>
      <c r="YH106" s="376"/>
      <c r="YI106" s="376"/>
      <c r="YJ106" s="376"/>
      <c r="YK106" s="376"/>
      <c r="YL106" s="376"/>
      <c r="YM106" s="376"/>
      <c r="YN106" s="376"/>
      <c r="YO106" s="376"/>
      <c r="YP106" s="376"/>
      <c r="YQ106" s="376"/>
      <c r="YR106" s="376"/>
      <c r="YS106" s="376"/>
      <c r="YT106" s="376"/>
      <c r="YU106" s="376"/>
      <c r="YV106" s="376"/>
      <c r="YW106" s="376"/>
      <c r="YX106" s="376"/>
      <c r="YY106" s="376"/>
      <c r="YZ106" s="376"/>
      <c r="ZA106" s="376"/>
      <c r="ZB106" s="376"/>
      <c r="ZC106" s="376"/>
      <c r="ZD106" s="376"/>
      <c r="ZE106" s="376"/>
      <c r="ZF106" s="376"/>
      <c r="ZG106" s="376"/>
      <c r="ZH106" s="376"/>
      <c r="ZI106" s="376"/>
      <c r="ZJ106" s="376"/>
      <c r="ZK106" s="376"/>
      <c r="ZL106" s="376"/>
      <c r="ZM106" s="376"/>
      <c r="ZN106" s="376"/>
      <c r="ZO106" s="376"/>
      <c r="ZP106" s="376"/>
      <c r="ZQ106" s="376"/>
      <c r="ZR106" s="376"/>
      <c r="ZS106" s="376"/>
      <c r="ZT106" s="376"/>
      <c r="ZU106" s="376"/>
      <c r="ZV106" s="376"/>
      <c r="ZW106" s="376"/>
      <c r="ZX106" s="376"/>
      <c r="ZY106" s="376"/>
      <c r="ZZ106" s="376"/>
      <c r="AAA106" s="376"/>
      <c r="AAB106" s="376"/>
      <c r="AAC106" s="376"/>
      <c r="AAD106" s="376"/>
      <c r="AAE106" s="376"/>
      <c r="AAF106" s="376"/>
      <c r="AAG106" s="376"/>
      <c r="AAH106" s="376"/>
      <c r="AAI106" s="376"/>
      <c r="AAJ106" s="376"/>
      <c r="AAK106" s="376"/>
      <c r="AAL106" s="376"/>
      <c r="AAM106" s="376"/>
      <c r="AAN106" s="376"/>
      <c r="AAO106" s="376"/>
      <c r="AAP106" s="376"/>
      <c r="AAQ106" s="376"/>
      <c r="AAR106" s="376"/>
      <c r="AAS106" s="376"/>
      <c r="AAT106" s="376"/>
      <c r="AAU106" s="376"/>
      <c r="AAV106" s="376"/>
      <c r="AAW106" s="376"/>
      <c r="AAX106" s="376"/>
      <c r="AAY106" s="376"/>
      <c r="AAZ106" s="376"/>
      <c r="ABA106" s="376"/>
      <c r="ABB106" s="376"/>
      <c r="ABC106" s="376"/>
      <c r="ABD106" s="376"/>
      <c r="ABE106" s="376"/>
      <c r="ABF106" s="376"/>
      <c r="ABG106" s="376"/>
      <c r="ABH106" s="376"/>
      <c r="ABI106" s="376"/>
      <c r="ABJ106" s="376"/>
      <c r="ABK106" s="376"/>
      <c r="ABL106" s="376"/>
      <c r="ABM106" s="376"/>
      <c r="ABN106" s="376"/>
      <c r="ABO106" s="376"/>
      <c r="ABP106" s="376"/>
      <c r="ABQ106" s="376"/>
      <c r="ABR106" s="376"/>
      <c r="ABS106" s="376"/>
      <c r="ABT106" s="376"/>
      <c r="ABU106" s="376"/>
      <c r="ABV106" s="376"/>
      <c r="ABW106" s="376"/>
      <c r="ABX106" s="376"/>
      <c r="ABY106" s="376"/>
      <c r="ABZ106" s="376"/>
      <c r="ACA106" s="376"/>
      <c r="ACB106" s="376"/>
      <c r="ACC106" s="376"/>
      <c r="ACD106" s="376"/>
      <c r="ACE106" s="376"/>
      <c r="ACF106" s="376"/>
      <c r="ACG106" s="376"/>
      <c r="ACH106" s="376"/>
      <c r="ACI106" s="376"/>
      <c r="ACJ106" s="376"/>
      <c r="ACK106" s="376"/>
      <c r="ACL106" s="376"/>
      <c r="ACM106" s="376"/>
      <c r="ACN106" s="376"/>
      <c r="ACO106" s="376"/>
      <c r="ACP106" s="376"/>
      <c r="ACQ106" s="376"/>
      <c r="ACR106" s="376"/>
      <c r="ACS106" s="376"/>
      <c r="ACT106" s="376"/>
      <c r="ACU106" s="376"/>
      <c r="ACV106" s="376"/>
      <c r="ACW106" s="376"/>
      <c r="ACX106" s="376"/>
      <c r="ACY106" s="376"/>
      <c r="ACZ106" s="376"/>
      <c r="ADA106" s="376"/>
      <c r="ADB106" s="376"/>
      <c r="ADC106" s="376"/>
      <c r="ADD106" s="376"/>
      <c r="ADE106" s="376"/>
      <c r="ADF106" s="376"/>
      <c r="ADG106" s="376"/>
      <c r="ADH106" s="376"/>
      <c r="ADI106" s="376"/>
      <c r="ADJ106" s="376"/>
      <c r="ADK106" s="376"/>
      <c r="ADL106" s="376"/>
      <c r="ADM106" s="376"/>
      <c r="ADN106" s="376"/>
      <c r="ADO106" s="376"/>
      <c r="ADP106" s="376"/>
      <c r="ADQ106" s="376"/>
      <c r="ADR106" s="376"/>
      <c r="ADS106" s="376"/>
      <c r="ADT106" s="376"/>
      <c r="ADU106" s="376"/>
      <c r="ADV106" s="376"/>
      <c r="ADW106" s="376"/>
      <c r="ADX106" s="376"/>
      <c r="ADY106" s="376"/>
      <c r="ADZ106" s="376"/>
      <c r="AEA106" s="376"/>
      <c r="AEB106" s="376"/>
      <c r="AEC106" s="376"/>
      <c r="AED106" s="376"/>
      <c r="AEE106" s="376"/>
      <c r="AEF106" s="376"/>
      <c r="AEG106" s="376"/>
      <c r="AEH106" s="376"/>
      <c r="AEI106" s="376"/>
      <c r="AEJ106" s="376"/>
      <c r="AEK106" s="376"/>
      <c r="AEL106" s="376"/>
      <c r="AEM106" s="376"/>
      <c r="AEN106" s="376"/>
      <c r="AEO106" s="376"/>
      <c r="AEP106" s="376"/>
      <c r="AEQ106" s="376"/>
      <c r="AER106" s="376"/>
      <c r="AES106" s="376"/>
      <c r="AET106" s="376"/>
      <c r="AEU106" s="376"/>
      <c r="AEV106" s="376"/>
      <c r="AEW106" s="376"/>
      <c r="AEX106" s="376"/>
      <c r="AEY106" s="376"/>
      <c r="AEZ106" s="376"/>
      <c r="AFA106" s="376"/>
      <c r="AFB106" s="376"/>
      <c r="AFC106" s="376"/>
      <c r="AFD106" s="376"/>
      <c r="AFE106" s="376"/>
      <c r="AFF106" s="376"/>
      <c r="AFG106" s="376"/>
      <c r="AFH106" s="376"/>
      <c r="AFI106" s="376"/>
      <c r="AFJ106" s="376"/>
      <c r="AFK106" s="376"/>
      <c r="AFL106" s="376"/>
      <c r="AFM106" s="376"/>
      <c r="AFN106" s="376"/>
      <c r="AFO106" s="376"/>
      <c r="AFP106" s="376"/>
      <c r="AFQ106" s="376"/>
      <c r="AFR106" s="376"/>
      <c r="AFS106" s="376"/>
      <c r="AFT106" s="376"/>
      <c r="AFU106" s="376"/>
      <c r="AFV106" s="376"/>
      <c r="AFW106" s="376"/>
      <c r="AFX106" s="376"/>
      <c r="AFY106" s="376"/>
      <c r="AFZ106" s="376"/>
      <c r="AGA106" s="376"/>
      <c r="AGB106" s="376"/>
      <c r="AGC106" s="376"/>
      <c r="AGD106" s="376"/>
      <c r="AGE106" s="376"/>
      <c r="AGF106" s="376"/>
      <c r="AGG106" s="376"/>
      <c r="AGH106" s="376"/>
      <c r="AGI106" s="376"/>
      <c r="AGJ106" s="376"/>
      <c r="AGK106" s="376"/>
      <c r="AGL106" s="376"/>
      <c r="AGM106" s="376"/>
      <c r="AGN106" s="376"/>
      <c r="AGO106" s="376"/>
      <c r="AGP106" s="376"/>
      <c r="AGQ106" s="376"/>
      <c r="AGR106" s="376"/>
      <c r="AGS106" s="376"/>
      <c r="AGT106" s="376"/>
      <c r="AGU106" s="376"/>
      <c r="AGV106" s="376"/>
      <c r="AGW106" s="376"/>
      <c r="AGX106" s="376"/>
      <c r="AGY106" s="376"/>
      <c r="AGZ106" s="376"/>
      <c r="AHA106" s="376"/>
      <c r="AHB106" s="376"/>
      <c r="AHC106" s="376"/>
      <c r="AHD106" s="376"/>
      <c r="AHE106" s="376"/>
      <c r="AHF106" s="376"/>
      <c r="AHG106" s="376"/>
      <c r="AHH106" s="376"/>
      <c r="AHI106" s="376"/>
      <c r="AHJ106" s="376"/>
      <c r="AHK106" s="376"/>
      <c r="AHL106" s="376"/>
      <c r="AHM106" s="376"/>
      <c r="AHN106" s="376"/>
      <c r="AHO106" s="376"/>
      <c r="AHP106" s="376"/>
      <c r="AHQ106" s="376"/>
      <c r="AHR106" s="376"/>
      <c r="AHS106" s="376"/>
      <c r="AHT106" s="376"/>
      <c r="AHU106" s="376"/>
      <c r="AHV106" s="376"/>
      <c r="AHW106" s="376"/>
      <c r="AHX106" s="376"/>
      <c r="AHY106" s="376"/>
      <c r="AHZ106" s="376"/>
      <c r="AIA106" s="376"/>
      <c r="AIB106" s="376"/>
      <c r="AIC106" s="376"/>
      <c r="AID106" s="376"/>
      <c r="AIE106" s="376"/>
      <c r="AIF106" s="376"/>
      <c r="AIG106" s="376"/>
      <c r="AIH106" s="376"/>
      <c r="AII106" s="376"/>
      <c r="AIJ106" s="376"/>
      <c r="AIK106" s="376"/>
      <c r="AIL106" s="376"/>
      <c r="AIM106" s="376"/>
      <c r="AIN106" s="376"/>
      <c r="AIO106" s="376"/>
      <c r="AIP106" s="376"/>
      <c r="AIQ106" s="376"/>
      <c r="AIR106" s="376"/>
      <c r="AIS106" s="376"/>
      <c r="AIT106" s="376"/>
      <c r="AIU106" s="376"/>
      <c r="AIV106" s="376"/>
      <c r="AIW106" s="376"/>
      <c r="AIX106" s="376"/>
      <c r="AIY106" s="376"/>
      <c r="AIZ106" s="376"/>
      <c r="AJA106" s="376"/>
      <c r="AJB106" s="376"/>
      <c r="AJC106" s="376"/>
      <c r="AJD106" s="376"/>
      <c r="AJE106" s="376"/>
      <c r="AJF106" s="376"/>
      <c r="AJG106" s="376"/>
      <c r="AJH106" s="376"/>
      <c r="AJI106" s="376"/>
      <c r="AJJ106" s="376"/>
      <c r="AJK106" s="376"/>
      <c r="AJL106" s="376"/>
      <c r="AJM106" s="376"/>
      <c r="AJN106" s="376"/>
      <c r="AJO106" s="376"/>
      <c r="AJP106" s="376"/>
      <c r="AJQ106" s="376"/>
      <c r="AJR106" s="376"/>
      <c r="AJS106" s="376"/>
      <c r="AJT106" s="376"/>
      <c r="AJU106" s="376"/>
      <c r="AJV106" s="376"/>
      <c r="AJW106" s="376"/>
      <c r="AJX106" s="376"/>
      <c r="AJY106" s="376"/>
      <c r="AJZ106" s="376"/>
      <c r="AKA106" s="376"/>
      <c r="AKB106" s="376"/>
      <c r="AKC106" s="376"/>
      <c r="AKD106" s="376"/>
      <c r="AKE106" s="376"/>
      <c r="AKF106" s="376"/>
      <c r="AKG106" s="376"/>
      <c r="AKH106" s="376"/>
      <c r="AKI106" s="376"/>
      <c r="AKJ106" s="376"/>
      <c r="AKK106" s="376"/>
      <c r="AKL106" s="376"/>
      <c r="AKM106" s="376"/>
      <c r="AKN106" s="376"/>
      <c r="AKO106" s="376"/>
      <c r="AKP106" s="376"/>
      <c r="AKQ106" s="376"/>
      <c r="AKR106" s="376"/>
      <c r="AKS106" s="376"/>
      <c r="AKT106" s="376"/>
      <c r="AKU106" s="376"/>
      <c r="AKV106" s="376"/>
      <c r="AKW106" s="376"/>
      <c r="AKX106" s="376"/>
      <c r="AKY106" s="376"/>
      <c r="AKZ106" s="376"/>
      <c r="ALA106" s="376"/>
      <c r="ALB106" s="376"/>
      <c r="ALC106" s="376"/>
      <c r="ALD106" s="376"/>
      <c r="ALE106" s="376"/>
      <c r="ALF106" s="376"/>
      <c r="ALG106" s="376"/>
      <c r="ALH106" s="376"/>
      <c r="ALI106" s="376"/>
      <c r="ALJ106" s="376"/>
      <c r="ALK106" s="376"/>
      <c r="ALL106" s="376"/>
      <c r="ALM106" s="376"/>
      <c r="ALN106" s="376"/>
      <c r="ALO106" s="376"/>
      <c r="ALP106" s="376"/>
      <c r="ALQ106" s="376"/>
      <c r="ALR106" s="376"/>
      <c r="ALS106" s="376"/>
      <c r="ALT106" s="376"/>
      <c r="ALU106" s="376"/>
      <c r="ALV106" s="376"/>
      <c r="ALW106" s="376"/>
      <c r="ALX106" s="376"/>
      <c r="ALY106" s="376"/>
      <c r="ALZ106" s="376"/>
      <c r="AMA106" s="376"/>
      <c r="AMB106" s="376"/>
      <c r="AMC106" s="376"/>
      <c r="AMD106" s="376"/>
      <c r="AME106" s="376"/>
      <c r="AMF106" s="376"/>
      <c r="AMG106" s="376"/>
      <c r="AMH106" s="376"/>
      <c r="AMI106" s="376"/>
      <c r="AMJ106" s="376"/>
      <c r="AMK106" s="376"/>
      <c r="AML106" s="376"/>
      <c r="AMM106" s="376"/>
      <c r="AMN106" s="376"/>
      <c r="AMO106" s="376"/>
      <c r="AMP106" s="376"/>
      <c r="AMQ106" s="376"/>
      <c r="AMR106" s="376"/>
      <c r="AMS106" s="376"/>
      <c r="AMT106" s="376"/>
      <c r="AMU106" s="376"/>
      <c r="AMV106" s="376"/>
      <c r="AMW106" s="376"/>
      <c r="AMX106" s="376"/>
      <c r="AMY106" s="376"/>
      <c r="AMZ106" s="376"/>
      <c r="ANA106" s="376"/>
      <c r="ANB106" s="376"/>
      <c r="ANC106" s="376"/>
      <c r="AND106" s="376"/>
      <c r="ANE106" s="376"/>
      <c r="ANF106" s="376"/>
      <c r="ANG106" s="376"/>
      <c r="ANH106" s="376"/>
      <c r="ANI106" s="376"/>
      <c r="ANJ106" s="376"/>
      <c r="ANK106" s="376"/>
      <c r="ANL106" s="376"/>
      <c r="ANM106" s="376"/>
      <c r="ANN106" s="376"/>
      <c r="ANO106" s="376"/>
      <c r="ANP106" s="376"/>
      <c r="ANQ106" s="376"/>
      <c r="ANR106" s="376"/>
      <c r="ANS106" s="376"/>
      <c r="ANT106" s="376"/>
      <c r="ANU106" s="376"/>
      <c r="ANV106" s="376"/>
      <c r="ANW106" s="376"/>
      <c r="ANX106" s="376"/>
      <c r="ANY106" s="376"/>
      <c r="ANZ106" s="376"/>
      <c r="AOA106" s="376"/>
      <c r="AOB106" s="376"/>
      <c r="AOC106" s="376"/>
      <c r="AOD106" s="376"/>
      <c r="AOE106" s="376"/>
      <c r="AOF106" s="376"/>
      <c r="AOG106" s="376"/>
      <c r="AOH106" s="376"/>
      <c r="AOI106" s="376"/>
      <c r="AOJ106" s="376"/>
      <c r="AOK106" s="376"/>
      <c r="AOL106" s="376"/>
      <c r="AOM106" s="376"/>
      <c r="AON106" s="376"/>
      <c r="AOO106" s="376"/>
      <c r="AOP106" s="376"/>
      <c r="AOQ106" s="376"/>
      <c r="AOR106" s="376"/>
      <c r="AOS106" s="376"/>
      <c r="AOT106" s="376"/>
      <c r="AOU106" s="376"/>
      <c r="AOV106" s="376"/>
      <c r="AOW106" s="376"/>
      <c r="AOX106" s="376"/>
      <c r="AOY106" s="376"/>
      <c r="AOZ106" s="376"/>
      <c r="APA106" s="376"/>
      <c r="APB106" s="376"/>
      <c r="APC106" s="376"/>
      <c r="APD106" s="376"/>
      <c r="APE106" s="376"/>
      <c r="APF106" s="376"/>
      <c r="APG106" s="376"/>
      <c r="APH106" s="376"/>
      <c r="API106" s="376"/>
      <c r="APJ106" s="376"/>
      <c r="APK106" s="376"/>
      <c r="APL106" s="376"/>
      <c r="APM106" s="376"/>
      <c r="APN106" s="376"/>
      <c r="APO106" s="376"/>
      <c r="APP106" s="376"/>
      <c r="APQ106" s="376"/>
      <c r="APR106" s="376"/>
      <c r="APS106" s="376"/>
      <c r="APT106" s="376"/>
      <c r="APU106" s="376"/>
      <c r="APV106" s="376"/>
      <c r="APW106" s="376"/>
      <c r="APX106" s="376"/>
      <c r="APY106" s="376"/>
      <c r="APZ106" s="376"/>
      <c r="AQA106" s="376"/>
      <c r="AQB106" s="376"/>
      <c r="AQC106" s="376"/>
      <c r="AQD106" s="376"/>
      <c r="AQE106" s="376"/>
      <c r="AQF106" s="376"/>
      <c r="AQG106" s="376"/>
      <c r="AQH106" s="376"/>
      <c r="AQI106" s="376"/>
      <c r="AQJ106" s="376"/>
      <c r="AQK106" s="376"/>
      <c r="AQL106" s="376"/>
      <c r="AQM106" s="376"/>
      <c r="AQN106" s="376"/>
      <c r="AQO106" s="376"/>
      <c r="AQP106" s="376"/>
      <c r="AQQ106" s="376"/>
      <c r="AQR106" s="376"/>
      <c r="AQS106" s="376"/>
      <c r="AQT106" s="376"/>
      <c r="AQU106" s="376"/>
      <c r="AQV106" s="376"/>
      <c r="AQW106" s="376"/>
      <c r="AQX106" s="376"/>
      <c r="AQY106" s="376"/>
      <c r="AQZ106" s="376"/>
      <c r="ARA106" s="376"/>
      <c r="ARB106" s="376"/>
      <c r="ARC106" s="376"/>
      <c r="ARD106" s="376"/>
      <c r="ARE106" s="376"/>
      <c r="ARF106" s="376"/>
      <c r="ARG106" s="376"/>
      <c r="ARH106" s="376"/>
      <c r="ARI106" s="376"/>
      <c r="ARJ106" s="376"/>
      <c r="ARK106" s="376"/>
      <c r="ARL106" s="376"/>
      <c r="ARM106" s="376"/>
      <c r="ARN106" s="376"/>
      <c r="ARO106" s="376"/>
      <c r="ARP106" s="376"/>
      <c r="ARQ106" s="376"/>
      <c r="ARR106" s="376"/>
      <c r="ARS106" s="376"/>
      <c r="ART106" s="376"/>
      <c r="ARU106" s="376"/>
      <c r="ARV106" s="376"/>
      <c r="ARW106" s="376"/>
      <c r="ARX106" s="376"/>
      <c r="ARY106" s="376"/>
      <c r="ARZ106" s="376"/>
      <c r="ASA106" s="376"/>
      <c r="ASB106" s="376"/>
      <c r="ASC106" s="376"/>
      <c r="ASD106" s="376"/>
      <c r="ASE106" s="376"/>
      <c r="ASF106" s="376"/>
      <c r="ASG106" s="376"/>
      <c r="ASH106" s="376"/>
      <c r="ASI106" s="376"/>
      <c r="ASJ106" s="376"/>
      <c r="ASK106" s="376"/>
      <c r="ASL106" s="376"/>
      <c r="ASM106" s="376"/>
      <c r="ASN106" s="376"/>
      <c r="ASO106" s="376"/>
      <c r="ASP106" s="376"/>
      <c r="ASQ106" s="376"/>
      <c r="ASR106" s="376"/>
      <c r="ASS106" s="376"/>
      <c r="AST106" s="376"/>
      <c r="ASU106" s="376"/>
      <c r="ASV106" s="376"/>
      <c r="ASW106" s="376"/>
      <c r="ASX106" s="376"/>
      <c r="ASY106" s="376"/>
      <c r="ASZ106" s="376"/>
      <c r="ATA106" s="376"/>
      <c r="ATB106" s="376"/>
      <c r="ATC106" s="376"/>
      <c r="ATD106" s="376"/>
      <c r="ATE106" s="376"/>
      <c r="ATF106" s="376"/>
      <c r="ATG106" s="376"/>
      <c r="ATH106" s="376"/>
      <c r="ATI106" s="376"/>
      <c r="ATJ106" s="376"/>
      <c r="ATK106" s="376"/>
      <c r="ATL106" s="376"/>
      <c r="ATM106" s="376"/>
      <c r="ATN106" s="376"/>
      <c r="ATO106" s="376"/>
      <c r="ATP106" s="376"/>
      <c r="ATQ106" s="376"/>
      <c r="ATR106" s="376"/>
      <c r="ATS106" s="376"/>
      <c r="ATT106" s="376"/>
      <c r="ATU106" s="376"/>
      <c r="ATV106" s="376"/>
      <c r="ATW106" s="376"/>
      <c r="ATX106" s="376"/>
      <c r="ATY106" s="376"/>
      <c r="ATZ106" s="376"/>
      <c r="AUA106" s="376"/>
      <c r="AUB106" s="376"/>
      <c r="AUC106" s="376"/>
      <c r="AUD106" s="376"/>
      <c r="AUE106" s="376"/>
      <c r="AUF106" s="376"/>
      <c r="AUG106" s="376"/>
      <c r="AUH106" s="376"/>
      <c r="AUI106" s="376"/>
      <c r="AUJ106" s="376"/>
      <c r="AUK106" s="376"/>
      <c r="AUL106" s="376"/>
      <c r="AUM106" s="376"/>
      <c r="AUN106" s="376"/>
      <c r="AUO106" s="376"/>
      <c r="AUP106" s="376"/>
      <c r="AUQ106" s="376"/>
      <c r="AUR106" s="376"/>
      <c r="AUS106" s="376"/>
      <c r="AUT106" s="376"/>
      <c r="AUU106" s="376"/>
      <c r="AUV106" s="376"/>
      <c r="AUW106" s="376"/>
      <c r="AUX106" s="376"/>
      <c r="AUY106" s="376"/>
      <c r="AUZ106" s="376"/>
      <c r="AVA106" s="376"/>
      <c r="AVB106" s="376"/>
      <c r="AVC106" s="376"/>
      <c r="AVD106" s="376"/>
      <c r="AVE106" s="376"/>
      <c r="AVF106" s="376"/>
      <c r="AVG106" s="376"/>
      <c r="AVH106" s="376"/>
      <c r="AVI106" s="376"/>
      <c r="AVJ106" s="376"/>
      <c r="AVK106" s="376"/>
      <c r="AVL106" s="376"/>
      <c r="AVM106" s="376"/>
      <c r="AVN106" s="376"/>
      <c r="AVO106" s="376"/>
      <c r="AVP106" s="376"/>
      <c r="AVQ106" s="376"/>
      <c r="AVR106" s="376"/>
      <c r="AVS106" s="376"/>
      <c r="AVT106" s="376"/>
      <c r="AVU106" s="376"/>
      <c r="AVV106" s="376"/>
      <c r="AVW106" s="376"/>
      <c r="AVX106" s="376"/>
      <c r="AVY106" s="376"/>
      <c r="AVZ106" s="376"/>
      <c r="AWA106" s="376"/>
      <c r="AWB106" s="376"/>
      <c r="AWC106" s="376"/>
      <c r="AWD106" s="376"/>
      <c r="AWE106" s="376"/>
      <c r="AWF106" s="376"/>
      <c r="AWG106" s="376"/>
      <c r="AWH106" s="376"/>
      <c r="AWI106" s="376"/>
      <c r="AWJ106" s="376"/>
      <c r="AWK106" s="376"/>
      <c r="AWL106" s="376"/>
      <c r="AWM106" s="376"/>
      <c r="AWN106" s="376"/>
      <c r="AWO106" s="376"/>
      <c r="AWP106" s="376"/>
      <c r="AWQ106" s="376"/>
      <c r="AWR106" s="376"/>
      <c r="AWS106" s="376"/>
      <c r="AWT106" s="376"/>
      <c r="AWU106" s="376"/>
      <c r="AWV106" s="376"/>
      <c r="AWW106" s="376"/>
      <c r="AWX106" s="376"/>
      <c r="AWY106" s="376"/>
      <c r="AWZ106" s="376"/>
      <c r="AXA106" s="376"/>
      <c r="AXB106" s="376"/>
      <c r="AXC106" s="376"/>
      <c r="AXD106" s="376"/>
      <c r="AXE106" s="376"/>
      <c r="AXF106" s="376"/>
      <c r="AXG106" s="376"/>
      <c r="AXH106" s="376"/>
      <c r="AXI106" s="376"/>
      <c r="AXJ106" s="376"/>
      <c r="AXK106" s="376"/>
      <c r="AXL106" s="376"/>
      <c r="AXM106" s="376"/>
      <c r="AXN106" s="376"/>
      <c r="AXO106" s="376"/>
      <c r="AXP106" s="376"/>
      <c r="AXQ106" s="376"/>
      <c r="AXR106" s="376"/>
      <c r="AXS106" s="376"/>
      <c r="AXT106" s="376"/>
      <c r="AXU106" s="376"/>
      <c r="AXV106" s="376"/>
      <c r="AXW106" s="376"/>
      <c r="AXX106" s="376"/>
      <c r="AXY106" s="376"/>
      <c r="AXZ106" s="376"/>
      <c r="AYA106" s="376"/>
      <c r="AYB106" s="376"/>
      <c r="AYC106" s="376"/>
      <c r="AYD106" s="376"/>
      <c r="AYE106" s="376"/>
      <c r="AYF106" s="376"/>
      <c r="AYG106" s="376"/>
      <c r="AYH106" s="376"/>
      <c r="AYI106" s="376"/>
      <c r="AYJ106" s="376"/>
      <c r="AYK106" s="376"/>
      <c r="AYL106" s="376"/>
      <c r="AYM106" s="376"/>
      <c r="AYN106" s="376"/>
      <c r="AYO106" s="376"/>
      <c r="AYP106" s="376"/>
      <c r="AYQ106" s="376"/>
      <c r="AYR106" s="376"/>
      <c r="AYS106" s="376"/>
      <c r="AYT106" s="376"/>
      <c r="AYU106" s="376"/>
      <c r="AYV106" s="376"/>
      <c r="AYW106" s="376"/>
      <c r="AYX106" s="376"/>
      <c r="AYY106" s="376"/>
      <c r="AYZ106" s="376"/>
      <c r="AZA106" s="376"/>
      <c r="AZB106" s="376"/>
      <c r="AZC106" s="376"/>
      <c r="AZD106" s="376"/>
      <c r="AZE106" s="376"/>
      <c r="AZF106" s="376"/>
      <c r="AZG106" s="376"/>
      <c r="AZH106" s="376"/>
      <c r="AZI106" s="376"/>
      <c r="AZJ106" s="376"/>
      <c r="AZK106" s="376"/>
      <c r="AZL106" s="376"/>
      <c r="AZM106" s="376"/>
      <c r="AZN106" s="376"/>
      <c r="AZO106" s="376"/>
      <c r="AZP106" s="376"/>
      <c r="AZQ106" s="376"/>
      <c r="AZR106" s="376"/>
      <c r="AZS106" s="376"/>
      <c r="AZT106" s="376"/>
      <c r="AZU106" s="376"/>
      <c r="AZV106" s="376"/>
      <c r="AZW106" s="376"/>
      <c r="AZX106" s="376"/>
      <c r="AZY106" s="376"/>
      <c r="AZZ106" s="376"/>
      <c r="BAA106" s="376"/>
      <c r="BAB106" s="376"/>
      <c r="BAC106" s="376"/>
      <c r="BAD106" s="376"/>
      <c r="BAE106" s="376"/>
      <c r="BAF106" s="376"/>
      <c r="BAG106" s="376"/>
      <c r="BAH106" s="376"/>
      <c r="BAI106" s="376"/>
      <c r="BAJ106" s="376"/>
      <c r="BAK106" s="376"/>
      <c r="BAL106" s="376"/>
      <c r="BAM106" s="376"/>
      <c r="BAN106" s="376"/>
      <c r="BAO106" s="376"/>
      <c r="BAP106" s="376"/>
      <c r="BAQ106" s="376"/>
      <c r="BAR106" s="376"/>
      <c r="BAS106" s="376"/>
      <c r="BAT106" s="376"/>
      <c r="BAU106" s="376"/>
      <c r="BAV106" s="376"/>
      <c r="BAW106" s="376"/>
      <c r="BAX106" s="376"/>
      <c r="BAY106" s="376"/>
      <c r="BAZ106" s="376"/>
      <c r="BBA106" s="376"/>
      <c r="BBB106" s="376"/>
      <c r="BBC106" s="376"/>
      <c r="BBD106" s="376"/>
      <c r="BBE106" s="376"/>
      <c r="BBF106" s="376"/>
      <c r="BBG106" s="376"/>
      <c r="BBH106" s="376"/>
      <c r="BBI106" s="376"/>
      <c r="BBJ106" s="376"/>
      <c r="BBK106" s="376"/>
      <c r="BBL106" s="376"/>
      <c r="BBM106" s="376"/>
      <c r="BBN106" s="376"/>
      <c r="BBO106" s="376"/>
      <c r="BBP106" s="376"/>
      <c r="BBQ106" s="376"/>
      <c r="BBR106" s="376"/>
      <c r="BBS106" s="376"/>
      <c r="BBT106" s="376"/>
      <c r="BBU106" s="376"/>
      <c r="BBV106" s="376"/>
      <c r="BBW106" s="376"/>
      <c r="BBX106" s="376"/>
      <c r="BBY106" s="376"/>
      <c r="BBZ106" s="376"/>
      <c r="BCA106" s="376"/>
      <c r="BCB106" s="376"/>
      <c r="BCC106" s="376"/>
      <c r="BCD106" s="376"/>
      <c r="BCE106" s="376"/>
      <c r="BCF106" s="376"/>
      <c r="BCG106" s="376"/>
      <c r="BCH106" s="376"/>
      <c r="BCI106" s="376"/>
      <c r="BCJ106" s="376"/>
      <c r="BCK106" s="376"/>
      <c r="BCL106" s="376"/>
      <c r="BCM106" s="376"/>
      <c r="BCN106" s="376"/>
      <c r="BCO106" s="376"/>
      <c r="BCP106" s="376"/>
      <c r="BCQ106" s="376"/>
      <c r="BCR106" s="376"/>
      <c r="BCS106" s="376"/>
      <c r="BCT106" s="376"/>
      <c r="BCU106" s="376"/>
      <c r="BCV106" s="376"/>
      <c r="BCW106" s="376"/>
      <c r="BCX106" s="376"/>
      <c r="BCY106" s="376"/>
      <c r="BCZ106" s="376"/>
      <c r="BDA106" s="376"/>
      <c r="BDB106" s="376"/>
      <c r="BDC106" s="376"/>
      <c r="BDD106" s="376"/>
      <c r="BDE106" s="376"/>
      <c r="BDF106" s="376"/>
      <c r="BDG106" s="376"/>
      <c r="BDH106" s="376"/>
      <c r="BDI106" s="376"/>
      <c r="BDJ106" s="376"/>
      <c r="BDK106" s="376"/>
      <c r="BDL106" s="376"/>
      <c r="BDM106" s="376"/>
      <c r="BDN106" s="376"/>
      <c r="BDO106" s="376"/>
      <c r="BDP106" s="376"/>
      <c r="BDQ106" s="376"/>
      <c r="BDR106" s="376"/>
      <c r="BDS106" s="376"/>
      <c r="BDT106" s="376"/>
      <c r="BDU106" s="376"/>
      <c r="BDV106" s="376"/>
      <c r="BDW106" s="376"/>
      <c r="BDX106" s="376"/>
      <c r="BDY106" s="376"/>
      <c r="BDZ106" s="376"/>
      <c r="BEA106" s="376"/>
      <c r="BEB106" s="376"/>
      <c r="BEC106" s="376"/>
      <c r="BED106" s="376"/>
      <c r="BEE106" s="376"/>
      <c r="BEF106" s="376"/>
      <c r="BEG106" s="376"/>
      <c r="BEH106" s="376"/>
      <c r="BEI106" s="376"/>
      <c r="BEJ106" s="376"/>
      <c r="BEK106" s="376"/>
      <c r="BEL106" s="376"/>
      <c r="BEM106" s="376"/>
      <c r="BEN106" s="376"/>
      <c r="BEO106" s="376"/>
      <c r="BEP106" s="376"/>
      <c r="BEQ106" s="376"/>
      <c r="BER106" s="376"/>
      <c r="BES106" s="376"/>
      <c r="BET106" s="376"/>
      <c r="BEU106" s="376"/>
      <c r="BEV106" s="376"/>
      <c r="BEW106" s="376"/>
      <c r="BEX106" s="376"/>
      <c r="BEY106" s="376"/>
      <c r="BEZ106" s="376"/>
      <c r="BFA106" s="376"/>
      <c r="BFB106" s="376"/>
      <c r="BFC106" s="376"/>
      <c r="BFD106" s="376"/>
      <c r="BFE106" s="376"/>
      <c r="BFF106" s="376"/>
      <c r="BFG106" s="376"/>
      <c r="BFH106" s="376"/>
      <c r="BFI106" s="376"/>
      <c r="BFJ106" s="376"/>
      <c r="BFK106" s="376"/>
      <c r="BFL106" s="376"/>
      <c r="BFM106" s="376"/>
      <c r="BFN106" s="376"/>
      <c r="BFO106" s="376"/>
      <c r="BFP106" s="376"/>
      <c r="BFQ106" s="376"/>
      <c r="BFR106" s="376"/>
      <c r="BFS106" s="376"/>
      <c r="BFT106" s="376"/>
      <c r="BFU106" s="376"/>
      <c r="BFV106" s="376"/>
      <c r="BFW106" s="376"/>
      <c r="BFX106" s="376"/>
      <c r="BFY106" s="376"/>
      <c r="BFZ106" s="376"/>
      <c r="BGA106" s="376"/>
      <c r="BGB106" s="376"/>
      <c r="BGC106" s="376"/>
      <c r="BGD106" s="376"/>
      <c r="BGE106" s="376"/>
      <c r="BGF106" s="376"/>
      <c r="BGG106" s="376"/>
      <c r="BGH106" s="376"/>
      <c r="BGI106" s="376"/>
      <c r="BGJ106" s="376"/>
      <c r="BGK106" s="376"/>
      <c r="BGL106" s="376"/>
      <c r="BGM106" s="376"/>
      <c r="BGN106" s="376"/>
      <c r="BGO106" s="376"/>
      <c r="BGP106" s="376"/>
      <c r="BGQ106" s="376"/>
      <c r="BGR106" s="376"/>
      <c r="BGS106" s="376"/>
      <c r="BGT106" s="376"/>
      <c r="BGU106" s="376"/>
      <c r="BGV106" s="376"/>
      <c r="BGW106" s="376"/>
      <c r="BGX106" s="376"/>
      <c r="BGY106" s="376"/>
      <c r="BGZ106" s="376"/>
      <c r="BHA106" s="376"/>
      <c r="BHB106" s="376"/>
      <c r="BHC106" s="376"/>
      <c r="BHD106" s="376"/>
      <c r="BHE106" s="376"/>
      <c r="BHF106" s="376"/>
      <c r="BHG106" s="376"/>
      <c r="BHH106" s="376"/>
      <c r="BHI106" s="376"/>
      <c r="BHJ106" s="376"/>
      <c r="BHK106" s="376"/>
      <c r="BHL106" s="376"/>
      <c r="BHM106" s="376"/>
      <c r="BHN106" s="376"/>
      <c r="BHO106" s="376"/>
      <c r="BHP106" s="376"/>
      <c r="BHQ106" s="376"/>
      <c r="BHR106" s="376"/>
      <c r="BHS106" s="376"/>
      <c r="BHT106" s="376"/>
      <c r="BHU106" s="376"/>
      <c r="BHV106" s="376"/>
      <c r="BHW106" s="376"/>
      <c r="BHX106" s="376"/>
      <c r="BHY106" s="376"/>
      <c r="BHZ106" s="376"/>
      <c r="BIA106" s="376"/>
      <c r="BIB106" s="376"/>
      <c r="BIC106" s="376"/>
      <c r="BID106" s="376"/>
      <c r="BIE106" s="376"/>
      <c r="BIF106" s="376"/>
      <c r="BIG106" s="376"/>
      <c r="BIH106" s="376"/>
      <c r="BII106" s="376"/>
      <c r="BIJ106" s="376"/>
      <c r="BIK106" s="376"/>
      <c r="BIL106" s="376"/>
      <c r="BIM106" s="376"/>
      <c r="BIN106" s="376"/>
      <c r="BIO106" s="376"/>
      <c r="BIP106" s="376"/>
      <c r="BIQ106" s="376"/>
      <c r="BIR106" s="376"/>
      <c r="BIS106" s="376"/>
      <c r="BIT106" s="376"/>
      <c r="BIU106" s="376"/>
      <c r="BIV106" s="376"/>
      <c r="BIW106" s="376"/>
      <c r="BIX106" s="376"/>
      <c r="BIY106" s="376"/>
      <c r="BIZ106" s="376"/>
      <c r="BJA106" s="376"/>
      <c r="BJB106" s="376"/>
      <c r="BJC106" s="376"/>
      <c r="BJD106" s="376"/>
      <c r="BJE106" s="376"/>
      <c r="BJF106" s="376"/>
      <c r="BJG106" s="376"/>
      <c r="BJH106" s="376"/>
      <c r="BJI106" s="376"/>
      <c r="BJJ106" s="376"/>
      <c r="BJK106" s="376"/>
      <c r="BJL106" s="376"/>
      <c r="BJM106" s="376"/>
      <c r="BJN106" s="376"/>
      <c r="BJO106" s="376"/>
      <c r="BJP106" s="376"/>
      <c r="BJQ106" s="376"/>
      <c r="BJR106" s="376"/>
      <c r="BJS106" s="376"/>
      <c r="BJT106" s="376"/>
      <c r="BJU106" s="376"/>
      <c r="BJV106" s="376"/>
      <c r="BJW106" s="376"/>
      <c r="BJX106" s="376"/>
      <c r="BJY106" s="376"/>
      <c r="BJZ106" s="376"/>
      <c r="BKA106" s="376"/>
      <c r="BKB106" s="376"/>
      <c r="BKC106" s="376"/>
      <c r="BKD106" s="376"/>
      <c r="BKE106" s="376"/>
      <c r="BKF106" s="376"/>
      <c r="BKG106" s="376"/>
      <c r="BKH106" s="376"/>
      <c r="BKI106" s="376"/>
      <c r="BKJ106" s="376"/>
      <c r="BKK106" s="376"/>
      <c r="BKL106" s="376"/>
      <c r="BKM106" s="376"/>
      <c r="BKN106" s="376"/>
      <c r="BKO106" s="376"/>
      <c r="BKP106" s="376"/>
      <c r="BKQ106" s="376"/>
      <c r="BKR106" s="376"/>
      <c r="BKS106" s="376"/>
      <c r="BKT106" s="376"/>
      <c r="BKU106" s="376"/>
      <c r="BKV106" s="376"/>
      <c r="BKW106" s="376"/>
      <c r="BKX106" s="376"/>
      <c r="BKY106" s="376"/>
      <c r="BKZ106" s="376"/>
      <c r="BLA106" s="376"/>
      <c r="BLB106" s="376"/>
      <c r="BLC106" s="376"/>
      <c r="BLD106" s="376"/>
      <c r="BLE106" s="376"/>
      <c r="BLF106" s="376"/>
      <c r="BLG106" s="376"/>
      <c r="BLH106" s="376"/>
      <c r="BLI106" s="376"/>
      <c r="BLJ106" s="376"/>
      <c r="BLK106" s="376"/>
      <c r="BLL106" s="376"/>
      <c r="BLM106" s="376"/>
      <c r="BLN106" s="376"/>
      <c r="BLO106" s="376"/>
      <c r="BLP106" s="376"/>
      <c r="BLQ106" s="376"/>
      <c r="BLR106" s="376"/>
      <c r="BLS106" s="376"/>
      <c r="BLT106" s="376"/>
      <c r="BLU106" s="376"/>
      <c r="BLV106" s="376"/>
      <c r="BLW106" s="376"/>
      <c r="BLX106" s="376"/>
      <c r="BLY106" s="376"/>
      <c r="BLZ106" s="376"/>
      <c r="BMA106" s="376"/>
      <c r="BMB106" s="376"/>
      <c r="BMC106" s="376"/>
      <c r="BMD106" s="376"/>
      <c r="BME106" s="376"/>
      <c r="BMF106" s="376"/>
      <c r="BMG106" s="376"/>
      <c r="BMH106" s="376"/>
      <c r="BMI106" s="376"/>
      <c r="BMJ106" s="376"/>
      <c r="BMK106" s="376"/>
      <c r="BML106" s="376"/>
      <c r="BMM106" s="376"/>
      <c r="BMN106" s="376"/>
      <c r="BMO106" s="376"/>
      <c r="BMP106" s="376"/>
      <c r="BMQ106" s="376"/>
      <c r="BMR106" s="376"/>
      <c r="BMS106" s="376"/>
      <c r="BMT106" s="376"/>
      <c r="BMU106" s="376"/>
      <c r="BMV106" s="376"/>
      <c r="BMW106" s="376"/>
      <c r="BMX106" s="376"/>
      <c r="BMY106" s="376"/>
      <c r="BMZ106" s="376"/>
      <c r="BNA106" s="376"/>
      <c r="BNB106" s="376"/>
      <c r="BNC106" s="376"/>
      <c r="BND106" s="376"/>
      <c r="BNE106" s="376"/>
      <c r="BNF106" s="376"/>
      <c r="BNG106" s="376"/>
      <c r="BNH106" s="376"/>
      <c r="BNI106" s="376"/>
      <c r="BNJ106" s="376"/>
      <c r="BNK106" s="376"/>
      <c r="BNL106" s="376"/>
      <c r="BNM106" s="376"/>
      <c r="BNN106" s="376"/>
      <c r="BNO106" s="376"/>
      <c r="BNP106" s="376"/>
      <c r="BNQ106" s="376"/>
      <c r="BNR106" s="376"/>
      <c r="BNS106" s="376"/>
      <c r="BNT106" s="376"/>
      <c r="BNU106" s="376"/>
      <c r="BNV106" s="376"/>
      <c r="BNW106" s="376"/>
      <c r="BNX106" s="376"/>
      <c r="BNY106" s="376"/>
      <c r="BNZ106" s="376"/>
      <c r="BOA106" s="376"/>
      <c r="BOB106" s="376"/>
      <c r="BOC106" s="376"/>
      <c r="BOD106" s="376"/>
      <c r="BOE106" s="376"/>
      <c r="BOF106" s="376"/>
      <c r="BOG106" s="376"/>
      <c r="BOH106" s="376"/>
      <c r="BOI106" s="376"/>
      <c r="BOJ106" s="376"/>
      <c r="BOK106" s="376"/>
      <c r="BOL106" s="376"/>
      <c r="BOM106" s="376"/>
      <c r="BON106" s="376"/>
      <c r="BOO106" s="376"/>
      <c r="BOP106" s="376"/>
      <c r="BOQ106" s="376"/>
      <c r="BOR106" s="376"/>
      <c r="BOS106" s="376"/>
      <c r="BOT106" s="376"/>
      <c r="BOU106" s="376"/>
      <c r="BOV106" s="376"/>
      <c r="BOW106" s="376"/>
      <c r="BOX106" s="376"/>
      <c r="BOY106" s="376"/>
      <c r="BOZ106" s="376"/>
      <c r="BPA106" s="376"/>
      <c r="BPB106" s="376"/>
      <c r="BPC106" s="376"/>
      <c r="BPD106" s="376"/>
      <c r="BPE106" s="376"/>
      <c r="BPF106" s="376"/>
      <c r="BPG106" s="376"/>
      <c r="BPH106" s="376"/>
      <c r="BPI106" s="376"/>
      <c r="BPJ106" s="376"/>
      <c r="BPK106" s="376"/>
      <c r="BPL106" s="376"/>
      <c r="BPM106" s="376"/>
      <c r="BPN106" s="376"/>
      <c r="BPO106" s="376"/>
      <c r="BPP106" s="376"/>
      <c r="BPQ106" s="376"/>
      <c r="BPR106" s="376"/>
      <c r="BPS106" s="376"/>
      <c r="BPT106" s="376"/>
      <c r="BPU106" s="376"/>
      <c r="BPV106" s="376"/>
      <c r="BPW106" s="376"/>
      <c r="BPX106" s="376"/>
      <c r="BPY106" s="376"/>
      <c r="BPZ106" s="376"/>
      <c r="BQA106" s="376"/>
      <c r="BQB106" s="376"/>
      <c r="BQC106" s="376"/>
      <c r="BQD106" s="376"/>
      <c r="BQE106" s="376"/>
      <c r="BQF106" s="376"/>
      <c r="BQG106" s="376"/>
      <c r="BQH106" s="376"/>
      <c r="BQI106" s="376"/>
      <c r="BQJ106" s="376"/>
      <c r="BQK106" s="376"/>
      <c r="BQL106" s="376"/>
      <c r="BQM106" s="376"/>
      <c r="BQN106" s="376"/>
      <c r="BQO106" s="376"/>
      <c r="BQP106" s="376"/>
      <c r="BQQ106" s="376"/>
      <c r="BQR106" s="376"/>
      <c r="BQS106" s="376"/>
      <c r="BQT106" s="376"/>
      <c r="BQU106" s="376"/>
      <c r="BQV106" s="376"/>
      <c r="BQW106" s="376"/>
      <c r="BQX106" s="376"/>
      <c r="BQY106" s="376"/>
      <c r="BQZ106" s="376"/>
      <c r="BRA106" s="376"/>
      <c r="BRB106" s="376"/>
      <c r="BRC106" s="376"/>
      <c r="BRD106" s="376"/>
      <c r="BRE106" s="376"/>
      <c r="BRF106" s="376"/>
      <c r="BRG106" s="376"/>
      <c r="BRH106" s="376"/>
      <c r="BRI106" s="376"/>
      <c r="BRJ106" s="376"/>
      <c r="BRK106" s="376"/>
      <c r="BRL106" s="376"/>
      <c r="BRM106" s="376"/>
      <c r="BRN106" s="376"/>
      <c r="BRO106" s="376"/>
      <c r="BRP106" s="376"/>
      <c r="BRQ106" s="376"/>
      <c r="BRR106" s="376"/>
      <c r="BRS106" s="376"/>
      <c r="BRT106" s="376"/>
      <c r="BRU106" s="376"/>
      <c r="BRV106" s="376"/>
      <c r="BRW106" s="376"/>
      <c r="BRX106" s="376"/>
      <c r="BRY106" s="376"/>
      <c r="BRZ106" s="376"/>
      <c r="BSA106" s="376"/>
      <c r="BSB106" s="376"/>
      <c r="BSC106" s="376"/>
      <c r="BSD106" s="376"/>
      <c r="BSE106" s="376"/>
      <c r="BSF106" s="376"/>
      <c r="BSG106" s="376"/>
      <c r="BSH106" s="376"/>
      <c r="BSI106" s="376"/>
      <c r="BSJ106" s="376"/>
      <c r="BSK106" s="376"/>
      <c r="BSL106" s="376"/>
      <c r="BSM106" s="376"/>
      <c r="BSN106" s="376"/>
      <c r="BSO106" s="376"/>
      <c r="BSP106" s="376"/>
      <c r="BSQ106" s="376"/>
      <c r="BSR106" s="376"/>
      <c r="BSS106" s="376"/>
      <c r="BST106" s="376"/>
      <c r="BSU106" s="376"/>
      <c r="BSV106" s="376"/>
      <c r="BSW106" s="376"/>
      <c r="BSX106" s="376"/>
      <c r="BSY106" s="376"/>
      <c r="BSZ106" s="376"/>
      <c r="BTA106" s="376"/>
      <c r="BTB106" s="376"/>
      <c r="BTC106" s="376"/>
      <c r="BTD106" s="376"/>
      <c r="BTE106" s="376"/>
      <c r="BTF106" s="376"/>
      <c r="BTG106" s="376"/>
      <c r="BTH106" s="376"/>
      <c r="BTI106" s="376"/>
      <c r="BTJ106" s="376"/>
      <c r="BTK106" s="376"/>
      <c r="BTL106" s="376"/>
      <c r="BTM106" s="376"/>
      <c r="BTN106" s="376"/>
      <c r="BTO106" s="376"/>
      <c r="BTP106" s="376"/>
      <c r="BTQ106" s="376"/>
      <c r="BTR106" s="376"/>
      <c r="BTS106" s="376"/>
      <c r="BTT106" s="376"/>
      <c r="BTU106" s="376"/>
      <c r="BTV106" s="376"/>
      <c r="BTW106" s="376"/>
      <c r="BTX106" s="376"/>
      <c r="BTY106" s="376"/>
      <c r="BTZ106" s="376"/>
      <c r="BUA106" s="376"/>
      <c r="BUB106" s="376"/>
      <c r="BUC106" s="376"/>
      <c r="BUD106" s="376"/>
      <c r="BUE106" s="376"/>
      <c r="BUF106" s="376"/>
      <c r="BUG106" s="376"/>
      <c r="BUH106" s="376"/>
      <c r="BUI106" s="376"/>
      <c r="BUJ106" s="376"/>
      <c r="BUK106" s="376"/>
      <c r="BUL106" s="376"/>
      <c r="BUM106" s="376"/>
      <c r="BUN106" s="376"/>
      <c r="BUO106" s="376"/>
      <c r="BUP106" s="376"/>
      <c r="BUQ106" s="376"/>
      <c r="BUR106" s="376"/>
      <c r="BUS106" s="376"/>
      <c r="BUT106" s="376"/>
      <c r="BUU106" s="376"/>
      <c r="BUV106" s="376"/>
      <c r="BUW106" s="376"/>
      <c r="BUX106" s="376"/>
      <c r="BUY106" s="376"/>
      <c r="BUZ106" s="376"/>
      <c r="BVA106" s="376"/>
      <c r="BVB106" s="376"/>
      <c r="BVC106" s="376"/>
      <c r="BVD106" s="376"/>
      <c r="BVE106" s="376"/>
      <c r="BVF106" s="376"/>
      <c r="BVG106" s="376"/>
      <c r="BVH106" s="376"/>
      <c r="BVI106" s="376"/>
      <c r="BVJ106" s="376"/>
      <c r="BVK106" s="376"/>
      <c r="BVL106" s="376"/>
      <c r="BVM106" s="376"/>
      <c r="BVN106" s="376"/>
      <c r="BVO106" s="376"/>
      <c r="BVP106" s="376"/>
      <c r="BVQ106" s="376"/>
      <c r="BVR106" s="376"/>
      <c r="BVS106" s="376"/>
      <c r="BVT106" s="376"/>
      <c r="BVU106" s="376"/>
      <c r="BVV106" s="376"/>
      <c r="BVW106" s="376"/>
      <c r="BVX106" s="376"/>
      <c r="BVY106" s="376"/>
      <c r="BVZ106" s="376"/>
      <c r="BWA106" s="376"/>
      <c r="BWB106" s="376"/>
      <c r="BWC106" s="376"/>
      <c r="BWD106" s="376"/>
      <c r="BWE106" s="376"/>
      <c r="BWF106" s="376"/>
      <c r="BWG106" s="376"/>
      <c r="BWH106" s="376"/>
      <c r="BWI106" s="376"/>
      <c r="BWJ106" s="376"/>
      <c r="BWK106" s="376"/>
      <c r="BWL106" s="376"/>
      <c r="BWM106" s="376"/>
      <c r="BWN106" s="376"/>
      <c r="BWO106" s="376"/>
      <c r="BWP106" s="376"/>
      <c r="BWQ106" s="376"/>
      <c r="BWR106" s="376"/>
      <c r="BWS106" s="376"/>
      <c r="BWT106" s="376"/>
      <c r="BWU106" s="376"/>
      <c r="BWV106" s="376"/>
      <c r="BWW106" s="376"/>
      <c r="BWX106" s="376"/>
      <c r="BWY106" s="376"/>
      <c r="BWZ106" s="376"/>
      <c r="BXA106" s="376"/>
      <c r="BXB106" s="376"/>
      <c r="BXC106" s="376"/>
      <c r="BXD106" s="376"/>
      <c r="BXE106" s="376"/>
      <c r="BXF106" s="376"/>
      <c r="BXG106" s="376"/>
      <c r="BXH106" s="376"/>
      <c r="BXI106" s="376"/>
      <c r="BXJ106" s="376"/>
      <c r="BXK106" s="376"/>
      <c r="BXL106" s="376"/>
      <c r="BXM106" s="376"/>
      <c r="BXN106" s="376"/>
      <c r="BXO106" s="376"/>
      <c r="BXP106" s="376"/>
      <c r="BXQ106" s="376"/>
      <c r="BXR106" s="376"/>
      <c r="BXS106" s="376"/>
      <c r="BXT106" s="376"/>
      <c r="BXU106" s="376"/>
      <c r="BXV106" s="376"/>
      <c r="BXW106" s="376"/>
      <c r="BXX106" s="376"/>
      <c r="BXY106" s="376"/>
      <c r="BXZ106" s="376"/>
      <c r="BYA106" s="376"/>
      <c r="BYB106" s="376"/>
      <c r="BYC106" s="376"/>
      <c r="BYD106" s="376"/>
      <c r="BYE106" s="376"/>
      <c r="BYF106" s="376"/>
      <c r="BYG106" s="376"/>
      <c r="BYH106" s="376"/>
      <c r="BYI106" s="376"/>
      <c r="BYJ106" s="376"/>
      <c r="BYK106" s="376"/>
      <c r="BYL106" s="376"/>
      <c r="BYM106" s="376"/>
      <c r="BYN106" s="376"/>
      <c r="BYO106" s="376"/>
      <c r="BYP106" s="376"/>
      <c r="BYQ106" s="376"/>
      <c r="BYR106" s="376"/>
      <c r="BYS106" s="376"/>
      <c r="BYT106" s="376"/>
      <c r="BYU106" s="376"/>
      <c r="BYV106" s="376"/>
      <c r="BYW106" s="376"/>
      <c r="BYX106" s="376"/>
      <c r="BYY106" s="376"/>
      <c r="BYZ106" s="376"/>
      <c r="BZA106" s="376"/>
      <c r="BZB106" s="376"/>
      <c r="BZC106" s="376"/>
      <c r="BZD106" s="376"/>
      <c r="BZE106" s="376"/>
      <c r="BZF106" s="376"/>
      <c r="BZG106" s="376"/>
      <c r="BZH106" s="376"/>
      <c r="BZI106" s="376"/>
      <c r="BZJ106" s="376"/>
      <c r="BZK106" s="376"/>
      <c r="BZL106" s="376"/>
      <c r="BZM106" s="376"/>
      <c r="BZN106" s="376"/>
      <c r="BZO106" s="376"/>
      <c r="BZP106" s="376"/>
      <c r="BZQ106" s="376"/>
      <c r="BZR106" s="376"/>
      <c r="BZS106" s="376"/>
      <c r="BZT106" s="376"/>
      <c r="BZU106" s="376"/>
      <c r="BZV106" s="376"/>
      <c r="BZW106" s="376"/>
      <c r="BZX106" s="376"/>
      <c r="BZY106" s="376"/>
      <c r="BZZ106" s="376"/>
      <c r="CAA106" s="376"/>
      <c r="CAB106" s="376"/>
      <c r="CAC106" s="376"/>
      <c r="CAD106" s="376"/>
      <c r="CAE106" s="376"/>
      <c r="CAF106" s="376"/>
      <c r="CAG106" s="376"/>
      <c r="CAH106" s="376"/>
      <c r="CAI106" s="376"/>
      <c r="CAJ106" s="376"/>
      <c r="CAK106" s="376"/>
      <c r="CAL106" s="376"/>
      <c r="CAM106" s="376"/>
      <c r="CAN106" s="376"/>
      <c r="CAO106" s="376"/>
      <c r="CAP106" s="376"/>
      <c r="CAQ106" s="376"/>
      <c r="CAR106" s="376"/>
      <c r="CAS106" s="376"/>
      <c r="CAT106" s="376"/>
      <c r="CAU106" s="376"/>
      <c r="CAV106" s="376"/>
      <c r="CAW106" s="376"/>
      <c r="CAX106" s="376"/>
      <c r="CAY106" s="376"/>
      <c r="CAZ106" s="376"/>
      <c r="CBA106" s="376"/>
      <c r="CBB106" s="376"/>
      <c r="CBC106" s="376"/>
      <c r="CBD106" s="376"/>
      <c r="CBE106" s="376"/>
      <c r="CBF106" s="376"/>
      <c r="CBG106" s="376"/>
      <c r="CBH106" s="376"/>
      <c r="CBI106" s="376"/>
      <c r="CBJ106" s="376"/>
      <c r="CBK106" s="376"/>
      <c r="CBL106" s="376"/>
      <c r="CBM106" s="376"/>
      <c r="CBN106" s="376"/>
      <c r="CBO106" s="376"/>
      <c r="CBP106" s="376"/>
      <c r="CBQ106" s="376"/>
      <c r="CBR106" s="376"/>
      <c r="CBS106" s="376"/>
      <c r="CBT106" s="376"/>
      <c r="CBU106" s="376"/>
      <c r="CBV106" s="376"/>
      <c r="CBW106" s="376"/>
      <c r="CBX106" s="376"/>
      <c r="CBY106" s="376"/>
      <c r="CBZ106" s="376"/>
      <c r="CCA106" s="376"/>
      <c r="CCB106" s="376"/>
      <c r="CCC106" s="376"/>
      <c r="CCD106" s="376"/>
      <c r="CCE106" s="376"/>
      <c r="CCF106" s="376"/>
      <c r="CCG106" s="376"/>
      <c r="CCH106" s="376"/>
      <c r="CCI106" s="376"/>
      <c r="CCJ106" s="376"/>
      <c r="CCK106" s="376"/>
      <c r="CCL106" s="376"/>
      <c r="CCM106" s="376"/>
      <c r="CCN106" s="376"/>
      <c r="CCO106" s="376"/>
      <c r="CCP106" s="376"/>
      <c r="CCQ106" s="376"/>
      <c r="CCR106" s="376"/>
      <c r="CCS106" s="376"/>
      <c r="CCT106" s="376"/>
      <c r="CCU106" s="376"/>
      <c r="CCV106" s="376"/>
      <c r="CCW106" s="376"/>
      <c r="CCX106" s="376"/>
      <c r="CCY106" s="376"/>
      <c r="CCZ106" s="376"/>
      <c r="CDA106" s="376"/>
      <c r="CDB106" s="376"/>
      <c r="CDC106" s="376"/>
      <c r="CDD106" s="376"/>
      <c r="CDE106" s="376"/>
      <c r="CDF106" s="376"/>
      <c r="CDG106" s="376"/>
      <c r="CDH106" s="376"/>
      <c r="CDI106" s="376"/>
      <c r="CDJ106" s="376"/>
      <c r="CDK106" s="376"/>
      <c r="CDL106" s="376"/>
      <c r="CDM106" s="376"/>
      <c r="CDN106" s="376"/>
      <c r="CDO106" s="376"/>
      <c r="CDP106" s="376"/>
      <c r="CDQ106" s="376"/>
      <c r="CDR106" s="376"/>
      <c r="CDS106" s="376"/>
      <c r="CDT106" s="376"/>
      <c r="CDU106" s="376"/>
      <c r="CDV106" s="376"/>
      <c r="CDW106" s="376"/>
      <c r="CDX106" s="376"/>
      <c r="CDY106" s="376"/>
      <c r="CDZ106" s="376"/>
      <c r="CEA106" s="376"/>
      <c r="CEB106" s="376"/>
      <c r="CEC106" s="376"/>
      <c r="CED106" s="376"/>
      <c r="CEE106" s="376"/>
      <c r="CEF106" s="376"/>
      <c r="CEG106" s="376"/>
      <c r="CEH106" s="376"/>
      <c r="CEI106" s="376"/>
      <c r="CEJ106" s="376"/>
      <c r="CEK106" s="376"/>
      <c r="CEL106" s="376"/>
      <c r="CEM106" s="376"/>
      <c r="CEN106" s="376"/>
      <c r="CEO106" s="376"/>
      <c r="CEP106" s="376"/>
      <c r="CEQ106" s="376"/>
      <c r="CER106" s="376"/>
      <c r="CES106" s="376"/>
      <c r="CET106" s="376"/>
      <c r="CEU106" s="376"/>
      <c r="CEV106" s="376"/>
      <c r="CEW106" s="376"/>
      <c r="CEX106" s="376"/>
      <c r="CEY106" s="376"/>
      <c r="CEZ106" s="376"/>
      <c r="CFA106" s="376"/>
      <c r="CFB106" s="376"/>
      <c r="CFC106" s="376"/>
      <c r="CFD106" s="376"/>
      <c r="CFE106" s="376"/>
      <c r="CFF106" s="376"/>
      <c r="CFG106" s="376"/>
      <c r="CFH106" s="376"/>
      <c r="CFI106" s="376"/>
      <c r="CFJ106" s="376"/>
      <c r="CFK106" s="376"/>
      <c r="CFL106" s="376"/>
      <c r="CFM106" s="376"/>
      <c r="CFN106" s="376"/>
      <c r="CFO106" s="376"/>
      <c r="CFP106" s="376"/>
      <c r="CFQ106" s="376"/>
      <c r="CFR106" s="376"/>
      <c r="CFS106" s="376"/>
      <c r="CFT106" s="376"/>
      <c r="CFU106" s="376"/>
      <c r="CFV106" s="376"/>
      <c r="CFW106" s="376"/>
      <c r="CFX106" s="376"/>
      <c r="CFY106" s="376"/>
      <c r="CFZ106" s="376"/>
      <c r="CGA106" s="376"/>
      <c r="CGB106" s="376"/>
      <c r="CGC106" s="376"/>
      <c r="CGD106" s="376"/>
      <c r="CGE106" s="376"/>
      <c r="CGF106" s="376"/>
      <c r="CGG106" s="376"/>
      <c r="CGH106" s="376"/>
      <c r="CGI106" s="376"/>
      <c r="CGJ106" s="376"/>
      <c r="CGK106" s="376"/>
      <c r="CGL106" s="376"/>
      <c r="CGM106" s="376"/>
      <c r="CGN106" s="376"/>
      <c r="CGO106" s="376"/>
      <c r="CGP106" s="376"/>
      <c r="CGQ106" s="376"/>
      <c r="CGR106" s="376"/>
      <c r="CGS106" s="376"/>
      <c r="CGT106" s="376"/>
      <c r="CGU106" s="376"/>
      <c r="CGV106" s="376"/>
      <c r="CGW106" s="376"/>
      <c r="CGX106" s="376"/>
      <c r="CGY106" s="376"/>
      <c r="CGZ106" s="376"/>
      <c r="CHA106" s="376"/>
      <c r="CHB106" s="376"/>
      <c r="CHC106" s="376"/>
      <c r="CHD106" s="376"/>
      <c r="CHE106" s="376"/>
      <c r="CHF106" s="376"/>
      <c r="CHG106" s="376"/>
      <c r="CHH106" s="376"/>
      <c r="CHI106" s="376"/>
      <c r="CHJ106" s="376"/>
      <c r="CHK106" s="376"/>
      <c r="CHL106" s="376"/>
      <c r="CHM106" s="376"/>
      <c r="CHN106" s="376"/>
      <c r="CHO106" s="376"/>
      <c r="CHP106" s="376"/>
      <c r="CHQ106" s="376"/>
      <c r="CHR106" s="376"/>
      <c r="CHS106" s="376"/>
      <c r="CHT106" s="376"/>
      <c r="CHU106" s="376"/>
      <c r="CHV106" s="376"/>
      <c r="CHW106" s="376"/>
      <c r="CHX106" s="376"/>
      <c r="CHY106" s="376"/>
      <c r="CHZ106" s="376"/>
      <c r="CIA106" s="376"/>
      <c r="CIB106" s="376"/>
      <c r="CIC106" s="376"/>
      <c r="CID106" s="376"/>
      <c r="CIE106" s="376"/>
      <c r="CIF106" s="376"/>
      <c r="CIG106" s="376"/>
      <c r="CIH106" s="376"/>
      <c r="CII106" s="376"/>
      <c r="CIJ106" s="376"/>
      <c r="CIK106" s="376"/>
      <c r="CIL106" s="376"/>
      <c r="CIM106" s="376"/>
      <c r="CIN106" s="376"/>
      <c r="CIO106" s="376"/>
      <c r="CIP106" s="376"/>
      <c r="CIQ106" s="376"/>
      <c r="CIR106" s="376"/>
      <c r="CIS106" s="376"/>
      <c r="CIT106" s="376"/>
      <c r="CIU106" s="376"/>
      <c r="CIV106" s="376"/>
      <c r="CIW106" s="376"/>
      <c r="CIX106" s="376"/>
      <c r="CIY106" s="376"/>
      <c r="CIZ106" s="376"/>
      <c r="CJA106" s="376"/>
      <c r="CJB106" s="376"/>
      <c r="CJC106" s="376"/>
      <c r="CJD106" s="376"/>
      <c r="CJE106" s="376"/>
      <c r="CJF106" s="376"/>
      <c r="CJG106" s="376"/>
      <c r="CJH106" s="376"/>
      <c r="CJI106" s="376"/>
      <c r="CJJ106" s="376"/>
      <c r="CJK106" s="376"/>
      <c r="CJL106" s="376"/>
      <c r="CJM106" s="376"/>
      <c r="CJN106" s="376"/>
      <c r="CJO106" s="376"/>
      <c r="CJP106" s="376"/>
      <c r="CJQ106" s="376"/>
      <c r="CJR106" s="376"/>
      <c r="CJS106" s="376"/>
      <c r="CJT106" s="376"/>
      <c r="CJU106" s="376"/>
      <c r="CJV106" s="376"/>
      <c r="CJW106" s="376"/>
      <c r="CJX106" s="376"/>
      <c r="CJY106" s="376"/>
      <c r="CJZ106" s="376"/>
      <c r="CKA106" s="376"/>
      <c r="CKB106" s="376"/>
      <c r="CKC106" s="376"/>
      <c r="CKD106" s="376"/>
      <c r="CKE106" s="376"/>
      <c r="CKF106" s="376"/>
      <c r="CKG106" s="376"/>
      <c r="CKH106" s="376"/>
      <c r="CKI106" s="376"/>
      <c r="CKJ106" s="376"/>
      <c r="CKK106" s="376"/>
      <c r="CKL106" s="376"/>
      <c r="CKM106" s="376"/>
      <c r="CKN106" s="376"/>
      <c r="CKO106" s="376"/>
      <c r="CKP106" s="376"/>
      <c r="CKQ106" s="376"/>
      <c r="CKR106" s="376"/>
      <c r="CKS106" s="376"/>
      <c r="CKT106" s="376"/>
      <c r="CKU106" s="376"/>
      <c r="CKV106" s="376"/>
      <c r="CKW106" s="376"/>
      <c r="CKX106" s="376"/>
      <c r="CKY106" s="376"/>
      <c r="CKZ106" s="376"/>
      <c r="CLA106" s="376"/>
      <c r="CLB106" s="376"/>
      <c r="CLC106" s="376"/>
      <c r="CLD106" s="376"/>
      <c r="CLE106" s="376"/>
      <c r="CLF106" s="376"/>
      <c r="CLG106" s="376"/>
      <c r="CLH106" s="376"/>
      <c r="CLI106" s="376"/>
      <c r="CLJ106" s="376"/>
      <c r="CLK106" s="376"/>
      <c r="CLL106" s="376"/>
      <c r="CLM106" s="376"/>
      <c r="CLN106" s="376"/>
      <c r="CLO106" s="376"/>
      <c r="CLP106" s="376"/>
      <c r="CLQ106" s="376"/>
      <c r="CLR106" s="376"/>
      <c r="CLS106" s="376"/>
      <c r="CLT106" s="376"/>
      <c r="CLU106" s="376"/>
      <c r="CLV106" s="376"/>
      <c r="CLW106" s="376"/>
      <c r="CLX106" s="376"/>
      <c r="CLY106" s="376"/>
      <c r="CLZ106" s="376"/>
      <c r="CMA106" s="376"/>
      <c r="CMB106" s="376"/>
      <c r="CMC106" s="376"/>
      <c r="CMD106" s="376"/>
      <c r="CME106" s="376"/>
      <c r="CMF106" s="376"/>
      <c r="CMG106" s="376"/>
      <c r="CMH106" s="376"/>
      <c r="CMI106" s="376"/>
      <c r="CMJ106" s="376"/>
      <c r="CMK106" s="376"/>
      <c r="CML106" s="376"/>
      <c r="CMM106" s="376"/>
      <c r="CMN106" s="376"/>
      <c r="CMO106" s="376"/>
      <c r="CMP106" s="376"/>
      <c r="CMQ106" s="376"/>
      <c r="CMR106" s="376"/>
      <c r="CMS106" s="376"/>
      <c r="CMT106" s="376"/>
      <c r="CMU106" s="376"/>
      <c r="CMV106" s="376"/>
      <c r="CMW106" s="376"/>
      <c r="CMX106" s="376"/>
      <c r="CMY106" s="376"/>
      <c r="CMZ106" s="376"/>
      <c r="CNA106" s="376"/>
      <c r="CNB106" s="376"/>
      <c r="CNC106" s="376"/>
      <c r="CND106" s="376"/>
      <c r="CNE106" s="376"/>
      <c r="CNF106" s="376"/>
      <c r="CNG106" s="376"/>
      <c r="CNH106" s="376"/>
      <c r="CNI106" s="376"/>
      <c r="CNJ106" s="376"/>
      <c r="CNK106" s="376"/>
      <c r="CNL106" s="376"/>
      <c r="CNM106" s="376"/>
      <c r="CNN106" s="376"/>
      <c r="CNO106" s="376"/>
      <c r="CNP106" s="376"/>
      <c r="CNQ106" s="376"/>
      <c r="CNR106" s="376"/>
      <c r="CNS106" s="376"/>
      <c r="CNT106" s="376"/>
      <c r="CNU106" s="376"/>
      <c r="CNV106" s="376"/>
      <c r="CNW106" s="376"/>
      <c r="CNX106" s="376"/>
      <c r="CNY106" s="376"/>
      <c r="CNZ106" s="376"/>
      <c r="COA106" s="376"/>
      <c r="COB106" s="376"/>
      <c r="COC106" s="376"/>
      <c r="COD106" s="376"/>
      <c r="COE106" s="376"/>
      <c r="COF106" s="376"/>
      <c r="COG106" s="376"/>
      <c r="COH106" s="376"/>
      <c r="COI106" s="376"/>
      <c r="COJ106" s="376"/>
      <c r="COK106" s="376"/>
      <c r="COL106" s="376"/>
      <c r="COM106" s="376"/>
      <c r="CON106" s="376"/>
      <c r="COO106" s="376"/>
      <c r="COP106" s="376"/>
      <c r="COQ106" s="376"/>
      <c r="COR106" s="376"/>
      <c r="COS106" s="376"/>
      <c r="COT106" s="376"/>
      <c r="COU106" s="376"/>
      <c r="COV106" s="376"/>
      <c r="COW106" s="376"/>
      <c r="COX106" s="376"/>
      <c r="COY106" s="376"/>
      <c r="COZ106" s="376"/>
      <c r="CPA106" s="376"/>
      <c r="CPB106" s="376"/>
      <c r="CPC106" s="376"/>
      <c r="CPD106" s="376"/>
      <c r="CPE106" s="376"/>
      <c r="CPF106" s="376"/>
      <c r="CPG106" s="376"/>
      <c r="CPH106" s="376"/>
      <c r="CPI106" s="376"/>
      <c r="CPJ106" s="376"/>
      <c r="CPK106" s="376"/>
      <c r="CPL106" s="376"/>
      <c r="CPM106" s="376"/>
      <c r="CPN106" s="376"/>
      <c r="CPO106" s="376"/>
      <c r="CPP106" s="376"/>
      <c r="CPQ106" s="376"/>
      <c r="CPR106" s="376"/>
      <c r="CPS106" s="376"/>
      <c r="CPT106" s="376"/>
      <c r="CPU106" s="376"/>
      <c r="CPV106" s="376"/>
      <c r="CPW106" s="376"/>
      <c r="CPX106" s="376"/>
      <c r="CPY106" s="376"/>
      <c r="CPZ106" s="376"/>
      <c r="CQA106" s="376"/>
      <c r="CQB106" s="376"/>
      <c r="CQC106" s="376"/>
      <c r="CQD106" s="376"/>
      <c r="CQE106" s="376"/>
      <c r="CQF106" s="376"/>
      <c r="CQG106" s="376"/>
      <c r="CQH106" s="376"/>
      <c r="CQI106" s="376"/>
      <c r="CQJ106" s="376"/>
      <c r="CQK106" s="376"/>
      <c r="CQL106" s="376"/>
      <c r="CQM106" s="376"/>
      <c r="CQN106" s="376"/>
      <c r="CQO106" s="376"/>
      <c r="CQP106" s="376"/>
      <c r="CQQ106" s="376"/>
      <c r="CQR106" s="376"/>
      <c r="CQS106" s="376"/>
      <c r="CQT106" s="376"/>
      <c r="CQU106" s="376"/>
      <c r="CQV106" s="376"/>
      <c r="CQW106" s="376"/>
      <c r="CQX106" s="376"/>
      <c r="CQY106" s="376"/>
      <c r="CQZ106" s="376"/>
      <c r="CRA106" s="376"/>
      <c r="CRB106" s="376"/>
      <c r="CRC106" s="376"/>
      <c r="CRD106" s="376"/>
      <c r="CRE106" s="376"/>
      <c r="CRF106" s="376"/>
      <c r="CRG106" s="376"/>
      <c r="CRH106" s="376"/>
      <c r="CRI106" s="376"/>
      <c r="CRJ106" s="376"/>
      <c r="CRK106" s="376"/>
      <c r="CRL106" s="376"/>
      <c r="CRM106" s="376"/>
      <c r="CRN106" s="376"/>
      <c r="CRO106" s="376"/>
      <c r="CRP106" s="376"/>
      <c r="CRQ106" s="376"/>
      <c r="CRR106" s="376"/>
      <c r="CRS106" s="376"/>
      <c r="CRT106" s="376"/>
      <c r="CRU106" s="376"/>
      <c r="CRV106" s="376"/>
      <c r="CRW106" s="376"/>
      <c r="CRX106" s="376"/>
      <c r="CRY106" s="376"/>
      <c r="CRZ106" s="376"/>
      <c r="CSA106" s="376"/>
      <c r="CSB106" s="376"/>
      <c r="CSC106" s="376"/>
      <c r="CSD106" s="376"/>
      <c r="CSE106" s="376"/>
      <c r="CSF106" s="376"/>
      <c r="CSG106" s="376"/>
      <c r="CSH106" s="376"/>
      <c r="CSI106" s="376"/>
      <c r="CSJ106" s="376"/>
      <c r="CSK106" s="376"/>
      <c r="CSL106" s="376"/>
      <c r="CSM106" s="376"/>
      <c r="CSN106" s="376"/>
      <c r="CSO106" s="376"/>
      <c r="CSP106" s="376"/>
      <c r="CSQ106" s="376"/>
      <c r="CSR106" s="376"/>
      <c r="CSS106" s="376"/>
      <c r="CST106" s="376"/>
      <c r="CSU106" s="376"/>
      <c r="CSV106" s="376"/>
      <c r="CSW106" s="376"/>
      <c r="CSX106" s="376"/>
      <c r="CSY106" s="376"/>
      <c r="CSZ106" s="376"/>
      <c r="CTA106" s="376"/>
      <c r="CTB106" s="376"/>
      <c r="CTC106" s="376"/>
      <c r="CTD106" s="376"/>
      <c r="CTE106" s="376"/>
      <c r="CTF106" s="376"/>
      <c r="CTG106" s="376"/>
      <c r="CTH106" s="376"/>
      <c r="CTI106" s="376"/>
      <c r="CTJ106" s="376"/>
      <c r="CTK106" s="376"/>
      <c r="CTL106" s="376"/>
      <c r="CTM106" s="376"/>
      <c r="CTN106" s="376"/>
      <c r="CTO106" s="376"/>
      <c r="CTP106" s="376"/>
      <c r="CTQ106" s="376"/>
      <c r="CTR106" s="376"/>
      <c r="CTS106" s="376"/>
      <c r="CTT106" s="376"/>
      <c r="CTU106" s="376"/>
      <c r="CTV106" s="376"/>
      <c r="CTW106" s="376"/>
      <c r="CTX106" s="376"/>
      <c r="CTY106" s="376"/>
      <c r="CTZ106" s="376"/>
      <c r="CUA106" s="376"/>
      <c r="CUB106" s="376"/>
      <c r="CUC106" s="376"/>
      <c r="CUD106" s="376"/>
      <c r="CUE106" s="376"/>
      <c r="CUF106" s="376"/>
      <c r="CUG106" s="376"/>
      <c r="CUH106" s="376"/>
      <c r="CUI106" s="376"/>
      <c r="CUJ106" s="376"/>
      <c r="CUK106" s="376"/>
      <c r="CUL106" s="376"/>
      <c r="CUM106" s="376"/>
      <c r="CUN106" s="376"/>
      <c r="CUO106" s="376"/>
      <c r="CUP106" s="376"/>
      <c r="CUQ106" s="376"/>
      <c r="CUR106" s="376"/>
      <c r="CUS106" s="376"/>
      <c r="CUT106" s="376"/>
      <c r="CUU106" s="376"/>
      <c r="CUV106" s="376"/>
      <c r="CUW106" s="376"/>
      <c r="CUX106" s="376"/>
      <c r="CUY106" s="376"/>
      <c r="CUZ106" s="376"/>
      <c r="CVA106" s="376"/>
      <c r="CVB106" s="376"/>
      <c r="CVC106" s="376"/>
      <c r="CVD106" s="376"/>
      <c r="CVE106" s="376"/>
      <c r="CVF106" s="376"/>
      <c r="CVG106" s="376"/>
      <c r="CVH106" s="376"/>
      <c r="CVI106" s="376"/>
      <c r="CVJ106" s="376"/>
      <c r="CVK106" s="376"/>
      <c r="CVL106" s="376"/>
      <c r="CVM106" s="376"/>
      <c r="CVN106" s="376"/>
      <c r="CVO106" s="376"/>
      <c r="CVP106" s="376"/>
      <c r="CVQ106" s="376"/>
      <c r="CVR106" s="376"/>
      <c r="CVS106" s="376"/>
      <c r="CVT106" s="376"/>
      <c r="CVU106" s="376"/>
      <c r="CVV106" s="376"/>
      <c r="CVW106" s="376"/>
      <c r="CVX106" s="376"/>
      <c r="CVY106" s="376"/>
      <c r="CVZ106" s="376"/>
      <c r="CWA106" s="376"/>
      <c r="CWB106" s="376"/>
      <c r="CWC106" s="376"/>
      <c r="CWD106" s="376"/>
      <c r="CWE106" s="376"/>
      <c r="CWF106" s="376"/>
      <c r="CWG106" s="376"/>
      <c r="CWH106" s="376"/>
      <c r="CWI106" s="376"/>
      <c r="CWJ106" s="376"/>
      <c r="CWK106" s="376"/>
      <c r="CWL106" s="376"/>
      <c r="CWM106" s="376"/>
      <c r="CWN106" s="376"/>
      <c r="CWO106" s="376"/>
      <c r="CWP106" s="376"/>
      <c r="CWQ106" s="376"/>
      <c r="CWR106" s="376"/>
      <c r="CWS106" s="376"/>
      <c r="CWT106" s="376"/>
      <c r="CWU106" s="376"/>
      <c r="CWV106" s="376"/>
      <c r="CWW106" s="376"/>
      <c r="CWX106" s="376"/>
      <c r="CWY106" s="376"/>
      <c r="CWZ106" s="376"/>
      <c r="CXA106" s="376"/>
      <c r="CXB106" s="376"/>
      <c r="CXC106" s="376"/>
      <c r="CXD106" s="376"/>
      <c r="CXE106" s="376"/>
      <c r="CXF106" s="376"/>
      <c r="CXG106" s="376"/>
      <c r="CXH106" s="376"/>
      <c r="CXI106" s="376"/>
      <c r="CXJ106" s="376"/>
      <c r="CXK106" s="376"/>
      <c r="CXL106" s="376"/>
      <c r="CXM106" s="376"/>
      <c r="CXN106" s="376"/>
      <c r="CXO106" s="376"/>
      <c r="CXP106" s="376"/>
      <c r="CXQ106" s="376"/>
      <c r="CXR106" s="376"/>
      <c r="CXS106" s="376"/>
      <c r="CXT106" s="376"/>
      <c r="CXU106" s="376"/>
      <c r="CXV106" s="376"/>
      <c r="CXW106" s="376"/>
      <c r="CXX106" s="376"/>
      <c r="CXY106" s="376"/>
      <c r="CXZ106" s="376"/>
      <c r="CYA106" s="376"/>
      <c r="CYB106" s="376"/>
      <c r="CYC106" s="376"/>
      <c r="CYD106" s="376"/>
      <c r="CYE106" s="376"/>
      <c r="CYF106" s="376"/>
      <c r="CYG106" s="376"/>
      <c r="CYH106" s="376"/>
      <c r="CYI106" s="376"/>
      <c r="CYJ106" s="376"/>
      <c r="CYK106" s="376"/>
      <c r="CYL106" s="376"/>
      <c r="CYM106" s="376"/>
      <c r="CYN106" s="376"/>
      <c r="CYO106" s="376"/>
      <c r="CYP106" s="376"/>
      <c r="CYQ106" s="376"/>
      <c r="CYR106" s="376"/>
      <c r="CYS106" s="376"/>
      <c r="CYT106" s="376"/>
      <c r="CYU106" s="376"/>
      <c r="CYV106" s="376"/>
      <c r="CYW106" s="376"/>
      <c r="CYX106" s="376"/>
      <c r="CYY106" s="376"/>
      <c r="CYZ106" s="376"/>
      <c r="CZA106" s="376"/>
      <c r="CZB106" s="376"/>
      <c r="CZC106" s="376"/>
      <c r="CZD106" s="376"/>
      <c r="CZE106" s="376"/>
      <c r="CZF106" s="376"/>
      <c r="CZG106" s="376"/>
      <c r="CZH106" s="376"/>
      <c r="CZI106" s="376"/>
      <c r="CZJ106" s="376"/>
      <c r="CZK106" s="376"/>
      <c r="CZL106" s="376"/>
      <c r="CZM106" s="376"/>
      <c r="CZN106" s="376"/>
      <c r="CZO106" s="376"/>
      <c r="CZP106" s="376"/>
      <c r="CZQ106" s="376"/>
      <c r="CZR106" s="376"/>
      <c r="CZS106" s="376"/>
      <c r="CZT106" s="376"/>
      <c r="CZU106" s="376"/>
      <c r="CZV106" s="376"/>
      <c r="CZW106" s="376"/>
      <c r="CZX106" s="376"/>
      <c r="CZY106" s="376"/>
      <c r="CZZ106" s="376"/>
      <c r="DAA106" s="376"/>
      <c r="DAB106" s="376"/>
      <c r="DAC106" s="376"/>
      <c r="DAD106" s="376"/>
      <c r="DAE106" s="376"/>
      <c r="DAF106" s="376"/>
      <c r="DAG106" s="376"/>
      <c r="DAH106" s="376"/>
      <c r="DAI106" s="376"/>
      <c r="DAJ106" s="376"/>
      <c r="DAK106" s="376"/>
      <c r="DAL106" s="376"/>
      <c r="DAM106" s="376"/>
      <c r="DAN106" s="376"/>
      <c r="DAO106" s="376"/>
      <c r="DAP106" s="376"/>
      <c r="DAQ106" s="376"/>
      <c r="DAR106" s="376"/>
      <c r="DAS106" s="376"/>
      <c r="DAT106" s="376"/>
      <c r="DAU106" s="376"/>
      <c r="DAV106" s="376"/>
      <c r="DAW106" s="376"/>
      <c r="DAX106" s="376"/>
      <c r="DAY106" s="376"/>
      <c r="DAZ106" s="376"/>
      <c r="DBA106" s="376"/>
      <c r="DBB106" s="376"/>
      <c r="DBC106" s="376"/>
      <c r="DBD106" s="376"/>
      <c r="DBE106" s="376"/>
      <c r="DBF106" s="376"/>
      <c r="DBG106" s="376"/>
      <c r="DBH106" s="376"/>
      <c r="DBI106" s="376"/>
      <c r="DBJ106" s="376"/>
      <c r="DBK106" s="376"/>
      <c r="DBL106" s="376"/>
      <c r="DBM106" s="376"/>
      <c r="DBN106" s="376"/>
      <c r="DBO106" s="376"/>
      <c r="DBP106" s="376"/>
      <c r="DBQ106" s="376"/>
      <c r="DBR106" s="376"/>
      <c r="DBS106" s="376"/>
      <c r="DBT106" s="376"/>
      <c r="DBU106" s="376"/>
      <c r="DBV106" s="376"/>
      <c r="DBW106" s="376"/>
      <c r="DBX106" s="376"/>
      <c r="DBY106" s="376"/>
      <c r="DBZ106" s="376"/>
      <c r="DCA106" s="376"/>
      <c r="DCB106" s="376"/>
      <c r="DCC106" s="376"/>
      <c r="DCD106" s="376"/>
      <c r="DCE106" s="376"/>
      <c r="DCF106" s="376"/>
      <c r="DCG106" s="376"/>
      <c r="DCH106" s="376"/>
      <c r="DCI106" s="376"/>
      <c r="DCJ106" s="376"/>
      <c r="DCK106" s="376"/>
      <c r="DCL106" s="376"/>
      <c r="DCM106" s="376"/>
      <c r="DCN106" s="376"/>
      <c r="DCO106" s="376"/>
      <c r="DCP106" s="376"/>
      <c r="DCQ106" s="376"/>
      <c r="DCR106" s="376"/>
      <c r="DCS106" s="376"/>
      <c r="DCT106" s="376"/>
      <c r="DCU106" s="376"/>
      <c r="DCV106" s="376"/>
      <c r="DCW106" s="376"/>
      <c r="DCX106" s="376"/>
      <c r="DCY106" s="376"/>
      <c r="DCZ106" s="376"/>
      <c r="DDA106" s="376"/>
      <c r="DDB106" s="376"/>
      <c r="DDC106" s="376"/>
      <c r="DDD106" s="376"/>
      <c r="DDE106" s="376"/>
      <c r="DDF106" s="376"/>
      <c r="DDG106" s="376"/>
      <c r="DDH106" s="376"/>
      <c r="DDI106" s="376"/>
      <c r="DDJ106" s="376"/>
      <c r="DDK106" s="376"/>
      <c r="DDL106" s="376"/>
      <c r="DDM106" s="376"/>
      <c r="DDN106" s="376"/>
      <c r="DDO106" s="376"/>
      <c r="DDP106" s="376"/>
      <c r="DDQ106" s="376"/>
      <c r="DDR106" s="376"/>
      <c r="DDS106" s="376"/>
      <c r="DDT106" s="376"/>
      <c r="DDU106" s="376"/>
      <c r="DDV106" s="376"/>
      <c r="DDW106" s="376"/>
      <c r="DDX106" s="376"/>
      <c r="DDY106" s="376"/>
      <c r="DDZ106" s="376"/>
      <c r="DEA106" s="376"/>
      <c r="DEB106" s="376"/>
      <c r="DEC106" s="376"/>
      <c r="DED106" s="376"/>
      <c r="DEE106" s="376"/>
      <c r="DEF106" s="376"/>
      <c r="DEG106" s="376"/>
      <c r="DEH106" s="376"/>
      <c r="DEI106" s="376"/>
      <c r="DEJ106" s="376"/>
      <c r="DEK106" s="376"/>
      <c r="DEL106" s="376"/>
      <c r="DEM106" s="376"/>
      <c r="DEN106" s="376"/>
      <c r="DEO106" s="376"/>
      <c r="DEP106" s="376"/>
      <c r="DEQ106" s="376"/>
      <c r="DER106" s="376"/>
      <c r="DES106" s="376"/>
      <c r="DET106" s="376"/>
      <c r="DEU106" s="376"/>
      <c r="DEV106" s="376"/>
      <c r="DEW106" s="376"/>
      <c r="DEX106" s="376"/>
      <c r="DEY106" s="376"/>
      <c r="DEZ106" s="376"/>
      <c r="DFA106" s="376"/>
      <c r="DFB106" s="376"/>
      <c r="DFC106" s="376"/>
      <c r="DFD106" s="376"/>
      <c r="DFE106" s="376"/>
      <c r="DFF106" s="376"/>
      <c r="DFG106" s="376"/>
      <c r="DFH106" s="376"/>
      <c r="DFI106" s="376"/>
      <c r="DFJ106" s="376"/>
      <c r="DFK106" s="376"/>
      <c r="DFL106" s="376"/>
      <c r="DFM106" s="376"/>
      <c r="DFN106" s="376"/>
      <c r="DFO106" s="376"/>
      <c r="DFP106" s="376"/>
      <c r="DFQ106" s="376"/>
      <c r="DFR106" s="376"/>
      <c r="DFS106" s="376"/>
      <c r="DFT106" s="376"/>
      <c r="DFU106" s="376"/>
      <c r="DFV106" s="376"/>
      <c r="DFW106" s="376"/>
      <c r="DFX106" s="376"/>
      <c r="DFY106" s="376"/>
      <c r="DFZ106" s="376"/>
      <c r="DGA106" s="376"/>
      <c r="DGB106" s="376"/>
      <c r="DGC106" s="376"/>
      <c r="DGD106" s="376"/>
      <c r="DGE106" s="376"/>
      <c r="DGF106" s="376"/>
      <c r="DGG106" s="376"/>
      <c r="DGH106" s="376"/>
      <c r="DGI106" s="376"/>
      <c r="DGJ106" s="376"/>
      <c r="DGK106" s="376"/>
      <c r="DGL106" s="376"/>
      <c r="DGM106" s="376"/>
      <c r="DGN106" s="376"/>
      <c r="DGO106" s="376"/>
      <c r="DGP106" s="376"/>
      <c r="DGQ106" s="376"/>
      <c r="DGR106" s="376"/>
      <c r="DGS106" s="376"/>
      <c r="DGT106" s="376"/>
      <c r="DGU106" s="376"/>
      <c r="DGV106" s="376"/>
      <c r="DGW106" s="376"/>
      <c r="DGX106" s="376"/>
      <c r="DGY106" s="376"/>
      <c r="DGZ106" s="376"/>
      <c r="DHA106" s="376"/>
      <c r="DHB106" s="376"/>
      <c r="DHC106" s="376"/>
      <c r="DHD106" s="376"/>
      <c r="DHE106" s="376"/>
      <c r="DHF106" s="376"/>
      <c r="DHG106" s="376"/>
      <c r="DHH106" s="376"/>
      <c r="DHI106" s="376"/>
      <c r="DHJ106" s="376"/>
      <c r="DHK106" s="376"/>
      <c r="DHL106" s="376"/>
      <c r="DHM106" s="376"/>
      <c r="DHN106" s="376"/>
      <c r="DHO106" s="376"/>
      <c r="DHP106" s="376"/>
      <c r="DHQ106" s="376"/>
      <c r="DHR106" s="376"/>
      <c r="DHS106" s="376"/>
      <c r="DHT106" s="376"/>
      <c r="DHU106" s="376"/>
      <c r="DHV106" s="376"/>
      <c r="DHW106" s="376"/>
      <c r="DHX106" s="376"/>
      <c r="DHY106" s="376"/>
      <c r="DHZ106" s="376"/>
      <c r="DIA106" s="376"/>
      <c r="DIB106" s="376"/>
      <c r="DIC106" s="376"/>
      <c r="DID106" s="376"/>
      <c r="DIE106" s="376"/>
      <c r="DIF106" s="376"/>
      <c r="DIG106" s="376"/>
      <c r="DIH106" s="376"/>
      <c r="DII106" s="376"/>
      <c r="DIJ106" s="376"/>
      <c r="DIK106" s="376"/>
      <c r="DIL106" s="376"/>
      <c r="DIM106" s="376"/>
      <c r="DIN106" s="376"/>
      <c r="DIO106" s="376"/>
      <c r="DIP106" s="376"/>
      <c r="DIQ106" s="376"/>
      <c r="DIR106" s="376"/>
      <c r="DIS106" s="376"/>
      <c r="DIT106" s="376"/>
      <c r="DIU106" s="376"/>
      <c r="DIV106" s="376"/>
      <c r="DIW106" s="376"/>
      <c r="DIX106" s="376"/>
      <c r="DIY106" s="376"/>
      <c r="DIZ106" s="376"/>
      <c r="DJA106" s="376"/>
      <c r="DJB106" s="376"/>
      <c r="DJC106" s="376"/>
      <c r="DJD106" s="376"/>
      <c r="DJE106" s="376"/>
      <c r="DJF106" s="376"/>
      <c r="DJG106" s="376"/>
      <c r="DJH106" s="376"/>
      <c r="DJI106" s="376"/>
      <c r="DJJ106" s="376"/>
      <c r="DJK106" s="376"/>
      <c r="DJL106" s="376"/>
      <c r="DJM106" s="376"/>
      <c r="DJN106" s="376"/>
      <c r="DJO106" s="376"/>
      <c r="DJP106" s="376"/>
      <c r="DJQ106" s="376"/>
      <c r="DJR106" s="376"/>
      <c r="DJS106" s="376"/>
      <c r="DJT106" s="376"/>
      <c r="DJU106" s="376"/>
      <c r="DJV106" s="376"/>
      <c r="DJW106" s="376"/>
      <c r="DJX106" s="376"/>
      <c r="DJY106" s="376"/>
      <c r="DJZ106" s="376"/>
      <c r="DKA106" s="376"/>
      <c r="DKB106" s="376"/>
      <c r="DKC106" s="376"/>
      <c r="DKD106" s="376"/>
      <c r="DKE106" s="376"/>
      <c r="DKF106" s="376"/>
      <c r="DKG106" s="376"/>
      <c r="DKH106" s="376"/>
      <c r="DKI106" s="376"/>
      <c r="DKJ106" s="376"/>
      <c r="DKK106" s="376"/>
      <c r="DKL106" s="376"/>
      <c r="DKM106" s="376"/>
      <c r="DKN106" s="376"/>
      <c r="DKO106" s="376"/>
      <c r="DKP106" s="376"/>
      <c r="DKQ106" s="376"/>
      <c r="DKR106" s="376"/>
      <c r="DKS106" s="376"/>
      <c r="DKT106" s="376"/>
      <c r="DKU106" s="376"/>
      <c r="DKV106" s="376"/>
      <c r="DKW106" s="376"/>
      <c r="DKX106" s="376"/>
      <c r="DKY106" s="376"/>
      <c r="DKZ106" s="376"/>
      <c r="DLA106" s="376"/>
      <c r="DLB106" s="376"/>
      <c r="DLC106" s="376"/>
      <c r="DLD106" s="376"/>
      <c r="DLE106" s="376"/>
      <c r="DLF106" s="376"/>
      <c r="DLG106" s="376"/>
      <c r="DLH106" s="376"/>
      <c r="DLI106" s="376"/>
      <c r="DLJ106" s="376"/>
      <c r="DLK106" s="376"/>
      <c r="DLL106" s="376"/>
      <c r="DLM106" s="376"/>
      <c r="DLN106" s="376"/>
      <c r="DLO106" s="376"/>
      <c r="DLP106" s="376"/>
      <c r="DLQ106" s="376"/>
      <c r="DLR106" s="376"/>
      <c r="DLS106" s="376"/>
      <c r="DLT106" s="376"/>
      <c r="DLU106" s="376"/>
      <c r="DLV106" s="376"/>
      <c r="DLW106" s="376"/>
      <c r="DLX106" s="376"/>
      <c r="DLY106" s="376"/>
      <c r="DLZ106" s="376"/>
      <c r="DMA106" s="376"/>
      <c r="DMB106" s="376"/>
      <c r="DMC106" s="376"/>
      <c r="DMD106" s="376"/>
      <c r="DME106" s="376"/>
      <c r="DMF106" s="376"/>
      <c r="DMG106" s="376"/>
      <c r="DMH106" s="376"/>
      <c r="DMI106" s="376"/>
      <c r="DMJ106" s="376"/>
      <c r="DMK106" s="376"/>
      <c r="DML106" s="376"/>
      <c r="DMM106" s="376"/>
      <c r="DMN106" s="376"/>
      <c r="DMO106" s="376"/>
      <c r="DMP106" s="376"/>
      <c r="DMQ106" s="376"/>
      <c r="DMR106" s="376"/>
      <c r="DMS106" s="376"/>
      <c r="DMT106" s="376"/>
      <c r="DMU106" s="376"/>
      <c r="DMV106" s="376"/>
      <c r="DMW106" s="376"/>
      <c r="DMX106" s="376"/>
      <c r="DMY106" s="376"/>
      <c r="DMZ106" s="376"/>
      <c r="DNA106" s="376"/>
      <c r="DNB106" s="376"/>
      <c r="DNC106" s="376"/>
      <c r="DND106" s="376"/>
      <c r="DNE106" s="376"/>
      <c r="DNF106" s="376"/>
      <c r="DNG106" s="376"/>
      <c r="DNH106" s="376"/>
      <c r="DNI106" s="376"/>
      <c r="DNJ106" s="376"/>
      <c r="DNK106" s="376"/>
      <c r="DNL106" s="376"/>
      <c r="DNM106" s="376"/>
      <c r="DNN106" s="376"/>
      <c r="DNO106" s="376"/>
      <c r="DNP106" s="376"/>
      <c r="DNQ106" s="376"/>
      <c r="DNR106" s="376"/>
      <c r="DNS106" s="376"/>
      <c r="DNT106" s="376"/>
      <c r="DNU106" s="376"/>
      <c r="DNV106" s="376"/>
      <c r="DNW106" s="376"/>
      <c r="DNX106" s="376"/>
      <c r="DNY106" s="376"/>
      <c r="DNZ106" s="376"/>
      <c r="DOA106" s="376"/>
      <c r="DOB106" s="376"/>
      <c r="DOC106" s="376"/>
      <c r="DOD106" s="376"/>
      <c r="DOE106" s="376"/>
      <c r="DOF106" s="376"/>
      <c r="DOG106" s="376"/>
      <c r="DOH106" s="376"/>
      <c r="DOI106" s="376"/>
      <c r="DOJ106" s="376"/>
      <c r="DOK106" s="376"/>
      <c r="DOL106" s="376"/>
      <c r="DOM106" s="376"/>
      <c r="DON106" s="376"/>
      <c r="DOO106" s="376"/>
      <c r="DOP106" s="376"/>
      <c r="DOQ106" s="376"/>
      <c r="DOR106" s="376"/>
      <c r="DOS106" s="376"/>
      <c r="DOT106" s="376"/>
      <c r="DOU106" s="376"/>
      <c r="DOV106" s="376"/>
      <c r="DOW106" s="376"/>
      <c r="DOX106" s="376"/>
      <c r="DOY106" s="376"/>
      <c r="DOZ106" s="376"/>
      <c r="DPA106" s="376"/>
      <c r="DPB106" s="376"/>
      <c r="DPC106" s="376"/>
      <c r="DPD106" s="376"/>
      <c r="DPE106" s="376"/>
      <c r="DPF106" s="376"/>
      <c r="DPG106" s="376"/>
      <c r="DPH106" s="376"/>
      <c r="DPI106" s="376"/>
      <c r="DPJ106" s="376"/>
      <c r="DPK106" s="376"/>
      <c r="DPL106" s="376"/>
      <c r="DPM106" s="376"/>
      <c r="DPN106" s="376"/>
      <c r="DPO106" s="376"/>
      <c r="DPP106" s="376"/>
      <c r="DPQ106" s="376"/>
      <c r="DPR106" s="376"/>
      <c r="DPS106" s="376"/>
      <c r="DPT106" s="376"/>
      <c r="DPU106" s="376"/>
      <c r="DPV106" s="376"/>
      <c r="DPW106" s="376"/>
      <c r="DPX106" s="376"/>
      <c r="DPY106" s="376"/>
      <c r="DPZ106" s="376"/>
      <c r="DQA106" s="376"/>
      <c r="DQB106" s="376"/>
      <c r="DQC106" s="376"/>
      <c r="DQD106" s="376"/>
      <c r="DQE106" s="376"/>
      <c r="DQF106" s="376"/>
      <c r="DQG106" s="376"/>
      <c r="DQH106" s="376"/>
      <c r="DQI106" s="376"/>
      <c r="DQJ106" s="376"/>
      <c r="DQK106" s="376"/>
      <c r="DQL106" s="376"/>
      <c r="DQM106" s="376"/>
      <c r="DQN106" s="376"/>
      <c r="DQO106" s="376"/>
      <c r="DQP106" s="376"/>
      <c r="DQQ106" s="376"/>
      <c r="DQR106" s="376"/>
      <c r="DQS106" s="376"/>
      <c r="DQT106" s="376"/>
      <c r="DQU106" s="376"/>
      <c r="DQV106" s="376"/>
      <c r="DQW106" s="376"/>
      <c r="DQX106" s="376"/>
      <c r="DQY106" s="376"/>
      <c r="DQZ106" s="376"/>
      <c r="DRA106" s="376"/>
      <c r="DRB106" s="376"/>
      <c r="DRC106" s="376"/>
      <c r="DRD106" s="376"/>
      <c r="DRE106" s="376"/>
      <c r="DRF106" s="376"/>
      <c r="DRG106" s="376"/>
      <c r="DRH106" s="376"/>
      <c r="DRI106" s="376"/>
      <c r="DRJ106" s="376"/>
      <c r="DRK106" s="376"/>
      <c r="DRL106" s="376"/>
      <c r="DRM106" s="376"/>
      <c r="DRN106" s="376"/>
      <c r="DRO106" s="376"/>
      <c r="DRP106" s="376"/>
      <c r="DRQ106" s="376"/>
      <c r="DRR106" s="376"/>
      <c r="DRS106" s="376"/>
      <c r="DRT106" s="376"/>
      <c r="DRU106" s="376"/>
      <c r="DRV106" s="376"/>
      <c r="DRW106" s="376"/>
      <c r="DRX106" s="376"/>
      <c r="DRY106" s="376"/>
      <c r="DRZ106" s="376"/>
      <c r="DSA106" s="376"/>
      <c r="DSB106" s="376"/>
      <c r="DSC106" s="376"/>
      <c r="DSD106" s="376"/>
      <c r="DSE106" s="376"/>
      <c r="DSF106" s="376"/>
      <c r="DSG106" s="376"/>
      <c r="DSH106" s="376"/>
      <c r="DSI106" s="376"/>
      <c r="DSJ106" s="376"/>
      <c r="DSK106" s="376"/>
      <c r="DSL106" s="376"/>
      <c r="DSM106" s="376"/>
      <c r="DSN106" s="376"/>
      <c r="DSO106" s="376"/>
      <c r="DSP106" s="376"/>
      <c r="DSQ106" s="376"/>
      <c r="DSR106" s="376"/>
      <c r="DSS106" s="376"/>
      <c r="DST106" s="376"/>
      <c r="DSU106" s="376"/>
      <c r="DSV106" s="376"/>
      <c r="DSW106" s="376"/>
      <c r="DSX106" s="376"/>
      <c r="DSY106" s="376"/>
      <c r="DSZ106" s="376"/>
      <c r="DTA106" s="376"/>
      <c r="DTB106" s="376"/>
      <c r="DTC106" s="376"/>
      <c r="DTD106" s="376"/>
      <c r="DTE106" s="376"/>
      <c r="DTF106" s="376"/>
      <c r="DTG106" s="376"/>
      <c r="DTH106" s="376"/>
      <c r="DTI106" s="376"/>
      <c r="DTJ106" s="376"/>
      <c r="DTK106" s="376"/>
      <c r="DTL106" s="376"/>
      <c r="DTM106" s="376"/>
      <c r="DTN106" s="376"/>
      <c r="DTO106" s="376"/>
      <c r="DTP106" s="376"/>
      <c r="DTQ106" s="376"/>
      <c r="DTR106" s="376"/>
      <c r="DTS106" s="376"/>
      <c r="DTT106" s="376"/>
      <c r="DTU106" s="376"/>
      <c r="DTV106" s="376"/>
      <c r="DTW106" s="376"/>
      <c r="DTX106" s="376"/>
      <c r="DTY106" s="376"/>
      <c r="DTZ106" s="376"/>
      <c r="DUA106" s="376"/>
      <c r="DUB106" s="376"/>
      <c r="DUC106" s="376"/>
      <c r="DUD106" s="376"/>
      <c r="DUE106" s="376"/>
      <c r="DUF106" s="376"/>
      <c r="DUG106" s="376"/>
      <c r="DUH106" s="376"/>
      <c r="DUI106" s="376"/>
      <c r="DUJ106" s="376"/>
      <c r="DUK106" s="376"/>
      <c r="DUL106" s="376"/>
      <c r="DUM106" s="376"/>
      <c r="DUN106" s="376"/>
      <c r="DUO106" s="376"/>
      <c r="DUP106" s="376"/>
      <c r="DUQ106" s="376"/>
      <c r="DUR106" s="376"/>
      <c r="DUS106" s="376"/>
      <c r="DUT106" s="376"/>
      <c r="DUU106" s="376"/>
      <c r="DUV106" s="376"/>
      <c r="DUW106" s="376"/>
      <c r="DUX106" s="376"/>
      <c r="DUY106" s="376"/>
      <c r="DUZ106" s="376"/>
      <c r="DVA106" s="376"/>
      <c r="DVB106" s="376"/>
      <c r="DVC106" s="376"/>
      <c r="DVD106" s="376"/>
      <c r="DVE106" s="376"/>
      <c r="DVF106" s="376"/>
      <c r="DVG106" s="376"/>
      <c r="DVH106" s="376"/>
      <c r="DVI106" s="376"/>
      <c r="DVJ106" s="376"/>
      <c r="DVK106" s="376"/>
      <c r="DVL106" s="376"/>
      <c r="DVM106" s="376"/>
      <c r="DVN106" s="376"/>
      <c r="DVO106" s="376"/>
      <c r="DVP106" s="376"/>
      <c r="DVQ106" s="376"/>
      <c r="DVR106" s="376"/>
      <c r="DVS106" s="376"/>
      <c r="DVT106" s="376"/>
      <c r="DVU106" s="376"/>
      <c r="DVV106" s="376"/>
      <c r="DVW106" s="376"/>
      <c r="DVX106" s="376"/>
      <c r="DVY106" s="376"/>
      <c r="DVZ106" s="376"/>
      <c r="DWA106" s="376"/>
      <c r="DWB106" s="376"/>
      <c r="DWC106" s="376"/>
      <c r="DWD106" s="376"/>
      <c r="DWE106" s="376"/>
      <c r="DWF106" s="376"/>
      <c r="DWG106" s="376"/>
      <c r="DWH106" s="376"/>
      <c r="DWI106" s="376"/>
      <c r="DWJ106" s="376"/>
      <c r="DWK106" s="376"/>
      <c r="DWL106" s="376"/>
      <c r="DWM106" s="376"/>
      <c r="DWN106" s="376"/>
      <c r="DWO106" s="376"/>
      <c r="DWP106" s="376"/>
      <c r="DWQ106" s="376"/>
      <c r="DWR106" s="376"/>
      <c r="DWS106" s="376"/>
      <c r="DWT106" s="376"/>
      <c r="DWU106" s="376"/>
      <c r="DWV106" s="376"/>
      <c r="DWW106" s="376"/>
      <c r="DWX106" s="376"/>
      <c r="DWY106" s="376"/>
      <c r="DWZ106" s="376"/>
      <c r="DXA106" s="376"/>
      <c r="DXB106" s="376"/>
      <c r="DXC106" s="376"/>
      <c r="DXD106" s="376"/>
      <c r="DXE106" s="376"/>
      <c r="DXF106" s="376"/>
      <c r="DXG106" s="376"/>
      <c r="DXH106" s="376"/>
      <c r="DXI106" s="376"/>
      <c r="DXJ106" s="376"/>
      <c r="DXK106" s="376"/>
      <c r="DXL106" s="376"/>
      <c r="DXM106" s="376"/>
      <c r="DXN106" s="376"/>
      <c r="DXO106" s="376"/>
      <c r="DXP106" s="376"/>
      <c r="DXQ106" s="376"/>
      <c r="DXR106" s="376"/>
      <c r="DXS106" s="376"/>
      <c r="DXT106" s="376"/>
      <c r="DXU106" s="376"/>
      <c r="DXV106" s="376"/>
      <c r="DXW106" s="376"/>
      <c r="DXX106" s="376"/>
      <c r="DXY106" s="376"/>
      <c r="DXZ106" s="376"/>
      <c r="DYA106" s="376"/>
      <c r="DYB106" s="376"/>
      <c r="DYC106" s="376"/>
      <c r="DYD106" s="376"/>
      <c r="DYE106" s="376"/>
      <c r="DYF106" s="376"/>
      <c r="DYG106" s="376"/>
      <c r="DYH106" s="376"/>
      <c r="DYI106" s="376"/>
      <c r="DYJ106" s="376"/>
      <c r="DYK106" s="376"/>
      <c r="DYL106" s="376"/>
      <c r="DYM106" s="376"/>
      <c r="DYN106" s="376"/>
      <c r="DYO106" s="376"/>
      <c r="DYP106" s="376"/>
      <c r="DYQ106" s="376"/>
      <c r="DYR106" s="376"/>
      <c r="DYS106" s="376"/>
      <c r="DYT106" s="376"/>
      <c r="DYU106" s="376"/>
      <c r="DYV106" s="376"/>
      <c r="DYW106" s="376"/>
      <c r="DYX106" s="376"/>
      <c r="DYY106" s="376"/>
      <c r="DYZ106" s="376"/>
      <c r="DZA106" s="376"/>
      <c r="DZB106" s="376"/>
      <c r="DZC106" s="376"/>
      <c r="DZD106" s="376"/>
      <c r="DZE106" s="376"/>
      <c r="DZF106" s="376"/>
      <c r="DZG106" s="376"/>
      <c r="DZH106" s="376"/>
      <c r="DZI106" s="376"/>
      <c r="DZJ106" s="376"/>
      <c r="DZK106" s="376"/>
      <c r="DZL106" s="376"/>
      <c r="DZM106" s="376"/>
      <c r="DZN106" s="376"/>
      <c r="DZO106" s="376"/>
      <c r="DZP106" s="376"/>
      <c r="DZQ106" s="376"/>
      <c r="DZR106" s="376"/>
      <c r="DZS106" s="376"/>
      <c r="DZT106" s="376"/>
      <c r="DZU106" s="376"/>
      <c r="DZV106" s="376"/>
      <c r="DZW106" s="376"/>
      <c r="DZX106" s="376"/>
      <c r="DZY106" s="376"/>
      <c r="DZZ106" s="376"/>
      <c r="EAA106" s="376"/>
      <c r="EAB106" s="376"/>
      <c r="EAC106" s="376"/>
      <c r="EAD106" s="376"/>
      <c r="EAE106" s="376"/>
      <c r="EAF106" s="376"/>
      <c r="EAG106" s="376"/>
      <c r="EAH106" s="376"/>
      <c r="EAI106" s="376"/>
      <c r="EAJ106" s="376"/>
      <c r="EAK106" s="376"/>
      <c r="EAL106" s="376"/>
      <c r="EAM106" s="376"/>
      <c r="EAN106" s="376"/>
      <c r="EAO106" s="376"/>
      <c r="EAP106" s="376"/>
      <c r="EAQ106" s="376"/>
      <c r="EAR106" s="376"/>
      <c r="EAS106" s="376"/>
      <c r="EAT106" s="376"/>
      <c r="EAU106" s="376"/>
      <c r="EAV106" s="376"/>
      <c r="EAW106" s="376"/>
      <c r="EAX106" s="376"/>
      <c r="EAY106" s="376"/>
      <c r="EAZ106" s="376"/>
      <c r="EBA106" s="376"/>
      <c r="EBB106" s="376"/>
      <c r="EBC106" s="376"/>
      <c r="EBD106" s="376"/>
      <c r="EBE106" s="376"/>
      <c r="EBF106" s="376"/>
      <c r="EBG106" s="376"/>
      <c r="EBH106" s="376"/>
      <c r="EBI106" s="376"/>
      <c r="EBJ106" s="376"/>
      <c r="EBK106" s="376"/>
      <c r="EBL106" s="376"/>
      <c r="EBM106" s="376"/>
      <c r="EBN106" s="376"/>
      <c r="EBO106" s="376"/>
      <c r="EBP106" s="376"/>
      <c r="EBQ106" s="376"/>
      <c r="EBR106" s="376"/>
      <c r="EBS106" s="376"/>
      <c r="EBT106" s="376"/>
      <c r="EBU106" s="376"/>
      <c r="EBV106" s="376"/>
      <c r="EBW106" s="376"/>
      <c r="EBX106" s="376"/>
      <c r="EBY106" s="376"/>
      <c r="EBZ106" s="376"/>
      <c r="ECA106" s="376"/>
      <c r="ECB106" s="376"/>
      <c r="ECC106" s="376"/>
      <c r="ECD106" s="376"/>
      <c r="ECE106" s="376"/>
      <c r="ECF106" s="376"/>
      <c r="ECG106" s="376"/>
      <c r="ECH106" s="376"/>
      <c r="ECI106" s="376"/>
      <c r="ECJ106" s="376"/>
      <c r="ECK106" s="376"/>
      <c r="ECL106" s="376"/>
      <c r="ECM106" s="376"/>
      <c r="ECN106" s="376"/>
      <c r="ECO106" s="376"/>
      <c r="ECP106" s="376"/>
      <c r="ECQ106" s="376"/>
      <c r="ECR106" s="376"/>
      <c r="ECS106" s="376"/>
      <c r="ECT106" s="376"/>
      <c r="ECU106" s="376"/>
      <c r="ECV106" s="376"/>
      <c r="ECW106" s="376"/>
      <c r="ECX106" s="376"/>
      <c r="ECY106" s="376"/>
      <c r="ECZ106" s="376"/>
      <c r="EDA106" s="376"/>
      <c r="EDB106" s="376"/>
      <c r="EDC106" s="376"/>
      <c r="EDD106" s="376"/>
      <c r="EDE106" s="376"/>
      <c r="EDF106" s="376"/>
      <c r="EDG106" s="376"/>
      <c r="EDH106" s="376"/>
      <c r="EDI106" s="376"/>
      <c r="EDJ106" s="376"/>
      <c r="EDK106" s="376"/>
      <c r="EDL106" s="376"/>
      <c r="EDM106" s="376"/>
      <c r="EDN106" s="376"/>
      <c r="EDO106" s="376"/>
      <c r="EDP106" s="376"/>
      <c r="EDQ106" s="376"/>
      <c r="EDR106" s="376"/>
      <c r="EDS106" s="376"/>
      <c r="EDT106" s="376"/>
      <c r="EDU106" s="376"/>
      <c r="EDV106" s="376"/>
      <c r="EDW106" s="376"/>
      <c r="EDX106" s="376"/>
      <c r="EDY106" s="376"/>
      <c r="EDZ106" s="376"/>
      <c r="EEA106" s="376"/>
      <c r="EEB106" s="376"/>
      <c r="EEC106" s="376"/>
      <c r="EED106" s="376"/>
      <c r="EEE106" s="376"/>
      <c r="EEF106" s="376"/>
      <c r="EEG106" s="376"/>
      <c r="EEH106" s="376"/>
      <c r="EEI106" s="376"/>
      <c r="EEJ106" s="376"/>
      <c r="EEK106" s="376"/>
      <c r="EEL106" s="376"/>
      <c r="EEM106" s="376"/>
      <c r="EEN106" s="376"/>
      <c r="EEO106" s="376"/>
      <c r="EEP106" s="376"/>
      <c r="EEQ106" s="376"/>
      <c r="EER106" s="376"/>
      <c r="EES106" s="376"/>
      <c r="EET106" s="376"/>
      <c r="EEU106" s="376"/>
      <c r="EEV106" s="376"/>
      <c r="EEW106" s="376"/>
      <c r="EEX106" s="376"/>
      <c r="EEY106" s="376"/>
      <c r="EEZ106" s="376"/>
      <c r="EFA106" s="376"/>
      <c r="EFB106" s="376"/>
      <c r="EFC106" s="376"/>
      <c r="EFD106" s="376"/>
      <c r="EFE106" s="376"/>
      <c r="EFF106" s="376"/>
      <c r="EFG106" s="376"/>
      <c r="EFH106" s="376"/>
      <c r="EFI106" s="376"/>
      <c r="EFJ106" s="376"/>
      <c r="EFK106" s="376"/>
      <c r="EFL106" s="376"/>
      <c r="EFM106" s="376"/>
      <c r="EFN106" s="376"/>
      <c r="EFO106" s="376"/>
      <c r="EFP106" s="376"/>
      <c r="EFQ106" s="376"/>
      <c r="EFR106" s="376"/>
      <c r="EFS106" s="376"/>
      <c r="EFT106" s="376"/>
      <c r="EFU106" s="376"/>
      <c r="EFV106" s="376"/>
      <c r="EFW106" s="376"/>
      <c r="EFX106" s="376"/>
      <c r="EFY106" s="376"/>
      <c r="EFZ106" s="376"/>
      <c r="EGA106" s="376"/>
      <c r="EGB106" s="376"/>
      <c r="EGC106" s="376"/>
      <c r="EGD106" s="376"/>
      <c r="EGE106" s="376"/>
      <c r="EGF106" s="376"/>
      <c r="EGG106" s="376"/>
      <c r="EGH106" s="376"/>
      <c r="EGI106" s="376"/>
      <c r="EGJ106" s="376"/>
      <c r="EGK106" s="376"/>
      <c r="EGL106" s="376"/>
      <c r="EGM106" s="376"/>
      <c r="EGN106" s="376"/>
      <c r="EGO106" s="376"/>
      <c r="EGP106" s="376"/>
      <c r="EGQ106" s="376"/>
      <c r="EGR106" s="376"/>
      <c r="EGS106" s="376"/>
      <c r="EGT106" s="376"/>
      <c r="EGU106" s="376"/>
      <c r="EGV106" s="376"/>
      <c r="EGW106" s="376"/>
      <c r="EGX106" s="376"/>
      <c r="EGY106" s="376"/>
      <c r="EGZ106" s="376"/>
      <c r="EHA106" s="376"/>
      <c r="EHB106" s="376"/>
      <c r="EHC106" s="376"/>
      <c r="EHD106" s="376"/>
      <c r="EHE106" s="376"/>
      <c r="EHF106" s="376"/>
      <c r="EHG106" s="376"/>
      <c r="EHH106" s="376"/>
      <c r="EHI106" s="376"/>
      <c r="EHJ106" s="376"/>
      <c r="EHK106" s="376"/>
      <c r="EHL106" s="376"/>
      <c r="EHM106" s="376"/>
      <c r="EHN106" s="376"/>
      <c r="EHO106" s="376"/>
      <c r="EHP106" s="376"/>
      <c r="EHQ106" s="376"/>
      <c r="EHR106" s="376"/>
      <c r="EHS106" s="376"/>
      <c r="EHT106" s="376"/>
      <c r="EHU106" s="376"/>
      <c r="EHV106" s="376"/>
      <c r="EHW106" s="376"/>
      <c r="EHX106" s="376"/>
      <c r="EHY106" s="376"/>
      <c r="EHZ106" s="376"/>
      <c r="EIA106" s="376"/>
      <c r="EIB106" s="376"/>
      <c r="EIC106" s="376"/>
      <c r="EID106" s="376"/>
      <c r="EIE106" s="376"/>
      <c r="EIF106" s="376"/>
      <c r="EIG106" s="376"/>
      <c r="EIH106" s="376"/>
      <c r="EII106" s="376"/>
      <c r="EIJ106" s="376"/>
      <c r="EIK106" s="376"/>
      <c r="EIL106" s="376"/>
      <c r="EIM106" s="376"/>
      <c r="EIN106" s="376"/>
      <c r="EIO106" s="376"/>
      <c r="EIP106" s="376"/>
      <c r="EIQ106" s="376"/>
      <c r="EIR106" s="376"/>
      <c r="EIS106" s="376"/>
      <c r="EIT106" s="376"/>
      <c r="EIU106" s="376"/>
      <c r="EIV106" s="376"/>
      <c r="EIW106" s="376"/>
      <c r="EIX106" s="376"/>
      <c r="EIY106" s="376"/>
      <c r="EIZ106" s="376"/>
      <c r="EJA106" s="376"/>
      <c r="EJB106" s="376"/>
      <c r="EJC106" s="376"/>
      <c r="EJD106" s="376"/>
      <c r="EJE106" s="376"/>
      <c r="EJF106" s="376"/>
      <c r="EJG106" s="376"/>
      <c r="EJH106" s="376"/>
      <c r="EJI106" s="376"/>
      <c r="EJJ106" s="376"/>
      <c r="EJK106" s="376"/>
      <c r="EJL106" s="376"/>
      <c r="EJM106" s="376"/>
      <c r="EJN106" s="376"/>
      <c r="EJO106" s="376"/>
      <c r="EJP106" s="376"/>
      <c r="EJQ106" s="376"/>
      <c r="EJR106" s="376"/>
      <c r="EJS106" s="376"/>
      <c r="EJT106" s="376"/>
      <c r="EJU106" s="376"/>
      <c r="EJV106" s="376"/>
      <c r="EJW106" s="376"/>
      <c r="EJX106" s="376"/>
      <c r="EJY106" s="376"/>
      <c r="EJZ106" s="376"/>
      <c r="EKA106" s="376"/>
      <c r="EKB106" s="376"/>
      <c r="EKC106" s="376"/>
      <c r="EKD106" s="376"/>
      <c r="EKE106" s="376"/>
      <c r="EKF106" s="376"/>
      <c r="EKG106" s="376"/>
      <c r="EKH106" s="376"/>
      <c r="EKI106" s="376"/>
      <c r="EKJ106" s="376"/>
      <c r="EKK106" s="376"/>
      <c r="EKL106" s="376"/>
      <c r="EKM106" s="376"/>
      <c r="EKN106" s="376"/>
      <c r="EKO106" s="376"/>
      <c r="EKP106" s="376"/>
      <c r="EKQ106" s="376"/>
      <c r="EKR106" s="376"/>
      <c r="EKS106" s="376"/>
      <c r="EKT106" s="376"/>
      <c r="EKU106" s="376"/>
      <c r="EKV106" s="376"/>
      <c r="EKW106" s="376"/>
      <c r="EKX106" s="376"/>
      <c r="EKY106" s="376"/>
      <c r="EKZ106" s="376"/>
      <c r="ELA106" s="376"/>
      <c r="ELB106" s="376"/>
      <c r="ELC106" s="376"/>
      <c r="ELD106" s="376"/>
      <c r="ELE106" s="376"/>
      <c r="ELF106" s="376"/>
      <c r="ELG106" s="376"/>
      <c r="ELH106" s="376"/>
      <c r="ELI106" s="376"/>
      <c r="ELJ106" s="376"/>
      <c r="ELK106" s="376"/>
      <c r="ELL106" s="376"/>
      <c r="ELM106" s="376"/>
      <c r="ELN106" s="376"/>
      <c r="ELO106" s="376"/>
      <c r="ELP106" s="376"/>
      <c r="ELQ106" s="376"/>
      <c r="ELR106" s="376"/>
      <c r="ELS106" s="376"/>
      <c r="ELT106" s="376"/>
      <c r="ELU106" s="376"/>
      <c r="ELV106" s="376"/>
      <c r="ELW106" s="376"/>
      <c r="ELX106" s="376"/>
      <c r="ELY106" s="376"/>
      <c r="ELZ106" s="376"/>
      <c r="EMA106" s="376"/>
      <c r="EMB106" s="376"/>
      <c r="EMC106" s="376"/>
      <c r="EMD106" s="376"/>
      <c r="EME106" s="376"/>
      <c r="EMF106" s="376"/>
      <c r="EMG106" s="376"/>
      <c r="EMH106" s="376"/>
      <c r="EMI106" s="376"/>
      <c r="EMJ106" s="376"/>
      <c r="EMK106" s="376"/>
      <c r="EML106" s="376"/>
      <c r="EMM106" s="376"/>
      <c r="EMN106" s="376"/>
      <c r="EMO106" s="376"/>
      <c r="EMP106" s="376"/>
      <c r="EMQ106" s="376"/>
      <c r="EMR106" s="376"/>
      <c r="EMS106" s="376"/>
      <c r="EMT106" s="376"/>
      <c r="EMU106" s="376"/>
      <c r="EMV106" s="376"/>
      <c r="EMW106" s="376"/>
      <c r="EMX106" s="376"/>
      <c r="EMY106" s="376"/>
      <c r="EMZ106" s="376"/>
      <c r="ENA106" s="376"/>
      <c r="ENB106" s="376"/>
      <c r="ENC106" s="376"/>
      <c r="END106" s="376"/>
      <c r="ENE106" s="376"/>
      <c r="ENF106" s="376"/>
      <c r="ENG106" s="376"/>
      <c r="ENH106" s="376"/>
      <c r="ENI106" s="376"/>
      <c r="ENJ106" s="376"/>
      <c r="ENK106" s="376"/>
      <c r="ENL106" s="376"/>
      <c r="ENM106" s="376"/>
      <c r="ENN106" s="376"/>
      <c r="ENO106" s="376"/>
      <c r="ENP106" s="376"/>
      <c r="ENQ106" s="376"/>
      <c r="ENR106" s="376"/>
      <c r="ENS106" s="376"/>
      <c r="ENT106" s="376"/>
      <c r="ENU106" s="376"/>
      <c r="ENV106" s="376"/>
      <c r="ENW106" s="376"/>
      <c r="ENX106" s="376"/>
      <c r="ENY106" s="376"/>
      <c r="ENZ106" s="376"/>
      <c r="EOA106" s="376"/>
      <c r="EOB106" s="376"/>
      <c r="EOC106" s="376"/>
      <c r="EOD106" s="376"/>
      <c r="EOE106" s="376"/>
      <c r="EOF106" s="376"/>
      <c r="EOG106" s="376"/>
      <c r="EOH106" s="376"/>
      <c r="EOI106" s="376"/>
      <c r="EOJ106" s="376"/>
      <c r="EOK106" s="376"/>
      <c r="EOL106" s="376"/>
      <c r="EOM106" s="376"/>
      <c r="EON106" s="376"/>
      <c r="EOO106" s="376"/>
      <c r="EOP106" s="376"/>
      <c r="EOQ106" s="376"/>
      <c r="EOR106" s="376"/>
      <c r="EOS106" s="376"/>
      <c r="EOT106" s="376"/>
      <c r="EOU106" s="376"/>
      <c r="EOV106" s="376"/>
      <c r="EOW106" s="376"/>
      <c r="EOX106" s="376"/>
      <c r="EOY106" s="376"/>
      <c r="EOZ106" s="376"/>
      <c r="EPA106" s="376"/>
      <c r="EPB106" s="376"/>
      <c r="EPC106" s="376"/>
      <c r="EPD106" s="376"/>
      <c r="EPE106" s="376"/>
      <c r="EPF106" s="376"/>
      <c r="EPG106" s="376"/>
      <c r="EPH106" s="376"/>
      <c r="EPI106" s="376"/>
      <c r="EPJ106" s="376"/>
      <c r="EPK106" s="376"/>
      <c r="EPL106" s="376"/>
      <c r="EPM106" s="376"/>
      <c r="EPN106" s="376"/>
      <c r="EPO106" s="376"/>
      <c r="EPP106" s="376"/>
      <c r="EPQ106" s="376"/>
      <c r="EPR106" s="376"/>
      <c r="EPS106" s="376"/>
      <c r="EPT106" s="376"/>
      <c r="EPU106" s="376"/>
      <c r="EPV106" s="376"/>
      <c r="EPW106" s="376"/>
      <c r="EPX106" s="376"/>
      <c r="EPY106" s="376"/>
      <c r="EPZ106" s="376"/>
      <c r="EQA106" s="376"/>
      <c r="EQB106" s="376"/>
      <c r="EQC106" s="376"/>
      <c r="EQD106" s="376"/>
      <c r="EQE106" s="376"/>
      <c r="EQF106" s="376"/>
      <c r="EQG106" s="376"/>
      <c r="EQH106" s="376"/>
      <c r="EQI106" s="376"/>
      <c r="EQJ106" s="376"/>
      <c r="EQK106" s="376"/>
      <c r="EQL106" s="376"/>
      <c r="EQM106" s="376"/>
      <c r="EQN106" s="376"/>
      <c r="EQO106" s="376"/>
      <c r="EQP106" s="376"/>
      <c r="EQQ106" s="376"/>
      <c r="EQR106" s="376"/>
      <c r="EQS106" s="376"/>
      <c r="EQT106" s="376"/>
      <c r="EQU106" s="376"/>
      <c r="EQV106" s="376"/>
      <c r="EQW106" s="376"/>
      <c r="EQX106" s="376"/>
      <c r="EQY106" s="376"/>
      <c r="EQZ106" s="376"/>
      <c r="ERA106" s="376"/>
      <c r="ERB106" s="376"/>
      <c r="ERC106" s="376"/>
      <c r="ERD106" s="376"/>
      <c r="ERE106" s="376"/>
      <c r="ERF106" s="376"/>
      <c r="ERG106" s="376"/>
      <c r="ERH106" s="376"/>
      <c r="ERI106" s="376"/>
      <c r="ERJ106" s="376"/>
      <c r="ERK106" s="376"/>
      <c r="ERL106" s="376"/>
      <c r="ERM106" s="376"/>
      <c r="ERN106" s="376"/>
      <c r="ERO106" s="376"/>
      <c r="ERP106" s="376"/>
      <c r="ERQ106" s="376"/>
      <c r="ERR106" s="376"/>
      <c r="ERS106" s="376"/>
      <c r="ERT106" s="376"/>
      <c r="ERU106" s="376"/>
      <c r="ERV106" s="376"/>
      <c r="ERW106" s="376"/>
      <c r="ERX106" s="376"/>
      <c r="ERY106" s="376"/>
      <c r="ERZ106" s="376"/>
      <c r="ESA106" s="376"/>
      <c r="ESB106" s="376"/>
      <c r="ESC106" s="376"/>
      <c r="ESD106" s="376"/>
      <c r="ESE106" s="376"/>
      <c r="ESF106" s="376"/>
      <c r="ESG106" s="376"/>
      <c r="ESH106" s="376"/>
      <c r="ESI106" s="376"/>
      <c r="ESJ106" s="376"/>
      <c r="ESK106" s="376"/>
      <c r="ESL106" s="376"/>
      <c r="ESM106" s="376"/>
      <c r="ESN106" s="376"/>
      <c r="ESO106" s="376"/>
      <c r="ESP106" s="376"/>
      <c r="ESQ106" s="376"/>
      <c r="ESR106" s="376"/>
      <c r="ESS106" s="376"/>
      <c r="EST106" s="376"/>
      <c r="ESU106" s="376"/>
      <c r="ESV106" s="376"/>
      <c r="ESW106" s="376"/>
      <c r="ESX106" s="376"/>
      <c r="ESY106" s="376"/>
      <c r="ESZ106" s="376"/>
      <c r="ETA106" s="376"/>
      <c r="ETB106" s="376"/>
      <c r="ETC106" s="376"/>
      <c r="ETD106" s="376"/>
      <c r="ETE106" s="376"/>
      <c r="ETF106" s="376"/>
      <c r="ETG106" s="376"/>
      <c r="ETH106" s="376"/>
      <c r="ETI106" s="376"/>
      <c r="ETJ106" s="376"/>
      <c r="ETK106" s="376"/>
      <c r="ETL106" s="376"/>
      <c r="ETM106" s="376"/>
      <c r="ETN106" s="376"/>
      <c r="ETO106" s="376"/>
      <c r="ETP106" s="376"/>
      <c r="ETQ106" s="376"/>
      <c r="ETR106" s="376"/>
      <c r="ETS106" s="376"/>
      <c r="ETT106" s="376"/>
      <c r="ETU106" s="376"/>
      <c r="ETV106" s="376"/>
      <c r="ETW106" s="376"/>
      <c r="ETX106" s="376"/>
      <c r="ETY106" s="376"/>
      <c r="ETZ106" s="376"/>
      <c r="EUA106" s="376"/>
      <c r="EUB106" s="376"/>
      <c r="EUC106" s="376"/>
      <c r="EUD106" s="376"/>
      <c r="EUE106" s="376"/>
      <c r="EUF106" s="376"/>
      <c r="EUG106" s="376"/>
      <c r="EUH106" s="376"/>
      <c r="EUI106" s="376"/>
      <c r="EUJ106" s="376"/>
      <c r="EUK106" s="376"/>
      <c r="EUL106" s="376"/>
      <c r="EUM106" s="376"/>
      <c r="EUN106" s="376"/>
      <c r="EUO106" s="376"/>
      <c r="EUP106" s="376"/>
      <c r="EUQ106" s="376"/>
      <c r="EUR106" s="376"/>
      <c r="EUS106" s="376"/>
      <c r="EUT106" s="376"/>
      <c r="EUU106" s="376"/>
      <c r="EUV106" s="376"/>
      <c r="EUW106" s="376"/>
      <c r="EUX106" s="376"/>
      <c r="EUY106" s="376"/>
      <c r="EUZ106" s="376"/>
      <c r="EVA106" s="376"/>
      <c r="EVB106" s="376"/>
      <c r="EVC106" s="376"/>
      <c r="EVD106" s="376"/>
      <c r="EVE106" s="376"/>
      <c r="EVF106" s="376"/>
      <c r="EVG106" s="376"/>
      <c r="EVH106" s="376"/>
      <c r="EVI106" s="376"/>
      <c r="EVJ106" s="376"/>
      <c r="EVK106" s="376"/>
      <c r="EVL106" s="376"/>
      <c r="EVM106" s="376"/>
      <c r="EVN106" s="376"/>
      <c r="EVO106" s="376"/>
      <c r="EVP106" s="376"/>
      <c r="EVQ106" s="376"/>
      <c r="EVR106" s="376"/>
      <c r="EVS106" s="376"/>
      <c r="EVT106" s="376"/>
      <c r="EVU106" s="376"/>
      <c r="EVV106" s="376"/>
      <c r="EVW106" s="376"/>
      <c r="EVX106" s="376"/>
      <c r="EVY106" s="376"/>
      <c r="EVZ106" s="376"/>
      <c r="EWA106" s="376"/>
      <c r="EWB106" s="376"/>
      <c r="EWC106" s="376"/>
      <c r="EWD106" s="376"/>
      <c r="EWE106" s="376"/>
      <c r="EWF106" s="376"/>
      <c r="EWG106" s="376"/>
      <c r="EWH106" s="376"/>
      <c r="EWI106" s="376"/>
      <c r="EWJ106" s="376"/>
      <c r="EWK106" s="376"/>
      <c r="EWL106" s="376"/>
      <c r="EWM106" s="376"/>
      <c r="EWN106" s="376"/>
      <c r="EWO106" s="376"/>
      <c r="EWP106" s="376"/>
      <c r="EWQ106" s="376"/>
      <c r="EWR106" s="376"/>
      <c r="EWS106" s="376"/>
      <c r="EWT106" s="376"/>
      <c r="EWU106" s="376"/>
      <c r="EWV106" s="376"/>
      <c r="EWW106" s="376"/>
      <c r="EWX106" s="376"/>
      <c r="EWY106" s="376"/>
      <c r="EWZ106" s="376"/>
      <c r="EXA106" s="376"/>
      <c r="EXB106" s="376"/>
      <c r="EXC106" s="376"/>
      <c r="EXD106" s="376"/>
      <c r="EXE106" s="376"/>
      <c r="EXF106" s="376"/>
      <c r="EXG106" s="376"/>
      <c r="EXH106" s="376"/>
      <c r="EXI106" s="376"/>
      <c r="EXJ106" s="376"/>
      <c r="EXK106" s="376"/>
      <c r="EXL106" s="376"/>
      <c r="EXM106" s="376"/>
      <c r="EXN106" s="376"/>
      <c r="EXO106" s="376"/>
      <c r="EXP106" s="376"/>
      <c r="EXQ106" s="376"/>
      <c r="EXR106" s="376"/>
      <c r="EXS106" s="376"/>
      <c r="EXT106" s="376"/>
      <c r="EXU106" s="376"/>
      <c r="EXV106" s="376"/>
      <c r="EXW106" s="376"/>
      <c r="EXX106" s="376"/>
      <c r="EXY106" s="376"/>
      <c r="EXZ106" s="376"/>
      <c r="EYA106" s="376"/>
      <c r="EYB106" s="376"/>
      <c r="EYC106" s="376"/>
      <c r="EYD106" s="376"/>
      <c r="EYE106" s="376"/>
      <c r="EYF106" s="376"/>
      <c r="EYG106" s="376"/>
      <c r="EYH106" s="376"/>
      <c r="EYI106" s="376"/>
      <c r="EYJ106" s="376"/>
      <c r="EYK106" s="376"/>
      <c r="EYL106" s="376"/>
      <c r="EYM106" s="376"/>
      <c r="EYN106" s="376"/>
      <c r="EYO106" s="376"/>
      <c r="EYP106" s="376"/>
      <c r="EYQ106" s="376"/>
      <c r="EYR106" s="376"/>
      <c r="EYS106" s="376"/>
      <c r="EYT106" s="376"/>
      <c r="EYU106" s="376"/>
      <c r="EYV106" s="376"/>
      <c r="EYW106" s="376"/>
      <c r="EYX106" s="376"/>
      <c r="EYY106" s="376"/>
      <c r="EYZ106" s="376"/>
      <c r="EZA106" s="376"/>
      <c r="EZB106" s="376"/>
      <c r="EZC106" s="376"/>
      <c r="EZD106" s="376"/>
      <c r="EZE106" s="376"/>
      <c r="EZF106" s="376"/>
      <c r="EZG106" s="376"/>
      <c r="EZH106" s="376"/>
      <c r="EZI106" s="376"/>
      <c r="EZJ106" s="376"/>
      <c r="EZK106" s="376"/>
      <c r="EZL106" s="376"/>
      <c r="EZM106" s="376"/>
      <c r="EZN106" s="376"/>
      <c r="EZO106" s="376"/>
      <c r="EZP106" s="376"/>
      <c r="EZQ106" s="376"/>
      <c r="EZR106" s="376"/>
      <c r="EZS106" s="376"/>
      <c r="EZT106" s="376"/>
      <c r="EZU106" s="376"/>
      <c r="EZV106" s="376"/>
      <c r="EZW106" s="376"/>
      <c r="EZX106" s="376"/>
      <c r="EZY106" s="376"/>
      <c r="EZZ106" s="376"/>
      <c r="FAA106" s="376"/>
      <c r="FAB106" s="376"/>
      <c r="FAC106" s="376"/>
      <c r="FAD106" s="376"/>
      <c r="FAE106" s="376"/>
      <c r="FAF106" s="376"/>
      <c r="FAG106" s="376"/>
      <c r="FAH106" s="376"/>
      <c r="FAI106" s="376"/>
      <c r="FAJ106" s="376"/>
      <c r="FAK106" s="376"/>
      <c r="FAL106" s="376"/>
      <c r="FAM106" s="376"/>
      <c r="FAN106" s="376"/>
      <c r="FAO106" s="376"/>
      <c r="FAP106" s="376"/>
      <c r="FAQ106" s="376"/>
      <c r="FAR106" s="376"/>
      <c r="FAS106" s="376"/>
      <c r="FAT106" s="376"/>
      <c r="FAU106" s="376"/>
      <c r="FAV106" s="376"/>
      <c r="FAW106" s="376"/>
      <c r="FAX106" s="376"/>
      <c r="FAY106" s="376"/>
      <c r="FAZ106" s="376"/>
      <c r="FBA106" s="376"/>
      <c r="FBB106" s="376"/>
      <c r="FBC106" s="376"/>
      <c r="FBD106" s="376"/>
      <c r="FBE106" s="376"/>
      <c r="FBF106" s="376"/>
      <c r="FBG106" s="376"/>
      <c r="FBH106" s="376"/>
      <c r="FBI106" s="376"/>
      <c r="FBJ106" s="376"/>
      <c r="FBK106" s="376"/>
      <c r="FBL106" s="376"/>
      <c r="FBM106" s="376"/>
      <c r="FBN106" s="376"/>
      <c r="FBO106" s="376"/>
      <c r="FBP106" s="376"/>
      <c r="FBQ106" s="376"/>
      <c r="FBR106" s="376"/>
      <c r="FBS106" s="376"/>
      <c r="FBT106" s="376"/>
      <c r="FBU106" s="376"/>
      <c r="FBV106" s="376"/>
      <c r="FBW106" s="376"/>
      <c r="FBX106" s="376"/>
      <c r="FBY106" s="376"/>
      <c r="FBZ106" s="376"/>
      <c r="FCA106" s="376"/>
      <c r="FCB106" s="376"/>
      <c r="FCC106" s="376"/>
      <c r="FCD106" s="376"/>
      <c r="FCE106" s="376"/>
      <c r="FCF106" s="376"/>
      <c r="FCG106" s="376"/>
      <c r="FCH106" s="376"/>
      <c r="FCI106" s="376"/>
      <c r="FCJ106" s="376"/>
      <c r="FCK106" s="376"/>
      <c r="FCL106" s="376"/>
      <c r="FCM106" s="376"/>
      <c r="FCN106" s="376"/>
      <c r="FCO106" s="376"/>
      <c r="FCP106" s="376"/>
      <c r="FCQ106" s="376"/>
      <c r="FCR106" s="376"/>
      <c r="FCS106" s="376"/>
      <c r="FCT106" s="376"/>
      <c r="FCU106" s="376"/>
      <c r="FCV106" s="376"/>
      <c r="FCW106" s="376"/>
      <c r="FCX106" s="376"/>
      <c r="FCY106" s="376"/>
      <c r="FCZ106" s="376"/>
      <c r="FDA106" s="376"/>
      <c r="FDB106" s="376"/>
      <c r="FDC106" s="376"/>
      <c r="FDD106" s="376"/>
      <c r="FDE106" s="376"/>
      <c r="FDF106" s="376"/>
      <c r="FDG106" s="376"/>
      <c r="FDH106" s="376"/>
      <c r="FDI106" s="376"/>
      <c r="FDJ106" s="376"/>
      <c r="FDK106" s="376"/>
      <c r="FDL106" s="376"/>
      <c r="FDM106" s="376"/>
      <c r="FDN106" s="376"/>
      <c r="FDO106" s="376"/>
      <c r="FDP106" s="376"/>
      <c r="FDQ106" s="376"/>
      <c r="FDR106" s="376"/>
      <c r="FDS106" s="376"/>
      <c r="FDT106" s="376"/>
      <c r="FDU106" s="376"/>
      <c r="FDV106" s="376"/>
      <c r="FDW106" s="376"/>
      <c r="FDX106" s="376"/>
      <c r="FDY106" s="376"/>
      <c r="FDZ106" s="376"/>
      <c r="FEA106" s="376"/>
      <c r="FEB106" s="376"/>
      <c r="FEC106" s="376"/>
      <c r="FED106" s="376"/>
      <c r="FEE106" s="376"/>
      <c r="FEF106" s="376"/>
      <c r="FEG106" s="376"/>
      <c r="FEH106" s="376"/>
      <c r="FEI106" s="376"/>
      <c r="FEJ106" s="376"/>
      <c r="FEK106" s="376"/>
      <c r="FEL106" s="376"/>
      <c r="FEM106" s="376"/>
      <c r="FEN106" s="376"/>
      <c r="FEO106" s="376"/>
      <c r="FEP106" s="376"/>
      <c r="FEQ106" s="376"/>
      <c r="FER106" s="376"/>
      <c r="FES106" s="376"/>
      <c r="FET106" s="376"/>
      <c r="FEU106" s="376"/>
      <c r="FEV106" s="376"/>
      <c r="FEW106" s="376"/>
      <c r="FEX106" s="376"/>
      <c r="FEY106" s="376"/>
      <c r="FEZ106" s="376"/>
      <c r="FFA106" s="376"/>
      <c r="FFB106" s="376"/>
      <c r="FFC106" s="376"/>
      <c r="FFD106" s="376"/>
      <c r="FFE106" s="376"/>
      <c r="FFF106" s="376"/>
      <c r="FFG106" s="376"/>
      <c r="FFH106" s="376"/>
      <c r="FFI106" s="376"/>
      <c r="FFJ106" s="376"/>
      <c r="FFK106" s="376"/>
      <c r="FFL106" s="376"/>
      <c r="FFM106" s="376"/>
      <c r="FFN106" s="376"/>
      <c r="FFO106" s="376"/>
      <c r="FFP106" s="376"/>
      <c r="FFQ106" s="376"/>
      <c r="FFR106" s="376"/>
      <c r="FFS106" s="376"/>
      <c r="FFT106" s="376"/>
      <c r="FFU106" s="376"/>
      <c r="FFV106" s="376"/>
      <c r="FFW106" s="376"/>
      <c r="FFX106" s="376"/>
      <c r="FFY106" s="376"/>
      <c r="FFZ106" s="376"/>
      <c r="FGA106" s="376"/>
      <c r="FGB106" s="376"/>
      <c r="FGC106" s="376"/>
      <c r="FGD106" s="376"/>
      <c r="FGE106" s="376"/>
      <c r="FGF106" s="376"/>
      <c r="FGG106" s="376"/>
      <c r="FGH106" s="376"/>
      <c r="FGI106" s="376"/>
      <c r="FGJ106" s="376"/>
      <c r="FGK106" s="376"/>
      <c r="FGL106" s="376"/>
      <c r="FGM106" s="376"/>
      <c r="FGN106" s="376"/>
      <c r="FGO106" s="376"/>
      <c r="FGP106" s="376"/>
      <c r="FGQ106" s="376"/>
      <c r="FGR106" s="376"/>
      <c r="FGS106" s="376"/>
      <c r="FGT106" s="376"/>
      <c r="FGU106" s="376"/>
      <c r="FGV106" s="376"/>
      <c r="FGW106" s="376"/>
      <c r="FGX106" s="376"/>
      <c r="FGY106" s="376"/>
      <c r="FGZ106" s="376"/>
      <c r="FHA106" s="376"/>
      <c r="FHB106" s="376"/>
      <c r="FHC106" s="376"/>
      <c r="FHD106" s="376"/>
      <c r="FHE106" s="376"/>
      <c r="FHF106" s="376"/>
      <c r="FHG106" s="376"/>
      <c r="FHH106" s="376"/>
      <c r="FHI106" s="376"/>
      <c r="FHJ106" s="376"/>
      <c r="FHK106" s="376"/>
      <c r="FHL106" s="376"/>
      <c r="FHM106" s="376"/>
      <c r="FHN106" s="376"/>
      <c r="FHO106" s="376"/>
      <c r="FHP106" s="376"/>
      <c r="FHQ106" s="376"/>
      <c r="FHR106" s="376"/>
      <c r="FHS106" s="376"/>
      <c r="FHT106" s="376"/>
      <c r="FHU106" s="376"/>
      <c r="FHV106" s="376"/>
      <c r="FHW106" s="376"/>
      <c r="FHX106" s="376"/>
      <c r="FHY106" s="376"/>
      <c r="FHZ106" s="376"/>
      <c r="FIA106" s="376"/>
      <c r="FIB106" s="376"/>
      <c r="FIC106" s="376"/>
      <c r="FID106" s="376"/>
      <c r="FIE106" s="376"/>
      <c r="FIF106" s="376"/>
      <c r="FIG106" s="376"/>
      <c r="FIH106" s="376"/>
      <c r="FII106" s="376"/>
      <c r="FIJ106" s="376"/>
      <c r="FIK106" s="376"/>
      <c r="FIL106" s="376"/>
      <c r="FIM106" s="376"/>
      <c r="FIN106" s="376"/>
      <c r="FIO106" s="376"/>
      <c r="FIP106" s="376"/>
      <c r="FIQ106" s="376"/>
      <c r="FIR106" s="376"/>
      <c r="FIS106" s="376"/>
      <c r="FIT106" s="376"/>
      <c r="FIU106" s="376"/>
      <c r="FIV106" s="376"/>
      <c r="FIW106" s="376"/>
      <c r="FIX106" s="376"/>
      <c r="FIY106" s="376"/>
      <c r="FIZ106" s="376"/>
      <c r="FJA106" s="376"/>
      <c r="FJB106" s="376"/>
      <c r="FJC106" s="376"/>
      <c r="FJD106" s="376"/>
      <c r="FJE106" s="376"/>
      <c r="FJF106" s="376"/>
      <c r="FJG106" s="376"/>
      <c r="FJH106" s="376"/>
      <c r="FJI106" s="376"/>
      <c r="FJJ106" s="376"/>
      <c r="FJK106" s="376"/>
      <c r="FJL106" s="376"/>
      <c r="FJM106" s="376"/>
      <c r="FJN106" s="376"/>
      <c r="FJO106" s="376"/>
      <c r="FJP106" s="376"/>
      <c r="FJQ106" s="376"/>
      <c r="FJR106" s="376"/>
      <c r="FJS106" s="376"/>
      <c r="FJT106" s="376"/>
      <c r="FJU106" s="376"/>
      <c r="FJV106" s="376"/>
      <c r="FJW106" s="376"/>
      <c r="FJX106" s="376"/>
      <c r="FJY106" s="376"/>
      <c r="FJZ106" s="376"/>
      <c r="FKA106" s="376"/>
      <c r="FKB106" s="376"/>
      <c r="FKC106" s="376"/>
      <c r="FKD106" s="376"/>
      <c r="FKE106" s="376"/>
      <c r="FKF106" s="376"/>
      <c r="FKG106" s="376"/>
      <c r="FKH106" s="376"/>
      <c r="FKI106" s="376"/>
      <c r="FKJ106" s="376"/>
      <c r="FKK106" s="376"/>
      <c r="FKL106" s="376"/>
      <c r="FKM106" s="376"/>
      <c r="FKN106" s="376"/>
      <c r="FKO106" s="376"/>
      <c r="FKP106" s="376"/>
      <c r="FKQ106" s="376"/>
      <c r="FKR106" s="376"/>
      <c r="FKS106" s="376"/>
      <c r="FKT106" s="376"/>
      <c r="FKU106" s="376"/>
      <c r="FKV106" s="376"/>
      <c r="FKW106" s="376"/>
      <c r="FKX106" s="376"/>
      <c r="FKY106" s="376"/>
      <c r="FKZ106" s="376"/>
      <c r="FLA106" s="376"/>
      <c r="FLB106" s="376"/>
      <c r="FLC106" s="376"/>
      <c r="FLD106" s="376"/>
      <c r="FLE106" s="376"/>
      <c r="FLF106" s="376"/>
      <c r="FLG106" s="376"/>
      <c r="FLH106" s="376"/>
      <c r="FLI106" s="376"/>
      <c r="FLJ106" s="376"/>
      <c r="FLK106" s="376"/>
      <c r="FLL106" s="376"/>
      <c r="FLM106" s="376"/>
      <c r="FLN106" s="376"/>
      <c r="FLO106" s="376"/>
      <c r="FLP106" s="376"/>
      <c r="FLQ106" s="376"/>
      <c r="FLR106" s="376"/>
      <c r="FLS106" s="376"/>
      <c r="FLT106" s="376"/>
      <c r="FLU106" s="376"/>
      <c r="FLV106" s="376"/>
      <c r="FLW106" s="376"/>
      <c r="FLX106" s="376"/>
      <c r="FLY106" s="376"/>
      <c r="FLZ106" s="376"/>
      <c r="FMA106" s="376"/>
      <c r="FMB106" s="376"/>
      <c r="FMC106" s="376"/>
      <c r="FMD106" s="376"/>
      <c r="FME106" s="376"/>
      <c r="FMF106" s="376"/>
      <c r="FMG106" s="376"/>
      <c r="FMH106" s="376"/>
      <c r="FMI106" s="376"/>
      <c r="FMJ106" s="376"/>
      <c r="FMK106" s="376"/>
      <c r="FML106" s="376"/>
      <c r="FMM106" s="376"/>
      <c r="FMN106" s="376"/>
      <c r="FMO106" s="376"/>
      <c r="FMP106" s="376"/>
      <c r="FMQ106" s="376"/>
      <c r="FMR106" s="376"/>
      <c r="FMS106" s="376"/>
      <c r="FMT106" s="376"/>
      <c r="FMU106" s="376"/>
      <c r="FMV106" s="376"/>
      <c r="FMW106" s="376"/>
      <c r="FMX106" s="376"/>
      <c r="FMY106" s="376"/>
      <c r="FMZ106" s="376"/>
      <c r="FNA106" s="376"/>
      <c r="FNB106" s="376"/>
      <c r="FNC106" s="376"/>
      <c r="FND106" s="376"/>
      <c r="FNE106" s="376"/>
      <c r="FNF106" s="376"/>
      <c r="FNG106" s="376"/>
      <c r="FNH106" s="376"/>
      <c r="FNI106" s="376"/>
      <c r="FNJ106" s="376"/>
      <c r="FNK106" s="376"/>
      <c r="FNL106" s="376"/>
      <c r="FNM106" s="376"/>
      <c r="FNN106" s="376"/>
      <c r="FNO106" s="376"/>
      <c r="FNP106" s="376"/>
      <c r="FNQ106" s="376"/>
      <c r="FNR106" s="376"/>
      <c r="FNS106" s="376"/>
      <c r="FNT106" s="376"/>
      <c r="FNU106" s="376"/>
      <c r="FNV106" s="376"/>
      <c r="FNW106" s="376"/>
      <c r="FNX106" s="376"/>
      <c r="FNY106" s="376"/>
      <c r="FNZ106" s="376"/>
      <c r="FOA106" s="376"/>
      <c r="FOB106" s="376"/>
      <c r="FOC106" s="376"/>
      <c r="FOD106" s="376"/>
      <c r="FOE106" s="376"/>
      <c r="FOF106" s="376"/>
      <c r="FOG106" s="376"/>
      <c r="FOH106" s="376"/>
      <c r="FOI106" s="376"/>
      <c r="FOJ106" s="376"/>
      <c r="FOK106" s="376"/>
      <c r="FOL106" s="376"/>
      <c r="FOM106" s="376"/>
      <c r="FON106" s="376"/>
      <c r="FOO106" s="376"/>
      <c r="FOP106" s="376"/>
      <c r="FOQ106" s="376"/>
      <c r="FOR106" s="376"/>
      <c r="FOS106" s="376"/>
      <c r="FOT106" s="376"/>
      <c r="FOU106" s="376"/>
      <c r="FOV106" s="376"/>
      <c r="FOW106" s="376"/>
      <c r="FOX106" s="376"/>
      <c r="FOY106" s="376"/>
      <c r="FOZ106" s="376"/>
      <c r="FPA106" s="376"/>
      <c r="FPB106" s="376"/>
      <c r="FPC106" s="376"/>
      <c r="FPD106" s="376"/>
      <c r="FPE106" s="376"/>
      <c r="FPF106" s="376"/>
      <c r="FPG106" s="376"/>
      <c r="FPH106" s="376"/>
      <c r="FPI106" s="376"/>
      <c r="FPJ106" s="376"/>
      <c r="FPK106" s="376"/>
      <c r="FPL106" s="376"/>
      <c r="FPM106" s="376"/>
      <c r="FPN106" s="376"/>
      <c r="FPO106" s="376"/>
      <c r="FPP106" s="376"/>
      <c r="FPQ106" s="376"/>
      <c r="FPR106" s="376"/>
      <c r="FPS106" s="376"/>
      <c r="FPT106" s="376"/>
      <c r="FPU106" s="376"/>
      <c r="FPV106" s="376"/>
      <c r="FPW106" s="376"/>
      <c r="FPX106" s="376"/>
      <c r="FPY106" s="376"/>
      <c r="FPZ106" s="376"/>
      <c r="FQA106" s="376"/>
      <c r="FQB106" s="376"/>
      <c r="FQC106" s="376"/>
      <c r="FQD106" s="376"/>
      <c r="FQE106" s="376"/>
      <c r="FQF106" s="376"/>
      <c r="FQG106" s="376"/>
      <c r="FQH106" s="376"/>
      <c r="FQI106" s="376"/>
      <c r="FQJ106" s="376"/>
      <c r="FQK106" s="376"/>
      <c r="FQL106" s="376"/>
      <c r="FQM106" s="376"/>
      <c r="FQN106" s="376"/>
      <c r="FQO106" s="376"/>
      <c r="FQP106" s="376"/>
      <c r="FQQ106" s="376"/>
      <c r="FQR106" s="376"/>
      <c r="FQS106" s="376"/>
      <c r="FQT106" s="376"/>
      <c r="FQU106" s="376"/>
      <c r="FQV106" s="376"/>
      <c r="FQW106" s="376"/>
      <c r="FQX106" s="376"/>
      <c r="FQY106" s="376"/>
      <c r="FQZ106" s="376"/>
      <c r="FRA106" s="376"/>
      <c r="FRB106" s="376"/>
      <c r="FRC106" s="376"/>
      <c r="FRD106" s="376"/>
      <c r="FRE106" s="376"/>
      <c r="FRF106" s="376"/>
      <c r="FRG106" s="376"/>
      <c r="FRH106" s="376"/>
      <c r="FRI106" s="376"/>
      <c r="FRJ106" s="376"/>
      <c r="FRK106" s="376"/>
      <c r="FRL106" s="376"/>
      <c r="FRM106" s="376"/>
      <c r="FRN106" s="376"/>
      <c r="FRO106" s="376"/>
      <c r="FRP106" s="376"/>
      <c r="FRQ106" s="376"/>
      <c r="FRR106" s="376"/>
      <c r="FRS106" s="376"/>
      <c r="FRT106" s="376"/>
      <c r="FRU106" s="376"/>
      <c r="FRV106" s="376"/>
      <c r="FRW106" s="376"/>
      <c r="FRX106" s="376"/>
      <c r="FRY106" s="376"/>
      <c r="FRZ106" s="376"/>
      <c r="FSA106" s="376"/>
      <c r="FSB106" s="376"/>
      <c r="FSC106" s="376"/>
      <c r="FSD106" s="376"/>
      <c r="FSE106" s="376"/>
      <c r="FSF106" s="376"/>
      <c r="FSG106" s="376"/>
      <c r="FSH106" s="376"/>
      <c r="FSI106" s="376"/>
      <c r="FSJ106" s="376"/>
      <c r="FSK106" s="376"/>
      <c r="FSL106" s="376"/>
      <c r="FSM106" s="376"/>
      <c r="FSN106" s="376"/>
      <c r="FSO106" s="376"/>
      <c r="FSP106" s="376"/>
      <c r="FSQ106" s="376"/>
      <c r="FSR106" s="376"/>
      <c r="FSS106" s="376"/>
      <c r="FST106" s="376"/>
      <c r="FSU106" s="376"/>
      <c r="FSV106" s="376"/>
      <c r="FSW106" s="376"/>
      <c r="FSX106" s="376"/>
      <c r="FSY106" s="376"/>
      <c r="FSZ106" s="376"/>
      <c r="FTA106" s="376"/>
      <c r="FTB106" s="376"/>
      <c r="FTC106" s="376"/>
      <c r="FTD106" s="376"/>
      <c r="FTE106" s="376"/>
      <c r="FTF106" s="376"/>
      <c r="FTG106" s="376"/>
      <c r="FTH106" s="376"/>
      <c r="FTI106" s="376"/>
      <c r="FTJ106" s="376"/>
      <c r="FTK106" s="376"/>
      <c r="FTL106" s="376"/>
      <c r="FTM106" s="376"/>
      <c r="FTN106" s="376"/>
      <c r="FTO106" s="376"/>
      <c r="FTP106" s="376"/>
      <c r="FTQ106" s="376"/>
      <c r="FTR106" s="376"/>
      <c r="FTS106" s="376"/>
      <c r="FTT106" s="376"/>
      <c r="FTU106" s="376"/>
      <c r="FTV106" s="376"/>
      <c r="FTW106" s="376"/>
      <c r="FTX106" s="376"/>
      <c r="FTY106" s="376"/>
      <c r="FTZ106" s="376"/>
      <c r="FUA106" s="376"/>
      <c r="FUB106" s="376"/>
      <c r="FUC106" s="376"/>
      <c r="FUD106" s="376"/>
      <c r="FUE106" s="376"/>
      <c r="FUF106" s="376"/>
      <c r="FUG106" s="376"/>
      <c r="FUH106" s="376"/>
      <c r="FUI106" s="376"/>
      <c r="FUJ106" s="376"/>
      <c r="FUK106" s="376"/>
      <c r="FUL106" s="376"/>
      <c r="FUM106" s="376"/>
      <c r="FUN106" s="376"/>
      <c r="FUO106" s="376"/>
      <c r="FUP106" s="376"/>
      <c r="FUQ106" s="376"/>
      <c r="FUR106" s="376"/>
      <c r="FUS106" s="376"/>
      <c r="FUT106" s="376"/>
      <c r="FUU106" s="376"/>
      <c r="FUV106" s="376"/>
      <c r="FUW106" s="376"/>
      <c r="FUX106" s="376"/>
      <c r="FUY106" s="376"/>
      <c r="FUZ106" s="376"/>
      <c r="FVA106" s="376"/>
      <c r="FVB106" s="376"/>
      <c r="FVC106" s="376"/>
      <c r="FVD106" s="376"/>
      <c r="FVE106" s="376"/>
      <c r="FVF106" s="376"/>
      <c r="FVG106" s="376"/>
      <c r="FVH106" s="376"/>
      <c r="FVI106" s="376"/>
      <c r="FVJ106" s="376"/>
      <c r="FVK106" s="376"/>
      <c r="FVL106" s="376"/>
      <c r="FVM106" s="376"/>
      <c r="FVN106" s="376"/>
      <c r="FVO106" s="376"/>
      <c r="FVP106" s="376"/>
      <c r="FVQ106" s="376"/>
      <c r="FVR106" s="376"/>
      <c r="FVS106" s="376"/>
      <c r="FVT106" s="376"/>
      <c r="FVU106" s="376"/>
      <c r="FVV106" s="376"/>
      <c r="FVW106" s="376"/>
      <c r="FVX106" s="376"/>
      <c r="FVY106" s="376"/>
      <c r="FVZ106" s="376"/>
      <c r="FWA106" s="376"/>
      <c r="FWB106" s="376"/>
      <c r="FWC106" s="376"/>
      <c r="FWD106" s="376"/>
      <c r="FWE106" s="376"/>
      <c r="FWF106" s="376"/>
      <c r="FWG106" s="376"/>
      <c r="FWH106" s="376"/>
      <c r="FWI106" s="376"/>
      <c r="FWJ106" s="376"/>
      <c r="FWK106" s="376"/>
      <c r="FWL106" s="376"/>
      <c r="FWM106" s="376"/>
      <c r="FWN106" s="376"/>
      <c r="FWO106" s="376"/>
      <c r="FWP106" s="376"/>
      <c r="FWQ106" s="376"/>
      <c r="FWR106" s="376"/>
      <c r="FWS106" s="376"/>
      <c r="FWT106" s="376"/>
      <c r="FWU106" s="376"/>
      <c r="FWV106" s="376"/>
      <c r="FWW106" s="376"/>
      <c r="FWX106" s="376"/>
      <c r="FWY106" s="376"/>
      <c r="FWZ106" s="376"/>
      <c r="FXA106" s="376"/>
      <c r="FXB106" s="376"/>
      <c r="FXC106" s="376"/>
      <c r="FXD106" s="376"/>
      <c r="FXE106" s="376"/>
      <c r="FXF106" s="376"/>
      <c r="FXG106" s="376"/>
      <c r="FXH106" s="376"/>
      <c r="FXI106" s="376"/>
      <c r="FXJ106" s="376"/>
      <c r="FXK106" s="376"/>
      <c r="FXL106" s="376"/>
      <c r="FXM106" s="376"/>
      <c r="FXN106" s="376"/>
      <c r="FXO106" s="376"/>
      <c r="FXP106" s="376"/>
      <c r="FXQ106" s="376"/>
      <c r="FXR106" s="376"/>
      <c r="FXS106" s="376"/>
      <c r="FXT106" s="376"/>
      <c r="FXU106" s="376"/>
      <c r="FXV106" s="376"/>
      <c r="FXW106" s="376"/>
      <c r="FXX106" s="376"/>
      <c r="FXY106" s="376"/>
      <c r="FXZ106" s="376"/>
      <c r="FYA106" s="376"/>
      <c r="FYB106" s="376"/>
      <c r="FYC106" s="376"/>
      <c r="FYD106" s="376"/>
      <c r="FYE106" s="376"/>
      <c r="FYF106" s="376"/>
      <c r="FYG106" s="376"/>
      <c r="FYH106" s="376"/>
      <c r="FYI106" s="376"/>
      <c r="FYJ106" s="376"/>
      <c r="FYK106" s="376"/>
      <c r="FYL106" s="376"/>
      <c r="FYM106" s="376"/>
      <c r="FYN106" s="376"/>
      <c r="FYO106" s="376"/>
      <c r="FYP106" s="376"/>
      <c r="FYQ106" s="376"/>
      <c r="FYR106" s="376"/>
      <c r="FYS106" s="376"/>
      <c r="FYT106" s="376"/>
      <c r="FYU106" s="376"/>
      <c r="FYV106" s="376"/>
      <c r="FYW106" s="376"/>
      <c r="FYX106" s="376"/>
      <c r="FYY106" s="376"/>
      <c r="FYZ106" s="376"/>
      <c r="FZA106" s="376"/>
      <c r="FZB106" s="376"/>
      <c r="FZC106" s="376"/>
      <c r="FZD106" s="376"/>
      <c r="FZE106" s="376"/>
      <c r="FZF106" s="376"/>
      <c r="FZG106" s="376"/>
      <c r="FZH106" s="376"/>
      <c r="FZI106" s="376"/>
      <c r="FZJ106" s="376"/>
      <c r="FZK106" s="376"/>
      <c r="FZL106" s="376"/>
      <c r="FZM106" s="376"/>
      <c r="FZN106" s="376"/>
      <c r="FZO106" s="376"/>
      <c r="FZP106" s="376"/>
      <c r="FZQ106" s="376"/>
      <c r="FZR106" s="376"/>
      <c r="FZS106" s="376"/>
      <c r="FZT106" s="376"/>
      <c r="FZU106" s="376"/>
      <c r="FZV106" s="376"/>
      <c r="FZW106" s="376"/>
      <c r="FZX106" s="376"/>
      <c r="FZY106" s="376"/>
      <c r="FZZ106" s="376"/>
      <c r="GAA106" s="376"/>
      <c r="GAB106" s="376"/>
      <c r="GAC106" s="376"/>
      <c r="GAD106" s="376"/>
      <c r="GAE106" s="376"/>
      <c r="GAF106" s="376"/>
      <c r="GAG106" s="376"/>
      <c r="GAH106" s="376"/>
      <c r="GAI106" s="376"/>
      <c r="GAJ106" s="376"/>
      <c r="GAK106" s="376"/>
      <c r="GAL106" s="376"/>
      <c r="GAM106" s="376"/>
      <c r="GAN106" s="376"/>
      <c r="GAO106" s="376"/>
      <c r="GAP106" s="376"/>
      <c r="GAQ106" s="376"/>
      <c r="GAR106" s="376"/>
      <c r="GAS106" s="376"/>
      <c r="GAT106" s="376"/>
      <c r="GAU106" s="376"/>
      <c r="GAV106" s="376"/>
      <c r="GAW106" s="376"/>
      <c r="GAX106" s="376"/>
      <c r="GAY106" s="376"/>
      <c r="GAZ106" s="376"/>
      <c r="GBA106" s="376"/>
      <c r="GBB106" s="376"/>
      <c r="GBC106" s="376"/>
      <c r="GBD106" s="376"/>
      <c r="GBE106" s="376"/>
      <c r="GBF106" s="376"/>
      <c r="GBG106" s="376"/>
      <c r="GBH106" s="376"/>
      <c r="GBI106" s="376"/>
      <c r="GBJ106" s="376"/>
      <c r="GBK106" s="376"/>
      <c r="GBL106" s="376"/>
      <c r="GBM106" s="376"/>
      <c r="GBN106" s="376"/>
      <c r="GBO106" s="376"/>
      <c r="GBP106" s="376"/>
      <c r="GBQ106" s="376"/>
      <c r="GBR106" s="376"/>
      <c r="GBS106" s="376"/>
      <c r="GBT106" s="376"/>
      <c r="GBU106" s="376"/>
      <c r="GBV106" s="376"/>
      <c r="GBW106" s="376"/>
      <c r="GBX106" s="376"/>
      <c r="GBY106" s="376"/>
      <c r="GBZ106" s="376"/>
      <c r="GCA106" s="376"/>
      <c r="GCB106" s="376"/>
      <c r="GCC106" s="376"/>
      <c r="GCD106" s="376"/>
      <c r="GCE106" s="376"/>
      <c r="GCF106" s="376"/>
      <c r="GCG106" s="376"/>
      <c r="GCH106" s="376"/>
      <c r="GCI106" s="376"/>
      <c r="GCJ106" s="376"/>
      <c r="GCK106" s="376"/>
      <c r="GCL106" s="376"/>
      <c r="GCM106" s="376"/>
      <c r="GCN106" s="376"/>
      <c r="GCO106" s="376"/>
      <c r="GCP106" s="376"/>
      <c r="GCQ106" s="376"/>
      <c r="GCR106" s="376"/>
      <c r="GCS106" s="376"/>
      <c r="GCT106" s="376"/>
      <c r="GCU106" s="376"/>
      <c r="GCV106" s="376"/>
      <c r="GCW106" s="376"/>
      <c r="GCX106" s="376"/>
      <c r="GCY106" s="376"/>
      <c r="GCZ106" s="376"/>
      <c r="GDA106" s="376"/>
      <c r="GDB106" s="376"/>
      <c r="GDC106" s="376"/>
      <c r="GDD106" s="376"/>
      <c r="GDE106" s="376"/>
      <c r="GDF106" s="376"/>
      <c r="GDG106" s="376"/>
      <c r="GDH106" s="376"/>
      <c r="GDI106" s="376"/>
      <c r="GDJ106" s="376"/>
      <c r="GDK106" s="376"/>
      <c r="GDL106" s="376"/>
      <c r="GDM106" s="376"/>
      <c r="GDN106" s="376"/>
      <c r="GDO106" s="376"/>
      <c r="GDP106" s="376"/>
      <c r="GDQ106" s="376"/>
      <c r="GDR106" s="376"/>
      <c r="GDS106" s="376"/>
      <c r="GDT106" s="376"/>
      <c r="GDU106" s="376"/>
      <c r="GDV106" s="376"/>
      <c r="GDW106" s="376"/>
      <c r="GDX106" s="376"/>
      <c r="GDY106" s="376"/>
      <c r="GDZ106" s="376"/>
      <c r="GEA106" s="376"/>
      <c r="GEB106" s="376"/>
      <c r="GEC106" s="376"/>
      <c r="GED106" s="376"/>
      <c r="GEE106" s="376"/>
      <c r="GEF106" s="376"/>
      <c r="GEG106" s="376"/>
      <c r="GEH106" s="376"/>
      <c r="GEI106" s="376"/>
      <c r="GEJ106" s="376"/>
      <c r="GEK106" s="376"/>
      <c r="GEL106" s="376"/>
      <c r="GEM106" s="376"/>
      <c r="GEN106" s="376"/>
      <c r="GEO106" s="376"/>
      <c r="GEP106" s="376"/>
      <c r="GEQ106" s="376"/>
      <c r="GER106" s="376"/>
      <c r="GES106" s="376"/>
      <c r="GET106" s="376"/>
      <c r="GEU106" s="376"/>
      <c r="GEV106" s="376"/>
      <c r="GEW106" s="376"/>
      <c r="GEX106" s="376"/>
      <c r="GEY106" s="376"/>
      <c r="GEZ106" s="376"/>
      <c r="GFA106" s="376"/>
      <c r="GFB106" s="376"/>
      <c r="GFC106" s="376"/>
      <c r="GFD106" s="376"/>
      <c r="GFE106" s="376"/>
      <c r="GFF106" s="376"/>
      <c r="GFG106" s="376"/>
      <c r="GFH106" s="376"/>
      <c r="GFI106" s="376"/>
      <c r="GFJ106" s="376"/>
      <c r="GFK106" s="376"/>
      <c r="GFL106" s="376"/>
      <c r="GFM106" s="376"/>
      <c r="GFN106" s="376"/>
      <c r="GFO106" s="376"/>
      <c r="GFP106" s="376"/>
      <c r="GFQ106" s="376"/>
      <c r="GFR106" s="376"/>
      <c r="GFS106" s="376"/>
      <c r="GFT106" s="376"/>
      <c r="GFU106" s="376"/>
      <c r="GFV106" s="376"/>
      <c r="GFW106" s="376"/>
      <c r="GFX106" s="376"/>
      <c r="GFY106" s="376"/>
      <c r="GFZ106" s="376"/>
      <c r="GGA106" s="376"/>
      <c r="GGB106" s="376"/>
      <c r="GGC106" s="376"/>
      <c r="GGD106" s="376"/>
      <c r="GGE106" s="376"/>
      <c r="GGF106" s="376"/>
      <c r="GGG106" s="376"/>
      <c r="GGH106" s="376"/>
      <c r="GGI106" s="376"/>
      <c r="GGJ106" s="376"/>
      <c r="GGK106" s="376"/>
      <c r="GGL106" s="376"/>
      <c r="GGM106" s="376"/>
      <c r="GGN106" s="376"/>
      <c r="GGO106" s="376"/>
      <c r="GGP106" s="376"/>
      <c r="GGQ106" s="376"/>
      <c r="GGR106" s="376"/>
      <c r="GGS106" s="376"/>
      <c r="GGT106" s="376"/>
      <c r="GGU106" s="376"/>
      <c r="GGV106" s="376"/>
      <c r="GGW106" s="376"/>
      <c r="GGX106" s="376"/>
      <c r="GGY106" s="376"/>
      <c r="GGZ106" s="376"/>
      <c r="GHA106" s="376"/>
      <c r="GHB106" s="376"/>
      <c r="GHC106" s="376"/>
      <c r="GHD106" s="376"/>
      <c r="GHE106" s="376"/>
      <c r="GHF106" s="376"/>
      <c r="GHG106" s="376"/>
      <c r="GHH106" s="376"/>
      <c r="GHI106" s="376"/>
      <c r="GHJ106" s="376"/>
      <c r="GHK106" s="376"/>
      <c r="GHL106" s="376"/>
      <c r="GHM106" s="376"/>
      <c r="GHN106" s="376"/>
      <c r="GHO106" s="376"/>
      <c r="GHP106" s="376"/>
      <c r="GHQ106" s="376"/>
      <c r="GHR106" s="376"/>
      <c r="GHS106" s="376"/>
      <c r="GHT106" s="376"/>
      <c r="GHU106" s="376"/>
      <c r="GHV106" s="376"/>
      <c r="GHW106" s="376"/>
      <c r="GHX106" s="376"/>
      <c r="GHY106" s="376"/>
      <c r="GHZ106" s="376"/>
      <c r="GIA106" s="376"/>
      <c r="GIB106" s="376"/>
      <c r="GIC106" s="376"/>
      <c r="GID106" s="376"/>
      <c r="GIE106" s="376"/>
      <c r="GIF106" s="376"/>
      <c r="GIG106" s="376"/>
      <c r="GIH106" s="376"/>
      <c r="GII106" s="376"/>
      <c r="GIJ106" s="376"/>
      <c r="GIK106" s="376"/>
      <c r="GIL106" s="376"/>
      <c r="GIM106" s="376"/>
      <c r="GIN106" s="376"/>
      <c r="GIO106" s="376"/>
      <c r="GIP106" s="376"/>
      <c r="GIQ106" s="376"/>
      <c r="GIR106" s="376"/>
      <c r="GIS106" s="376"/>
      <c r="GIT106" s="376"/>
      <c r="GIU106" s="376"/>
      <c r="GIV106" s="376"/>
      <c r="GIW106" s="376"/>
      <c r="GIX106" s="376"/>
      <c r="GIY106" s="376"/>
      <c r="GIZ106" s="376"/>
      <c r="GJA106" s="376"/>
      <c r="GJB106" s="376"/>
      <c r="GJC106" s="376"/>
      <c r="GJD106" s="376"/>
      <c r="GJE106" s="376"/>
      <c r="GJF106" s="376"/>
      <c r="GJG106" s="376"/>
      <c r="GJH106" s="376"/>
      <c r="GJI106" s="376"/>
      <c r="GJJ106" s="376"/>
      <c r="GJK106" s="376"/>
      <c r="GJL106" s="376"/>
      <c r="GJM106" s="376"/>
      <c r="GJN106" s="376"/>
      <c r="GJO106" s="376"/>
      <c r="GJP106" s="376"/>
      <c r="GJQ106" s="376"/>
      <c r="GJR106" s="376"/>
      <c r="GJS106" s="376"/>
      <c r="GJT106" s="376"/>
      <c r="GJU106" s="376"/>
      <c r="GJV106" s="376"/>
      <c r="GJW106" s="376"/>
      <c r="GJX106" s="376"/>
      <c r="GJY106" s="376"/>
      <c r="GJZ106" s="376"/>
      <c r="GKA106" s="376"/>
      <c r="GKB106" s="376"/>
      <c r="GKC106" s="376"/>
      <c r="GKD106" s="376"/>
      <c r="GKE106" s="376"/>
      <c r="GKF106" s="376"/>
      <c r="GKG106" s="376"/>
      <c r="GKH106" s="376"/>
      <c r="GKI106" s="376"/>
      <c r="GKJ106" s="376"/>
      <c r="GKK106" s="376"/>
      <c r="GKL106" s="376"/>
      <c r="GKM106" s="376"/>
      <c r="GKN106" s="376"/>
      <c r="GKO106" s="376"/>
      <c r="GKP106" s="376"/>
      <c r="GKQ106" s="376"/>
      <c r="GKR106" s="376"/>
      <c r="GKS106" s="376"/>
      <c r="GKT106" s="376"/>
      <c r="GKU106" s="376"/>
      <c r="GKV106" s="376"/>
      <c r="GKW106" s="376"/>
      <c r="GKX106" s="376"/>
      <c r="GKY106" s="376"/>
      <c r="GKZ106" s="376"/>
      <c r="GLA106" s="376"/>
      <c r="GLB106" s="376"/>
      <c r="GLC106" s="376"/>
      <c r="GLD106" s="376"/>
      <c r="GLE106" s="376"/>
      <c r="GLF106" s="376"/>
      <c r="GLG106" s="376"/>
      <c r="GLH106" s="376"/>
      <c r="GLI106" s="376"/>
      <c r="GLJ106" s="376"/>
      <c r="GLK106" s="376"/>
      <c r="GLL106" s="376"/>
      <c r="GLM106" s="376"/>
      <c r="GLN106" s="376"/>
      <c r="GLO106" s="376"/>
      <c r="GLP106" s="376"/>
      <c r="GLQ106" s="376"/>
      <c r="GLR106" s="376"/>
      <c r="GLS106" s="376"/>
      <c r="GLT106" s="376"/>
      <c r="GLU106" s="376"/>
      <c r="GLV106" s="376"/>
      <c r="GLW106" s="376"/>
      <c r="GLX106" s="376"/>
      <c r="GLY106" s="376"/>
      <c r="GLZ106" s="376"/>
      <c r="GMA106" s="376"/>
      <c r="GMB106" s="376"/>
      <c r="GMC106" s="376"/>
      <c r="GMD106" s="376"/>
      <c r="GME106" s="376"/>
      <c r="GMF106" s="376"/>
      <c r="GMG106" s="376"/>
      <c r="GMH106" s="376"/>
      <c r="GMI106" s="376"/>
      <c r="GMJ106" s="376"/>
      <c r="GMK106" s="376"/>
      <c r="GML106" s="376"/>
      <c r="GMM106" s="376"/>
      <c r="GMN106" s="376"/>
      <c r="GMO106" s="376"/>
      <c r="GMP106" s="376"/>
      <c r="GMQ106" s="376"/>
      <c r="GMR106" s="376"/>
      <c r="GMS106" s="376"/>
      <c r="GMT106" s="376"/>
      <c r="GMU106" s="376"/>
      <c r="GMV106" s="376"/>
      <c r="GMW106" s="376"/>
      <c r="GMX106" s="376"/>
      <c r="GMY106" s="376"/>
      <c r="GMZ106" s="376"/>
      <c r="GNA106" s="376"/>
      <c r="GNB106" s="376"/>
      <c r="GNC106" s="376"/>
      <c r="GND106" s="376"/>
      <c r="GNE106" s="376"/>
      <c r="GNF106" s="376"/>
      <c r="GNG106" s="376"/>
      <c r="GNH106" s="376"/>
      <c r="GNI106" s="376"/>
      <c r="GNJ106" s="376"/>
      <c r="GNK106" s="376"/>
      <c r="GNL106" s="376"/>
      <c r="GNM106" s="376"/>
      <c r="GNN106" s="376"/>
      <c r="GNO106" s="376"/>
      <c r="GNP106" s="376"/>
      <c r="GNQ106" s="376"/>
      <c r="GNR106" s="376"/>
      <c r="GNS106" s="376"/>
      <c r="GNT106" s="376"/>
      <c r="GNU106" s="376"/>
      <c r="GNV106" s="376"/>
      <c r="GNW106" s="376"/>
      <c r="GNX106" s="376"/>
      <c r="GNY106" s="376"/>
      <c r="GNZ106" s="376"/>
      <c r="GOA106" s="376"/>
      <c r="GOB106" s="376"/>
      <c r="GOC106" s="376"/>
      <c r="GOD106" s="376"/>
      <c r="GOE106" s="376"/>
      <c r="GOF106" s="376"/>
      <c r="GOG106" s="376"/>
      <c r="GOH106" s="376"/>
      <c r="GOI106" s="376"/>
      <c r="GOJ106" s="376"/>
      <c r="GOK106" s="376"/>
      <c r="GOL106" s="376"/>
      <c r="GOM106" s="376"/>
      <c r="GON106" s="376"/>
      <c r="GOO106" s="376"/>
      <c r="GOP106" s="376"/>
      <c r="GOQ106" s="376"/>
      <c r="GOR106" s="376"/>
      <c r="GOS106" s="376"/>
      <c r="GOT106" s="376"/>
      <c r="GOU106" s="376"/>
      <c r="GOV106" s="376"/>
      <c r="GOW106" s="376"/>
      <c r="GOX106" s="376"/>
      <c r="GOY106" s="376"/>
      <c r="GOZ106" s="376"/>
      <c r="GPA106" s="376"/>
      <c r="GPB106" s="376"/>
      <c r="GPC106" s="376"/>
      <c r="GPD106" s="376"/>
      <c r="GPE106" s="376"/>
      <c r="GPF106" s="376"/>
      <c r="GPG106" s="376"/>
      <c r="GPH106" s="376"/>
      <c r="GPI106" s="376"/>
      <c r="GPJ106" s="376"/>
      <c r="GPK106" s="376"/>
      <c r="GPL106" s="376"/>
      <c r="GPM106" s="376"/>
      <c r="GPN106" s="376"/>
      <c r="GPO106" s="376"/>
      <c r="GPP106" s="376"/>
      <c r="GPQ106" s="376"/>
      <c r="GPR106" s="376"/>
      <c r="GPS106" s="376"/>
      <c r="GPT106" s="376"/>
      <c r="GPU106" s="376"/>
      <c r="GPV106" s="376"/>
      <c r="GPW106" s="376"/>
      <c r="GPX106" s="376"/>
      <c r="GPY106" s="376"/>
      <c r="GPZ106" s="376"/>
      <c r="GQA106" s="376"/>
      <c r="GQB106" s="376"/>
      <c r="GQC106" s="376"/>
      <c r="GQD106" s="376"/>
      <c r="GQE106" s="376"/>
      <c r="GQF106" s="376"/>
      <c r="GQG106" s="376"/>
      <c r="GQH106" s="376"/>
      <c r="GQI106" s="376"/>
      <c r="GQJ106" s="376"/>
      <c r="GQK106" s="376"/>
      <c r="GQL106" s="376"/>
      <c r="GQM106" s="376"/>
      <c r="GQN106" s="376"/>
      <c r="GQO106" s="376"/>
      <c r="GQP106" s="376"/>
      <c r="GQQ106" s="376"/>
      <c r="GQR106" s="376"/>
      <c r="GQS106" s="376"/>
      <c r="GQT106" s="376"/>
      <c r="GQU106" s="376"/>
      <c r="GQV106" s="376"/>
      <c r="GQW106" s="376"/>
      <c r="GQX106" s="376"/>
      <c r="GQY106" s="376"/>
      <c r="GQZ106" s="376"/>
      <c r="GRA106" s="376"/>
      <c r="GRB106" s="376"/>
      <c r="GRC106" s="376"/>
      <c r="GRD106" s="376"/>
      <c r="GRE106" s="376"/>
      <c r="GRF106" s="376"/>
      <c r="GRG106" s="376"/>
      <c r="GRH106" s="376"/>
      <c r="GRI106" s="376"/>
      <c r="GRJ106" s="376"/>
      <c r="GRK106" s="376"/>
      <c r="GRL106" s="376"/>
      <c r="GRM106" s="376"/>
      <c r="GRN106" s="376"/>
      <c r="GRO106" s="376"/>
      <c r="GRP106" s="376"/>
      <c r="GRQ106" s="376"/>
      <c r="GRR106" s="376"/>
      <c r="GRS106" s="376"/>
      <c r="GRT106" s="376"/>
      <c r="GRU106" s="376"/>
      <c r="GRV106" s="376"/>
      <c r="GRW106" s="376"/>
      <c r="GRX106" s="376"/>
      <c r="GRY106" s="376"/>
      <c r="GRZ106" s="376"/>
      <c r="GSA106" s="376"/>
      <c r="GSB106" s="376"/>
      <c r="GSC106" s="376"/>
      <c r="GSD106" s="376"/>
      <c r="GSE106" s="376"/>
      <c r="GSF106" s="376"/>
      <c r="GSG106" s="376"/>
      <c r="GSH106" s="376"/>
      <c r="GSI106" s="376"/>
      <c r="GSJ106" s="376"/>
      <c r="GSK106" s="376"/>
      <c r="GSL106" s="376"/>
      <c r="GSM106" s="376"/>
      <c r="GSN106" s="376"/>
      <c r="GSO106" s="376"/>
      <c r="GSP106" s="376"/>
      <c r="GSQ106" s="376"/>
      <c r="GSR106" s="376"/>
      <c r="GSS106" s="376"/>
      <c r="GST106" s="376"/>
      <c r="GSU106" s="376"/>
      <c r="GSV106" s="376"/>
      <c r="GSW106" s="376"/>
      <c r="GSX106" s="376"/>
      <c r="GSY106" s="376"/>
      <c r="GSZ106" s="376"/>
      <c r="GTA106" s="376"/>
      <c r="GTB106" s="376"/>
      <c r="GTC106" s="376"/>
      <c r="GTD106" s="376"/>
      <c r="GTE106" s="376"/>
      <c r="GTF106" s="376"/>
      <c r="GTG106" s="376"/>
      <c r="GTH106" s="376"/>
      <c r="GTI106" s="376"/>
      <c r="GTJ106" s="376"/>
      <c r="GTK106" s="376"/>
      <c r="GTL106" s="376"/>
      <c r="GTM106" s="376"/>
      <c r="GTN106" s="376"/>
      <c r="GTO106" s="376"/>
      <c r="GTP106" s="376"/>
      <c r="GTQ106" s="376"/>
      <c r="GTR106" s="376"/>
      <c r="GTS106" s="376"/>
      <c r="GTT106" s="376"/>
      <c r="GTU106" s="376"/>
      <c r="GTV106" s="376"/>
      <c r="GTW106" s="376"/>
      <c r="GTX106" s="376"/>
      <c r="GTY106" s="376"/>
      <c r="GTZ106" s="376"/>
      <c r="GUA106" s="376"/>
      <c r="GUB106" s="376"/>
      <c r="GUC106" s="376"/>
      <c r="GUD106" s="376"/>
      <c r="GUE106" s="376"/>
      <c r="GUF106" s="376"/>
      <c r="GUG106" s="376"/>
      <c r="GUH106" s="376"/>
      <c r="GUI106" s="376"/>
      <c r="GUJ106" s="376"/>
      <c r="GUK106" s="376"/>
      <c r="GUL106" s="376"/>
      <c r="GUM106" s="376"/>
      <c r="GUN106" s="376"/>
      <c r="GUO106" s="376"/>
      <c r="GUP106" s="376"/>
      <c r="GUQ106" s="376"/>
      <c r="GUR106" s="376"/>
      <c r="GUS106" s="376"/>
      <c r="GUT106" s="376"/>
      <c r="GUU106" s="376"/>
      <c r="GUV106" s="376"/>
      <c r="GUW106" s="376"/>
      <c r="GUX106" s="376"/>
      <c r="GUY106" s="376"/>
      <c r="GUZ106" s="376"/>
      <c r="GVA106" s="376"/>
      <c r="GVB106" s="376"/>
      <c r="GVC106" s="376"/>
      <c r="GVD106" s="376"/>
      <c r="GVE106" s="376"/>
      <c r="GVF106" s="376"/>
      <c r="GVG106" s="376"/>
      <c r="GVH106" s="376"/>
      <c r="GVI106" s="376"/>
      <c r="GVJ106" s="376"/>
      <c r="GVK106" s="376"/>
      <c r="GVL106" s="376"/>
      <c r="GVM106" s="376"/>
      <c r="GVN106" s="376"/>
      <c r="GVO106" s="376"/>
      <c r="GVP106" s="376"/>
      <c r="GVQ106" s="376"/>
      <c r="GVR106" s="376"/>
      <c r="GVS106" s="376"/>
      <c r="GVT106" s="376"/>
      <c r="GVU106" s="376"/>
      <c r="GVV106" s="376"/>
      <c r="GVW106" s="376"/>
      <c r="GVX106" s="376"/>
      <c r="GVY106" s="376"/>
      <c r="GVZ106" s="376"/>
      <c r="GWA106" s="376"/>
      <c r="GWB106" s="376"/>
      <c r="GWC106" s="376"/>
      <c r="GWD106" s="376"/>
      <c r="GWE106" s="376"/>
      <c r="GWF106" s="376"/>
      <c r="GWG106" s="376"/>
      <c r="GWH106" s="376"/>
      <c r="GWI106" s="376"/>
      <c r="GWJ106" s="376"/>
      <c r="GWK106" s="376"/>
      <c r="GWL106" s="376"/>
      <c r="GWM106" s="376"/>
      <c r="GWN106" s="376"/>
      <c r="GWO106" s="376"/>
      <c r="GWP106" s="376"/>
      <c r="GWQ106" s="376"/>
      <c r="GWR106" s="376"/>
      <c r="GWS106" s="376"/>
      <c r="GWT106" s="376"/>
      <c r="GWU106" s="376"/>
      <c r="GWV106" s="376"/>
      <c r="GWW106" s="376"/>
      <c r="GWX106" s="376"/>
      <c r="GWY106" s="376"/>
      <c r="GWZ106" s="376"/>
      <c r="GXA106" s="376"/>
      <c r="GXB106" s="376"/>
      <c r="GXC106" s="376"/>
      <c r="GXD106" s="376"/>
      <c r="GXE106" s="376"/>
      <c r="GXF106" s="376"/>
      <c r="GXG106" s="376"/>
      <c r="GXH106" s="376"/>
      <c r="GXI106" s="376"/>
      <c r="GXJ106" s="376"/>
      <c r="GXK106" s="376"/>
      <c r="GXL106" s="376"/>
      <c r="GXM106" s="376"/>
      <c r="GXN106" s="376"/>
      <c r="GXO106" s="376"/>
      <c r="GXP106" s="376"/>
      <c r="GXQ106" s="376"/>
      <c r="GXR106" s="376"/>
      <c r="GXS106" s="376"/>
      <c r="GXT106" s="376"/>
      <c r="GXU106" s="376"/>
      <c r="GXV106" s="376"/>
      <c r="GXW106" s="376"/>
      <c r="GXX106" s="376"/>
      <c r="GXY106" s="376"/>
      <c r="GXZ106" s="376"/>
      <c r="GYA106" s="376"/>
      <c r="GYB106" s="376"/>
      <c r="GYC106" s="376"/>
      <c r="GYD106" s="376"/>
      <c r="GYE106" s="376"/>
      <c r="GYF106" s="376"/>
      <c r="GYG106" s="376"/>
      <c r="GYH106" s="376"/>
      <c r="GYI106" s="376"/>
      <c r="GYJ106" s="376"/>
      <c r="GYK106" s="376"/>
      <c r="GYL106" s="376"/>
      <c r="GYM106" s="376"/>
      <c r="GYN106" s="376"/>
      <c r="GYO106" s="376"/>
      <c r="GYP106" s="376"/>
      <c r="GYQ106" s="376"/>
      <c r="GYR106" s="376"/>
      <c r="GYS106" s="376"/>
      <c r="GYT106" s="376"/>
      <c r="GYU106" s="376"/>
      <c r="GYV106" s="376"/>
      <c r="GYW106" s="376"/>
      <c r="GYX106" s="376"/>
      <c r="GYY106" s="376"/>
      <c r="GYZ106" s="376"/>
      <c r="GZA106" s="376"/>
      <c r="GZB106" s="376"/>
      <c r="GZC106" s="376"/>
      <c r="GZD106" s="376"/>
      <c r="GZE106" s="376"/>
      <c r="GZF106" s="376"/>
      <c r="GZG106" s="376"/>
      <c r="GZH106" s="376"/>
      <c r="GZI106" s="376"/>
      <c r="GZJ106" s="376"/>
      <c r="GZK106" s="376"/>
      <c r="GZL106" s="376"/>
      <c r="GZM106" s="376"/>
      <c r="GZN106" s="376"/>
      <c r="GZO106" s="376"/>
      <c r="GZP106" s="376"/>
      <c r="GZQ106" s="376"/>
      <c r="GZR106" s="376"/>
      <c r="GZS106" s="376"/>
      <c r="GZT106" s="376"/>
      <c r="GZU106" s="376"/>
      <c r="GZV106" s="376"/>
      <c r="GZW106" s="376"/>
      <c r="GZX106" s="376"/>
      <c r="GZY106" s="376"/>
      <c r="GZZ106" s="376"/>
      <c r="HAA106" s="376"/>
      <c r="HAB106" s="376"/>
      <c r="HAC106" s="376"/>
      <c r="HAD106" s="376"/>
      <c r="HAE106" s="376"/>
      <c r="HAF106" s="376"/>
      <c r="HAG106" s="376"/>
      <c r="HAH106" s="376"/>
      <c r="HAI106" s="376"/>
      <c r="HAJ106" s="376"/>
      <c r="HAK106" s="376"/>
      <c r="HAL106" s="376"/>
      <c r="HAM106" s="376"/>
      <c r="HAN106" s="376"/>
      <c r="HAO106" s="376"/>
      <c r="HAP106" s="376"/>
      <c r="HAQ106" s="376"/>
      <c r="HAR106" s="376"/>
      <c r="HAS106" s="376"/>
      <c r="HAT106" s="376"/>
      <c r="HAU106" s="376"/>
      <c r="HAV106" s="376"/>
      <c r="HAW106" s="376"/>
      <c r="HAX106" s="376"/>
      <c r="HAY106" s="376"/>
      <c r="HAZ106" s="376"/>
      <c r="HBA106" s="376"/>
      <c r="HBB106" s="376"/>
      <c r="HBC106" s="376"/>
      <c r="HBD106" s="376"/>
      <c r="HBE106" s="376"/>
      <c r="HBF106" s="376"/>
      <c r="HBG106" s="376"/>
      <c r="HBH106" s="376"/>
      <c r="HBI106" s="376"/>
      <c r="HBJ106" s="376"/>
      <c r="HBK106" s="376"/>
      <c r="HBL106" s="376"/>
      <c r="HBM106" s="376"/>
      <c r="HBN106" s="376"/>
      <c r="HBO106" s="376"/>
      <c r="HBP106" s="376"/>
      <c r="HBQ106" s="376"/>
      <c r="HBR106" s="376"/>
      <c r="HBS106" s="376"/>
      <c r="HBT106" s="376"/>
      <c r="HBU106" s="376"/>
      <c r="HBV106" s="376"/>
      <c r="HBW106" s="376"/>
      <c r="HBX106" s="376"/>
      <c r="HBY106" s="376"/>
      <c r="HBZ106" s="376"/>
      <c r="HCA106" s="376"/>
      <c r="HCB106" s="376"/>
      <c r="HCC106" s="376"/>
      <c r="HCD106" s="376"/>
      <c r="HCE106" s="376"/>
      <c r="HCF106" s="376"/>
      <c r="HCG106" s="376"/>
      <c r="HCH106" s="376"/>
      <c r="HCI106" s="376"/>
      <c r="HCJ106" s="376"/>
      <c r="HCK106" s="376"/>
      <c r="HCL106" s="376"/>
      <c r="HCM106" s="376"/>
      <c r="HCN106" s="376"/>
      <c r="HCO106" s="376"/>
      <c r="HCP106" s="376"/>
      <c r="HCQ106" s="376"/>
      <c r="HCR106" s="376"/>
      <c r="HCS106" s="376"/>
      <c r="HCT106" s="376"/>
      <c r="HCU106" s="376"/>
      <c r="HCV106" s="376"/>
      <c r="HCW106" s="376"/>
      <c r="HCX106" s="376"/>
      <c r="HCY106" s="376"/>
      <c r="HCZ106" s="376"/>
      <c r="HDA106" s="376"/>
      <c r="HDB106" s="376"/>
      <c r="HDC106" s="376"/>
      <c r="HDD106" s="376"/>
      <c r="HDE106" s="376"/>
      <c r="HDF106" s="376"/>
      <c r="HDG106" s="376"/>
      <c r="HDH106" s="376"/>
      <c r="HDI106" s="376"/>
      <c r="HDJ106" s="376"/>
      <c r="HDK106" s="376"/>
      <c r="HDL106" s="376"/>
      <c r="HDM106" s="376"/>
      <c r="HDN106" s="376"/>
      <c r="HDO106" s="376"/>
      <c r="HDP106" s="376"/>
      <c r="HDQ106" s="376"/>
      <c r="HDR106" s="376"/>
      <c r="HDS106" s="376"/>
      <c r="HDT106" s="376"/>
      <c r="HDU106" s="376"/>
      <c r="HDV106" s="376"/>
      <c r="HDW106" s="376"/>
      <c r="HDX106" s="376"/>
      <c r="HDY106" s="376"/>
      <c r="HDZ106" s="376"/>
      <c r="HEA106" s="376"/>
      <c r="HEB106" s="376"/>
      <c r="HEC106" s="376"/>
      <c r="HED106" s="376"/>
      <c r="HEE106" s="376"/>
      <c r="HEF106" s="376"/>
      <c r="HEG106" s="376"/>
      <c r="HEH106" s="376"/>
      <c r="HEI106" s="376"/>
      <c r="HEJ106" s="376"/>
      <c r="HEK106" s="376"/>
      <c r="HEL106" s="376"/>
      <c r="HEM106" s="376"/>
      <c r="HEN106" s="376"/>
      <c r="HEO106" s="376"/>
      <c r="HEP106" s="376"/>
      <c r="HEQ106" s="376"/>
      <c r="HER106" s="376"/>
      <c r="HES106" s="376"/>
      <c r="HET106" s="376"/>
      <c r="HEU106" s="376"/>
      <c r="HEV106" s="376"/>
      <c r="HEW106" s="376"/>
      <c r="HEX106" s="376"/>
      <c r="HEY106" s="376"/>
      <c r="HEZ106" s="376"/>
      <c r="HFA106" s="376"/>
      <c r="HFB106" s="376"/>
      <c r="HFC106" s="376"/>
      <c r="HFD106" s="376"/>
      <c r="HFE106" s="376"/>
      <c r="HFF106" s="376"/>
      <c r="HFG106" s="376"/>
      <c r="HFH106" s="376"/>
      <c r="HFI106" s="376"/>
      <c r="HFJ106" s="376"/>
      <c r="HFK106" s="376"/>
      <c r="HFL106" s="376"/>
      <c r="HFM106" s="376"/>
      <c r="HFN106" s="376"/>
      <c r="HFO106" s="376"/>
      <c r="HFP106" s="376"/>
      <c r="HFQ106" s="376"/>
      <c r="HFR106" s="376"/>
      <c r="HFS106" s="376"/>
      <c r="HFT106" s="376"/>
      <c r="HFU106" s="376"/>
      <c r="HFV106" s="376"/>
      <c r="HFW106" s="376"/>
      <c r="HFX106" s="376"/>
      <c r="HFY106" s="376"/>
      <c r="HFZ106" s="376"/>
      <c r="HGA106" s="376"/>
      <c r="HGB106" s="376"/>
      <c r="HGC106" s="376"/>
      <c r="HGD106" s="376"/>
      <c r="HGE106" s="376"/>
      <c r="HGF106" s="376"/>
      <c r="HGG106" s="376"/>
      <c r="HGH106" s="376"/>
      <c r="HGI106" s="376"/>
      <c r="HGJ106" s="376"/>
      <c r="HGK106" s="376"/>
      <c r="HGL106" s="376"/>
      <c r="HGM106" s="376"/>
      <c r="HGN106" s="376"/>
      <c r="HGO106" s="376"/>
      <c r="HGP106" s="376"/>
      <c r="HGQ106" s="376"/>
      <c r="HGR106" s="376"/>
      <c r="HGS106" s="376"/>
      <c r="HGT106" s="376"/>
      <c r="HGU106" s="376"/>
      <c r="HGV106" s="376"/>
      <c r="HGW106" s="376"/>
      <c r="HGX106" s="376"/>
      <c r="HGY106" s="376"/>
      <c r="HGZ106" s="376"/>
      <c r="HHA106" s="376"/>
      <c r="HHB106" s="376"/>
      <c r="HHC106" s="376"/>
      <c r="HHD106" s="376"/>
      <c r="HHE106" s="376"/>
      <c r="HHF106" s="376"/>
      <c r="HHG106" s="376"/>
      <c r="HHH106" s="376"/>
      <c r="HHI106" s="376"/>
      <c r="HHJ106" s="376"/>
      <c r="HHK106" s="376"/>
      <c r="HHL106" s="376"/>
      <c r="HHM106" s="376"/>
      <c r="HHN106" s="376"/>
      <c r="HHO106" s="376"/>
      <c r="HHP106" s="376"/>
      <c r="HHQ106" s="376"/>
      <c r="HHR106" s="376"/>
      <c r="HHS106" s="376"/>
      <c r="HHT106" s="376"/>
      <c r="HHU106" s="376"/>
      <c r="HHV106" s="376"/>
      <c r="HHW106" s="376"/>
      <c r="HHX106" s="376"/>
      <c r="HHY106" s="376"/>
      <c r="HHZ106" s="376"/>
      <c r="HIA106" s="376"/>
      <c r="HIB106" s="376"/>
      <c r="HIC106" s="376"/>
      <c r="HID106" s="376"/>
      <c r="HIE106" s="376"/>
      <c r="HIF106" s="376"/>
      <c r="HIG106" s="376"/>
      <c r="HIH106" s="376"/>
      <c r="HII106" s="376"/>
      <c r="HIJ106" s="376"/>
      <c r="HIK106" s="376"/>
      <c r="HIL106" s="376"/>
      <c r="HIM106" s="376"/>
      <c r="HIN106" s="376"/>
      <c r="HIO106" s="376"/>
      <c r="HIP106" s="376"/>
      <c r="HIQ106" s="376"/>
      <c r="HIR106" s="376"/>
      <c r="HIS106" s="376"/>
      <c r="HIT106" s="376"/>
      <c r="HIU106" s="376"/>
      <c r="HIV106" s="376"/>
      <c r="HIW106" s="376"/>
      <c r="HIX106" s="376"/>
      <c r="HIY106" s="376"/>
      <c r="HIZ106" s="376"/>
      <c r="HJA106" s="376"/>
      <c r="HJB106" s="376"/>
      <c r="HJC106" s="376"/>
      <c r="HJD106" s="376"/>
      <c r="HJE106" s="376"/>
      <c r="HJF106" s="376"/>
      <c r="HJG106" s="376"/>
      <c r="HJH106" s="376"/>
      <c r="HJI106" s="376"/>
      <c r="HJJ106" s="376"/>
      <c r="HJK106" s="376"/>
      <c r="HJL106" s="376"/>
      <c r="HJM106" s="376"/>
      <c r="HJN106" s="376"/>
      <c r="HJO106" s="376"/>
      <c r="HJP106" s="376"/>
      <c r="HJQ106" s="376"/>
      <c r="HJR106" s="376"/>
      <c r="HJS106" s="376"/>
      <c r="HJT106" s="376"/>
      <c r="HJU106" s="376"/>
      <c r="HJV106" s="376"/>
      <c r="HJW106" s="376"/>
      <c r="HJX106" s="376"/>
      <c r="HJY106" s="376"/>
      <c r="HJZ106" s="376"/>
      <c r="HKA106" s="376"/>
      <c r="HKB106" s="376"/>
      <c r="HKC106" s="376"/>
      <c r="HKD106" s="376"/>
      <c r="HKE106" s="376"/>
      <c r="HKF106" s="376"/>
      <c r="HKG106" s="376"/>
      <c r="HKH106" s="376"/>
      <c r="HKI106" s="376"/>
      <c r="HKJ106" s="376"/>
      <c r="HKK106" s="376"/>
      <c r="HKL106" s="376"/>
      <c r="HKM106" s="376"/>
      <c r="HKN106" s="376"/>
      <c r="HKO106" s="376"/>
      <c r="HKP106" s="376"/>
      <c r="HKQ106" s="376"/>
      <c r="HKR106" s="376"/>
      <c r="HKS106" s="376"/>
      <c r="HKT106" s="376"/>
      <c r="HKU106" s="376"/>
      <c r="HKV106" s="376"/>
      <c r="HKW106" s="376"/>
      <c r="HKX106" s="376"/>
      <c r="HKY106" s="376"/>
      <c r="HKZ106" s="376"/>
      <c r="HLA106" s="376"/>
      <c r="HLB106" s="376"/>
      <c r="HLC106" s="376"/>
      <c r="HLD106" s="376"/>
      <c r="HLE106" s="376"/>
      <c r="HLF106" s="376"/>
      <c r="HLG106" s="376"/>
      <c r="HLH106" s="376"/>
      <c r="HLI106" s="376"/>
      <c r="HLJ106" s="376"/>
      <c r="HLK106" s="376"/>
      <c r="HLL106" s="376"/>
      <c r="HLM106" s="376"/>
      <c r="HLN106" s="376"/>
      <c r="HLO106" s="376"/>
      <c r="HLP106" s="376"/>
      <c r="HLQ106" s="376"/>
      <c r="HLR106" s="376"/>
      <c r="HLS106" s="376"/>
      <c r="HLT106" s="376"/>
      <c r="HLU106" s="376"/>
      <c r="HLV106" s="376"/>
      <c r="HLW106" s="376"/>
      <c r="HLX106" s="376"/>
      <c r="HLY106" s="376"/>
      <c r="HLZ106" s="376"/>
      <c r="HMA106" s="376"/>
      <c r="HMB106" s="376"/>
      <c r="HMC106" s="376"/>
      <c r="HMD106" s="376"/>
      <c r="HME106" s="376"/>
      <c r="HMF106" s="376"/>
      <c r="HMG106" s="376"/>
      <c r="HMH106" s="376"/>
      <c r="HMI106" s="376"/>
      <c r="HMJ106" s="376"/>
      <c r="HMK106" s="376"/>
      <c r="HML106" s="376"/>
      <c r="HMM106" s="376"/>
      <c r="HMN106" s="376"/>
      <c r="HMO106" s="376"/>
      <c r="HMP106" s="376"/>
      <c r="HMQ106" s="376"/>
      <c r="HMR106" s="376"/>
      <c r="HMS106" s="376"/>
      <c r="HMT106" s="376"/>
      <c r="HMU106" s="376"/>
      <c r="HMV106" s="376"/>
      <c r="HMW106" s="376"/>
      <c r="HMX106" s="376"/>
      <c r="HMY106" s="376"/>
      <c r="HMZ106" s="376"/>
      <c r="HNA106" s="376"/>
      <c r="HNB106" s="376"/>
      <c r="HNC106" s="376"/>
      <c r="HND106" s="376"/>
      <c r="HNE106" s="376"/>
      <c r="HNF106" s="376"/>
      <c r="HNG106" s="376"/>
      <c r="HNH106" s="376"/>
      <c r="HNI106" s="376"/>
      <c r="HNJ106" s="376"/>
      <c r="HNK106" s="376"/>
      <c r="HNL106" s="376"/>
      <c r="HNM106" s="376"/>
      <c r="HNN106" s="376"/>
      <c r="HNO106" s="376"/>
      <c r="HNP106" s="376"/>
      <c r="HNQ106" s="376"/>
      <c r="HNR106" s="376"/>
      <c r="HNS106" s="376"/>
      <c r="HNT106" s="376"/>
      <c r="HNU106" s="376"/>
      <c r="HNV106" s="376"/>
      <c r="HNW106" s="376"/>
      <c r="HNX106" s="376"/>
      <c r="HNY106" s="376"/>
      <c r="HNZ106" s="376"/>
      <c r="HOA106" s="376"/>
      <c r="HOB106" s="376"/>
      <c r="HOC106" s="376"/>
      <c r="HOD106" s="376"/>
      <c r="HOE106" s="376"/>
      <c r="HOF106" s="376"/>
      <c r="HOG106" s="376"/>
      <c r="HOH106" s="376"/>
      <c r="HOI106" s="376"/>
      <c r="HOJ106" s="376"/>
      <c r="HOK106" s="376"/>
      <c r="HOL106" s="376"/>
      <c r="HOM106" s="376"/>
      <c r="HON106" s="376"/>
      <c r="HOO106" s="376"/>
      <c r="HOP106" s="376"/>
      <c r="HOQ106" s="376"/>
      <c r="HOR106" s="376"/>
      <c r="HOS106" s="376"/>
      <c r="HOT106" s="376"/>
      <c r="HOU106" s="376"/>
      <c r="HOV106" s="376"/>
      <c r="HOW106" s="376"/>
      <c r="HOX106" s="376"/>
      <c r="HOY106" s="376"/>
      <c r="HOZ106" s="376"/>
      <c r="HPA106" s="376"/>
      <c r="HPB106" s="376"/>
      <c r="HPC106" s="376"/>
      <c r="HPD106" s="376"/>
      <c r="HPE106" s="376"/>
      <c r="HPF106" s="376"/>
      <c r="HPG106" s="376"/>
      <c r="HPH106" s="376"/>
      <c r="HPI106" s="376"/>
      <c r="HPJ106" s="376"/>
      <c r="HPK106" s="376"/>
      <c r="HPL106" s="376"/>
      <c r="HPM106" s="376"/>
      <c r="HPN106" s="376"/>
      <c r="HPO106" s="376"/>
      <c r="HPP106" s="376"/>
      <c r="HPQ106" s="376"/>
      <c r="HPR106" s="376"/>
      <c r="HPS106" s="376"/>
      <c r="HPT106" s="376"/>
      <c r="HPU106" s="376"/>
      <c r="HPV106" s="376"/>
      <c r="HPW106" s="376"/>
      <c r="HPX106" s="376"/>
      <c r="HPY106" s="376"/>
      <c r="HPZ106" s="376"/>
      <c r="HQA106" s="376"/>
      <c r="HQB106" s="376"/>
      <c r="HQC106" s="376"/>
      <c r="HQD106" s="376"/>
      <c r="HQE106" s="376"/>
      <c r="HQF106" s="376"/>
      <c r="HQG106" s="376"/>
      <c r="HQH106" s="376"/>
      <c r="HQI106" s="376"/>
      <c r="HQJ106" s="376"/>
      <c r="HQK106" s="376"/>
      <c r="HQL106" s="376"/>
      <c r="HQM106" s="376"/>
      <c r="HQN106" s="376"/>
      <c r="HQO106" s="376"/>
      <c r="HQP106" s="376"/>
      <c r="HQQ106" s="376"/>
      <c r="HQR106" s="376"/>
      <c r="HQS106" s="376"/>
      <c r="HQT106" s="376"/>
      <c r="HQU106" s="376"/>
      <c r="HQV106" s="376"/>
      <c r="HQW106" s="376"/>
      <c r="HQX106" s="376"/>
      <c r="HQY106" s="376"/>
      <c r="HQZ106" s="376"/>
      <c r="HRA106" s="376"/>
      <c r="HRB106" s="376"/>
      <c r="HRC106" s="376"/>
      <c r="HRD106" s="376"/>
      <c r="HRE106" s="376"/>
      <c r="HRF106" s="376"/>
      <c r="HRG106" s="376"/>
      <c r="HRH106" s="376"/>
      <c r="HRI106" s="376"/>
      <c r="HRJ106" s="376"/>
      <c r="HRK106" s="376"/>
      <c r="HRL106" s="376"/>
      <c r="HRM106" s="376"/>
      <c r="HRN106" s="376"/>
      <c r="HRO106" s="376"/>
      <c r="HRP106" s="376"/>
      <c r="HRQ106" s="376"/>
      <c r="HRR106" s="376"/>
      <c r="HRS106" s="376"/>
      <c r="HRT106" s="376"/>
      <c r="HRU106" s="376"/>
      <c r="HRV106" s="376"/>
      <c r="HRW106" s="376"/>
      <c r="HRX106" s="376"/>
      <c r="HRY106" s="376"/>
      <c r="HRZ106" s="376"/>
      <c r="HSA106" s="376"/>
      <c r="HSB106" s="376"/>
      <c r="HSC106" s="376"/>
      <c r="HSD106" s="376"/>
      <c r="HSE106" s="376"/>
      <c r="HSF106" s="376"/>
      <c r="HSG106" s="376"/>
      <c r="HSH106" s="376"/>
      <c r="HSI106" s="376"/>
      <c r="HSJ106" s="376"/>
      <c r="HSK106" s="376"/>
      <c r="HSL106" s="376"/>
      <c r="HSM106" s="376"/>
      <c r="HSN106" s="376"/>
      <c r="HSO106" s="376"/>
      <c r="HSP106" s="376"/>
      <c r="HSQ106" s="376"/>
      <c r="HSR106" s="376"/>
      <c r="HSS106" s="376"/>
      <c r="HST106" s="376"/>
      <c r="HSU106" s="376"/>
      <c r="HSV106" s="376"/>
      <c r="HSW106" s="376"/>
      <c r="HSX106" s="376"/>
      <c r="HSY106" s="376"/>
      <c r="HSZ106" s="376"/>
      <c r="HTA106" s="376"/>
      <c r="HTB106" s="376"/>
      <c r="HTC106" s="376"/>
      <c r="HTD106" s="376"/>
      <c r="HTE106" s="376"/>
      <c r="HTF106" s="376"/>
      <c r="HTG106" s="376"/>
      <c r="HTH106" s="376"/>
      <c r="HTI106" s="376"/>
      <c r="HTJ106" s="376"/>
      <c r="HTK106" s="376"/>
      <c r="HTL106" s="376"/>
      <c r="HTM106" s="376"/>
      <c r="HTN106" s="376"/>
      <c r="HTO106" s="376"/>
      <c r="HTP106" s="376"/>
      <c r="HTQ106" s="376"/>
      <c r="HTR106" s="376"/>
      <c r="HTS106" s="376"/>
      <c r="HTT106" s="376"/>
      <c r="HTU106" s="376"/>
      <c r="HTV106" s="376"/>
      <c r="HTW106" s="376"/>
      <c r="HTX106" s="376"/>
      <c r="HTY106" s="376"/>
      <c r="HTZ106" s="376"/>
      <c r="HUA106" s="376"/>
      <c r="HUB106" s="376"/>
      <c r="HUC106" s="376"/>
      <c r="HUD106" s="376"/>
      <c r="HUE106" s="376"/>
      <c r="HUF106" s="376"/>
      <c r="HUG106" s="376"/>
      <c r="HUH106" s="376"/>
      <c r="HUI106" s="376"/>
      <c r="HUJ106" s="376"/>
      <c r="HUK106" s="376"/>
      <c r="HUL106" s="376"/>
      <c r="HUM106" s="376"/>
      <c r="HUN106" s="376"/>
      <c r="HUO106" s="376"/>
      <c r="HUP106" s="376"/>
      <c r="HUQ106" s="376"/>
      <c r="HUR106" s="376"/>
      <c r="HUS106" s="376"/>
      <c r="HUT106" s="376"/>
      <c r="HUU106" s="376"/>
      <c r="HUV106" s="376"/>
      <c r="HUW106" s="376"/>
      <c r="HUX106" s="376"/>
      <c r="HUY106" s="376"/>
      <c r="HUZ106" s="376"/>
      <c r="HVA106" s="376"/>
      <c r="HVB106" s="376"/>
      <c r="HVC106" s="376"/>
      <c r="HVD106" s="376"/>
      <c r="HVE106" s="376"/>
      <c r="HVF106" s="376"/>
      <c r="HVG106" s="376"/>
      <c r="HVH106" s="376"/>
      <c r="HVI106" s="376"/>
      <c r="HVJ106" s="376"/>
      <c r="HVK106" s="376"/>
      <c r="HVL106" s="376"/>
      <c r="HVM106" s="376"/>
      <c r="HVN106" s="376"/>
      <c r="HVO106" s="376"/>
      <c r="HVP106" s="376"/>
      <c r="HVQ106" s="376"/>
      <c r="HVR106" s="376"/>
      <c r="HVS106" s="376"/>
      <c r="HVT106" s="376"/>
      <c r="HVU106" s="376"/>
      <c r="HVV106" s="376"/>
      <c r="HVW106" s="376"/>
      <c r="HVX106" s="376"/>
      <c r="HVY106" s="376"/>
      <c r="HVZ106" s="376"/>
      <c r="HWA106" s="376"/>
      <c r="HWB106" s="376"/>
      <c r="HWC106" s="376"/>
      <c r="HWD106" s="376"/>
      <c r="HWE106" s="376"/>
      <c r="HWF106" s="376"/>
      <c r="HWG106" s="376"/>
      <c r="HWH106" s="376"/>
      <c r="HWI106" s="376"/>
      <c r="HWJ106" s="376"/>
      <c r="HWK106" s="376"/>
      <c r="HWL106" s="376"/>
      <c r="HWM106" s="376"/>
      <c r="HWN106" s="376"/>
      <c r="HWO106" s="376"/>
      <c r="HWP106" s="376"/>
      <c r="HWQ106" s="376"/>
      <c r="HWR106" s="376"/>
      <c r="HWS106" s="376"/>
      <c r="HWT106" s="376"/>
      <c r="HWU106" s="376"/>
      <c r="HWV106" s="376"/>
      <c r="HWW106" s="376"/>
      <c r="HWX106" s="376"/>
      <c r="HWY106" s="376"/>
      <c r="HWZ106" s="376"/>
      <c r="HXA106" s="376"/>
      <c r="HXB106" s="376"/>
      <c r="HXC106" s="376"/>
      <c r="HXD106" s="376"/>
      <c r="HXE106" s="376"/>
      <c r="HXF106" s="376"/>
      <c r="HXG106" s="376"/>
      <c r="HXH106" s="376"/>
      <c r="HXI106" s="376"/>
      <c r="HXJ106" s="376"/>
      <c r="HXK106" s="376"/>
      <c r="HXL106" s="376"/>
      <c r="HXM106" s="376"/>
      <c r="HXN106" s="376"/>
      <c r="HXO106" s="376"/>
      <c r="HXP106" s="376"/>
      <c r="HXQ106" s="376"/>
      <c r="HXR106" s="376"/>
      <c r="HXS106" s="376"/>
      <c r="HXT106" s="376"/>
      <c r="HXU106" s="376"/>
      <c r="HXV106" s="376"/>
      <c r="HXW106" s="376"/>
      <c r="HXX106" s="376"/>
      <c r="HXY106" s="376"/>
      <c r="HXZ106" s="376"/>
      <c r="HYA106" s="376"/>
      <c r="HYB106" s="376"/>
      <c r="HYC106" s="376"/>
      <c r="HYD106" s="376"/>
      <c r="HYE106" s="376"/>
      <c r="HYF106" s="376"/>
      <c r="HYG106" s="376"/>
      <c r="HYH106" s="376"/>
      <c r="HYI106" s="376"/>
      <c r="HYJ106" s="376"/>
      <c r="HYK106" s="376"/>
      <c r="HYL106" s="376"/>
      <c r="HYM106" s="376"/>
      <c r="HYN106" s="376"/>
      <c r="HYO106" s="376"/>
      <c r="HYP106" s="376"/>
      <c r="HYQ106" s="376"/>
      <c r="HYR106" s="376"/>
      <c r="HYS106" s="376"/>
      <c r="HYT106" s="376"/>
      <c r="HYU106" s="376"/>
      <c r="HYV106" s="376"/>
      <c r="HYW106" s="376"/>
      <c r="HYX106" s="376"/>
      <c r="HYY106" s="376"/>
      <c r="HYZ106" s="376"/>
      <c r="HZA106" s="376"/>
      <c r="HZB106" s="376"/>
      <c r="HZC106" s="376"/>
      <c r="HZD106" s="376"/>
      <c r="HZE106" s="376"/>
      <c r="HZF106" s="376"/>
      <c r="HZG106" s="376"/>
      <c r="HZH106" s="376"/>
      <c r="HZI106" s="376"/>
      <c r="HZJ106" s="376"/>
      <c r="HZK106" s="376"/>
      <c r="HZL106" s="376"/>
      <c r="HZM106" s="376"/>
      <c r="HZN106" s="376"/>
      <c r="HZO106" s="376"/>
      <c r="HZP106" s="376"/>
      <c r="HZQ106" s="376"/>
      <c r="HZR106" s="376"/>
      <c r="HZS106" s="376"/>
      <c r="HZT106" s="376"/>
      <c r="HZU106" s="376"/>
      <c r="HZV106" s="376"/>
      <c r="HZW106" s="376"/>
      <c r="HZX106" s="376"/>
      <c r="HZY106" s="376"/>
      <c r="HZZ106" s="376"/>
      <c r="IAA106" s="376"/>
      <c r="IAB106" s="376"/>
      <c r="IAC106" s="376"/>
      <c r="IAD106" s="376"/>
      <c r="IAE106" s="376"/>
      <c r="IAF106" s="376"/>
      <c r="IAG106" s="376"/>
      <c r="IAH106" s="376"/>
      <c r="IAI106" s="376"/>
      <c r="IAJ106" s="376"/>
      <c r="IAK106" s="376"/>
      <c r="IAL106" s="376"/>
      <c r="IAM106" s="376"/>
      <c r="IAN106" s="376"/>
      <c r="IAO106" s="376"/>
      <c r="IAP106" s="376"/>
      <c r="IAQ106" s="376"/>
      <c r="IAR106" s="376"/>
      <c r="IAS106" s="376"/>
      <c r="IAT106" s="376"/>
      <c r="IAU106" s="376"/>
      <c r="IAV106" s="376"/>
      <c r="IAW106" s="376"/>
      <c r="IAX106" s="376"/>
      <c r="IAY106" s="376"/>
      <c r="IAZ106" s="376"/>
      <c r="IBA106" s="376"/>
      <c r="IBB106" s="376"/>
      <c r="IBC106" s="376"/>
      <c r="IBD106" s="376"/>
      <c r="IBE106" s="376"/>
      <c r="IBF106" s="376"/>
      <c r="IBG106" s="376"/>
      <c r="IBH106" s="376"/>
      <c r="IBI106" s="376"/>
      <c r="IBJ106" s="376"/>
      <c r="IBK106" s="376"/>
      <c r="IBL106" s="376"/>
      <c r="IBM106" s="376"/>
      <c r="IBN106" s="376"/>
      <c r="IBO106" s="376"/>
      <c r="IBP106" s="376"/>
      <c r="IBQ106" s="376"/>
      <c r="IBR106" s="376"/>
      <c r="IBS106" s="376"/>
      <c r="IBT106" s="376"/>
      <c r="IBU106" s="376"/>
      <c r="IBV106" s="376"/>
      <c r="IBW106" s="376"/>
      <c r="IBX106" s="376"/>
      <c r="IBY106" s="376"/>
      <c r="IBZ106" s="376"/>
      <c r="ICA106" s="376"/>
      <c r="ICB106" s="376"/>
      <c r="ICC106" s="376"/>
      <c r="ICD106" s="376"/>
      <c r="ICE106" s="376"/>
      <c r="ICF106" s="376"/>
      <c r="ICG106" s="376"/>
      <c r="ICH106" s="376"/>
      <c r="ICI106" s="376"/>
      <c r="ICJ106" s="376"/>
      <c r="ICK106" s="376"/>
      <c r="ICL106" s="376"/>
      <c r="ICM106" s="376"/>
      <c r="ICN106" s="376"/>
      <c r="ICO106" s="376"/>
      <c r="ICP106" s="376"/>
      <c r="ICQ106" s="376"/>
      <c r="ICR106" s="376"/>
      <c r="ICS106" s="376"/>
      <c r="ICT106" s="376"/>
      <c r="ICU106" s="376"/>
      <c r="ICV106" s="376"/>
      <c r="ICW106" s="376"/>
      <c r="ICX106" s="376"/>
      <c r="ICY106" s="376"/>
      <c r="ICZ106" s="376"/>
      <c r="IDA106" s="376"/>
      <c r="IDB106" s="376"/>
      <c r="IDC106" s="376"/>
      <c r="IDD106" s="376"/>
      <c r="IDE106" s="376"/>
      <c r="IDF106" s="376"/>
      <c r="IDG106" s="376"/>
      <c r="IDH106" s="376"/>
      <c r="IDI106" s="376"/>
      <c r="IDJ106" s="376"/>
      <c r="IDK106" s="376"/>
      <c r="IDL106" s="376"/>
      <c r="IDM106" s="376"/>
      <c r="IDN106" s="376"/>
      <c r="IDO106" s="376"/>
      <c r="IDP106" s="376"/>
      <c r="IDQ106" s="376"/>
      <c r="IDR106" s="376"/>
      <c r="IDS106" s="376"/>
      <c r="IDT106" s="376"/>
      <c r="IDU106" s="376"/>
      <c r="IDV106" s="376"/>
      <c r="IDW106" s="376"/>
      <c r="IDX106" s="376"/>
      <c r="IDY106" s="376"/>
      <c r="IDZ106" s="376"/>
      <c r="IEA106" s="376"/>
      <c r="IEB106" s="376"/>
      <c r="IEC106" s="376"/>
      <c r="IED106" s="376"/>
      <c r="IEE106" s="376"/>
      <c r="IEF106" s="376"/>
      <c r="IEG106" s="376"/>
      <c r="IEH106" s="376"/>
      <c r="IEI106" s="376"/>
      <c r="IEJ106" s="376"/>
      <c r="IEK106" s="376"/>
      <c r="IEL106" s="376"/>
      <c r="IEM106" s="376"/>
      <c r="IEN106" s="376"/>
      <c r="IEO106" s="376"/>
      <c r="IEP106" s="376"/>
      <c r="IEQ106" s="376"/>
      <c r="IER106" s="376"/>
      <c r="IES106" s="376"/>
      <c r="IET106" s="376"/>
      <c r="IEU106" s="376"/>
      <c r="IEV106" s="376"/>
      <c r="IEW106" s="376"/>
      <c r="IEX106" s="376"/>
      <c r="IEY106" s="376"/>
      <c r="IEZ106" s="376"/>
      <c r="IFA106" s="376"/>
      <c r="IFB106" s="376"/>
      <c r="IFC106" s="376"/>
      <c r="IFD106" s="376"/>
      <c r="IFE106" s="376"/>
      <c r="IFF106" s="376"/>
      <c r="IFG106" s="376"/>
      <c r="IFH106" s="376"/>
      <c r="IFI106" s="376"/>
      <c r="IFJ106" s="376"/>
      <c r="IFK106" s="376"/>
      <c r="IFL106" s="376"/>
      <c r="IFM106" s="376"/>
      <c r="IFN106" s="376"/>
      <c r="IFO106" s="376"/>
      <c r="IFP106" s="376"/>
      <c r="IFQ106" s="376"/>
      <c r="IFR106" s="376"/>
      <c r="IFS106" s="376"/>
      <c r="IFT106" s="376"/>
      <c r="IFU106" s="376"/>
      <c r="IFV106" s="376"/>
      <c r="IFW106" s="376"/>
      <c r="IFX106" s="376"/>
      <c r="IFY106" s="376"/>
      <c r="IFZ106" s="376"/>
      <c r="IGA106" s="376"/>
      <c r="IGB106" s="376"/>
      <c r="IGC106" s="376"/>
      <c r="IGD106" s="376"/>
      <c r="IGE106" s="376"/>
      <c r="IGF106" s="376"/>
      <c r="IGG106" s="376"/>
      <c r="IGH106" s="376"/>
      <c r="IGI106" s="376"/>
      <c r="IGJ106" s="376"/>
      <c r="IGK106" s="376"/>
      <c r="IGL106" s="376"/>
      <c r="IGM106" s="376"/>
      <c r="IGN106" s="376"/>
      <c r="IGO106" s="376"/>
      <c r="IGP106" s="376"/>
      <c r="IGQ106" s="376"/>
      <c r="IGR106" s="376"/>
      <c r="IGS106" s="376"/>
      <c r="IGT106" s="376"/>
      <c r="IGU106" s="376"/>
      <c r="IGV106" s="376"/>
      <c r="IGW106" s="376"/>
      <c r="IGX106" s="376"/>
      <c r="IGY106" s="376"/>
      <c r="IGZ106" s="376"/>
      <c r="IHA106" s="376"/>
      <c r="IHB106" s="376"/>
      <c r="IHC106" s="376"/>
      <c r="IHD106" s="376"/>
      <c r="IHE106" s="376"/>
      <c r="IHF106" s="376"/>
      <c r="IHG106" s="376"/>
      <c r="IHH106" s="376"/>
      <c r="IHI106" s="376"/>
      <c r="IHJ106" s="376"/>
      <c r="IHK106" s="376"/>
      <c r="IHL106" s="376"/>
      <c r="IHM106" s="376"/>
      <c r="IHN106" s="376"/>
      <c r="IHO106" s="376"/>
      <c r="IHP106" s="376"/>
      <c r="IHQ106" s="376"/>
      <c r="IHR106" s="376"/>
      <c r="IHS106" s="376"/>
      <c r="IHT106" s="376"/>
      <c r="IHU106" s="376"/>
      <c r="IHV106" s="376"/>
      <c r="IHW106" s="376"/>
      <c r="IHX106" s="376"/>
      <c r="IHY106" s="376"/>
      <c r="IHZ106" s="376"/>
      <c r="IIA106" s="376"/>
      <c r="IIB106" s="376"/>
      <c r="IIC106" s="376"/>
      <c r="IID106" s="376"/>
      <c r="IIE106" s="376"/>
      <c r="IIF106" s="376"/>
      <c r="IIG106" s="376"/>
      <c r="IIH106" s="376"/>
      <c r="III106" s="376"/>
      <c r="IIJ106" s="376"/>
      <c r="IIK106" s="376"/>
      <c r="IIL106" s="376"/>
      <c r="IIM106" s="376"/>
      <c r="IIN106" s="376"/>
      <c r="IIO106" s="376"/>
      <c r="IIP106" s="376"/>
      <c r="IIQ106" s="376"/>
      <c r="IIR106" s="376"/>
      <c r="IIS106" s="376"/>
      <c r="IIT106" s="376"/>
      <c r="IIU106" s="376"/>
      <c r="IIV106" s="376"/>
      <c r="IIW106" s="376"/>
      <c r="IIX106" s="376"/>
      <c r="IIY106" s="376"/>
      <c r="IIZ106" s="376"/>
      <c r="IJA106" s="376"/>
      <c r="IJB106" s="376"/>
      <c r="IJC106" s="376"/>
      <c r="IJD106" s="376"/>
      <c r="IJE106" s="376"/>
      <c r="IJF106" s="376"/>
      <c r="IJG106" s="376"/>
      <c r="IJH106" s="376"/>
      <c r="IJI106" s="376"/>
      <c r="IJJ106" s="376"/>
      <c r="IJK106" s="376"/>
      <c r="IJL106" s="376"/>
      <c r="IJM106" s="376"/>
      <c r="IJN106" s="376"/>
      <c r="IJO106" s="376"/>
      <c r="IJP106" s="376"/>
      <c r="IJQ106" s="376"/>
      <c r="IJR106" s="376"/>
      <c r="IJS106" s="376"/>
      <c r="IJT106" s="376"/>
      <c r="IJU106" s="376"/>
      <c r="IJV106" s="376"/>
      <c r="IJW106" s="376"/>
      <c r="IJX106" s="376"/>
      <c r="IJY106" s="376"/>
      <c r="IJZ106" s="376"/>
      <c r="IKA106" s="376"/>
      <c r="IKB106" s="376"/>
      <c r="IKC106" s="376"/>
      <c r="IKD106" s="376"/>
      <c r="IKE106" s="376"/>
      <c r="IKF106" s="376"/>
      <c r="IKG106" s="376"/>
      <c r="IKH106" s="376"/>
      <c r="IKI106" s="376"/>
      <c r="IKJ106" s="376"/>
      <c r="IKK106" s="376"/>
      <c r="IKL106" s="376"/>
      <c r="IKM106" s="376"/>
      <c r="IKN106" s="376"/>
      <c r="IKO106" s="376"/>
      <c r="IKP106" s="376"/>
      <c r="IKQ106" s="376"/>
      <c r="IKR106" s="376"/>
      <c r="IKS106" s="376"/>
      <c r="IKT106" s="376"/>
      <c r="IKU106" s="376"/>
      <c r="IKV106" s="376"/>
      <c r="IKW106" s="376"/>
      <c r="IKX106" s="376"/>
      <c r="IKY106" s="376"/>
      <c r="IKZ106" s="376"/>
      <c r="ILA106" s="376"/>
      <c r="ILB106" s="376"/>
      <c r="ILC106" s="376"/>
      <c r="ILD106" s="376"/>
      <c r="ILE106" s="376"/>
      <c r="ILF106" s="376"/>
      <c r="ILG106" s="376"/>
      <c r="ILH106" s="376"/>
      <c r="ILI106" s="376"/>
      <c r="ILJ106" s="376"/>
      <c r="ILK106" s="376"/>
      <c r="ILL106" s="376"/>
      <c r="ILM106" s="376"/>
      <c r="ILN106" s="376"/>
      <c r="ILO106" s="376"/>
      <c r="ILP106" s="376"/>
      <c r="ILQ106" s="376"/>
      <c r="ILR106" s="376"/>
      <c r="ILS106" s="376"/>
      <c r="ILT106" s="376"/>
      <c r="ILU106" s="376"/>
      <c r="ILV106" s="376"/>
      <c r="ILW106" s="376"/>
      <c r="ILX106" s="376"/>
      <c r="ILY106" s="376"/>
      <c r="ILZ106" s="376"/>
      <c r="IMA106" s="376"/>
      <c r="IMB106" s="376"/>
      <c r="IMC106" s="376"/>
      <c r="IMD106" s="376"/>
      <c r="IME106" s="376"/>
      <c r="IMF106" s="376"/>
      <c r="IMG106" s="376"/>
      <c r="IMH106" s="376"/>
      <c r="IMI106" s="376"/>
      <c r="IMJ106" s="376"/>
      <c r="IMK106" s="376"/>
      <c r="IML106" s="376"/>
      <c r="IMM106" s="376"/>
      <c r="IMN106" s="376"/>
      <c r="IMO106" s="376"/>
      <c r="IMP106" s="376"/>
      <c r="IMQ106" s="376"/>
      <c r="IMR106" s="376"/>
      <c r="IMS106" s="376"/>
      <c r="IMT106" s="376"/>
      <c r="IMU106" s="376"/>
      <c r="IMV106" s="376"/>
      <c r="IMW106" s="376"/>
      <c r="IMX106" s="376"/>
      <c r="IMY106" s="376"/>
      <c r="IMZ106" s="376"/>
      <c r="INA106" s="376"/>
      <c r="INB106" s="376"/>
      <c r="INC106" s="376"/>
      <c r="IND106" s="376"/>
      <c r="INE106" s="376"/>
      <c r="INF106" s="376"/>
      <c r="ING106" s="376"/>
      <c r="INH106" s="376"/>
      <c r="INI106" s="376"/>
      <c r="INJ106" s="376"/>
      <c r="INK106" s="376"/>
      <c r="INL106" s="376"/>
      <c r="INM106" s="376"/>
      <c r="INN106" s="376"/>
      <c r="INO106" s="376"/>
      <c r="INP106" s="376"/>
      <c r="INQ106" s="376"/>
      <c r="INR106" s="376"/>
      <c r="INS106" s="376"/>
      <c r="INT106" s="376"/>
      <c r="INU106" s="376"/>
      <c r="INV106" s="376"/>
      <c r="INW106" s="376"/>
      <c r="INX106" s="376"/>
      <c r="INY106" s="376"/>
      <c r="INZ106" s="376"/>
      <c r="IOA106" s="376"/>
      <c r="IOB106" s="376"/>
      <c r="IOC106" s="376"/>
      <c r="IOD106" s="376"/>
      <c r="IOE106" s="376"/>
      <c r="IOF106" s="376"/>
      <c r="IOG106" s="376"/>
      <c r="IOH106" s="376"/>
      <c r="IOI106" s="376"/>
      <c r="IOJ106" s="376"/>
      <c r="IOK106" s="376"/>
      <c r="IOL106" s="376"/>
      <c r="IOM106" s="376"/>
      <c r="ION106" s="376"/>
      <c r="IOO106" s="376"/>
      <c r="IOP106" s="376"/>
      <c r="IOQ106" s="376"/>
      <c r="IOR106" s="376"/>
      <c r="IOS106" s="376"/>
      <c r="IOT106" s="376"/>
      <c r="IOU106" s="376"/>
      <c r="IOV106" s="376"/>
      <c r="IOW106" s="376"/>
      <c r="IOX106" s="376"/>
      <c r="IOY106" s="376"/>
      <c r="IOZ106" s="376"/>
      <c r="IPA106" s="376"/>
      <c r="IPB106" s="376"/>
      <c r="IPC106" s="376"/>
      <c r="IPD106" s="376"/>
      <c r="IPE106" s="376"/>
      <c r="IPF106" s="376"/>
      <c r="IPG106" s="376"/>
      <c r="IPH106" s="376"/>
      <c r="IPI106" s="376"/>
      <c r="IPJ106" s="376"/>
      <c r="IPK106" s="376"/>
      <c r="IPL106" s="376"/>
      <c r="IPM106" s="376"/>
      <c r="IPN106" s="376"/>
      <c r="IPO106" s="376"/>
      <c r="IPP106" s="376"/>
      <c r="IPQ106" s="376"/>
      <c r="IPR106" s="376"/>
      <c r="IPS106" s="376"/>
      <c r="IPT106" s="376"/>
      <c r="IPU106" s="376"/>
      <c r="IPV106" s="376"/>
      <c r="IPW106" s="376"/>
      <c r="IPX106" s="376"/>
      <c r="IPY106" s="376"/>
      <c r="IPZ106" s="376"/>
      <c r="IQA106" s="376"/>
      <c r="IQB106" s="376"/>
      <c r="IQC106" s="376"/>
      <c r="IQD106" s="376"/>
      <c r="IQE106" s="376"/>
      <c r="IQF106" s="376"/>
      <c r="IQG106" s="376"/>
      <c r="IQH106" s="376"/>
      <c r="IQI106" s="376"/>
      <c r="IQJ106" s="376"/>
      <c r="IQK106" s="376"/>
      <c r="IQL106" s="376"/>
      <c r="IQM106" s="376"/>
      <c r="IQN106" s="376"/>
      <c r="IQO106" s="376"/>
      <c r="IQP106" s="376"/>
      <c r="IQQ106" s="376"/>
      <c r="IQR106" s="376"/>
      <c r="IQS106" s="376"/>
      <c r="IQT106" s="376"/>
      <c r="IQU106" s="376"/>
      <c r="IQV106" s="376"/>
      <c r="IQW106" s="376"/>
      <c r="IQX106" s="376"/>
      <c r="IQY106" s="376"/>
      <c r="IQZ106" s="376"/>
      <c r="IRA106" s="376"/>
      <c r="IRB106" s="376"/>
      <c r="IRC106" s="376"/>
      <c r="IRD106" s="376"/>
      <c r="IRE106" s="376"/>
      <c r="IRF106" s="376"/>
      <c r="IRG106" s="376"/>
      <c r="IRH106" s="376"/>
      <c r="IRI106" s="376"/>
      <c r="IRJ106" s="376"/>
      <c r="IRK106" s="376"/>
      <c r="IRL106" s="376"/>
      <c r="IRM106" s="376"/>
      <c r="IRN106" s="376"/>
      <c r="IRO106" s="376"/>
      <c r="IRP106" s="376"/>
      <c r="IRQ106" s="376"/>
      <c r="IRR106" s="376"/>
      <c r="IRS106" s="376"/>
      <c r="IRT106" s="376"/>
      <c r="IRU106" s="376"/>
      <c r="IRV106" s="376"/>
      <c r="IRW106" s="376"/>
      <c r="IRX106" s="376"/>
      <c r="IRY106" s="376"/>
      <c r="IRZ106" s="376"/>
      <c r="ISA106" s="376"/>
      <c r="ISB106" s="376"/>
      <c r="ISC106" s="376"/>
      <c r="ISD106" s="376"/>
      <c r="ISE106" s="376"/>
      <c r="ISF106" s="376"/>
      <c r="ISG106" s="376"/>
      <c r="ISH106" s="376"/>
      <c r="ISI106" s="376"/>
      <c r="ISJ106" s="376"/>
      <c r="ISK106" s="376"/>
      <c r="ISL106" s="376"/>
      <c r="ISM106" s="376"/>
      <c r="ISN106" s="376"/>
      <c r="ISO106" s="376"/>
      <c r="ISP106" s="376"/>
      <c r="ISQ106" s="376"/>
      <c r="ISR106" s="376"/>
      <c r="ISS106" s="376"/>
      <c r="IST106" s="376"/>
      <c r="ISU106" s="376"/>
      <c r="ISV106" s="376"/>
      <c r="ISW106" s="376"/>
      <c r="ISX106" s="376"/>
      <c r="ISY106" s="376"/>
      <c r="ISZ106" s="376"/>
      <c r="ITA106" s="376"/>
      <c r="ITB106" s="376"/>
      <c r="ITC106" s="376"/>
      <c r="ITD106" s="376"/>
      <c r="ITE106" s="376"/>
      <c r="ITF106" s="376"/>
      <c r="ITG106" s="376"/>
      <c r="ITH106" s="376"/>
      <c r="ITI106" s="376"/>
      <c r="ITJ106" s="376"/>
      <c r="ITK106" s="376"/>
      <c r="ITL106" s="376"/>
      <c r="ITM106" s="376"/>
      <c r="ITN106" s="376"/>
      <c r="ITO106" s="376"/>
      <c r="ITP106" s="376"/>
      <c r="ITQ106" s="376"/>
      <c r="ITR106" s="376"/>
      <c r="ITS106" s="376"/>
      <c r="ITT106" s="376"/>
      <c r="ITU106" s="376"/>
      <c r="ITV106" s="376"/>
      <c r="ITW106" s="376"/>
      <c r="ITX106" s="376"/>
      <c r="ITY106" s="376"/>
      <c r="ITZ106" s="376"/>
      <c r="IUA106" s="376"/>
      <c r="IUB106" s="376"/>
      <c r="IUC106" s="376"/>
      <c r="IUD106" s="376"/>
      <c r="IUE106" s="376"/>
      <c r="IUF106" s="376"/>
      <c r="IUG106" s="376"/>
      <c r="IUH106" s="376"/>
      <c r="IUI106" s="376"/>
      <c r="IUJ106" s="376"/>
      <c r="IUK106" s="376"/>
      <c r="IUL106" s="376"/>
      <c r="IUM106" s="376"/>
      <c r="IUN106" s="376"/>
      <c r="IUO106" s="376"/>
      <c r="IUP106" s="376"/>
      <c r="IUQ106" s="376"/>
      <c r="IUR106" s="376"/>
      <c r="IUS106" s="376"/>
      <c r="IUT106" s="376"/>
      <c r="IUU106" s="376"/>
      <c r="IUV106" s="376"/>
      <c r="IUW106" s="376"/>
      <c r="IUX106" s="376"/>
      <c r="IUY106" s="376"/>
      <c r="IUZ106" s="376"/>
      <c r="IVA106" s="376"/>
      <c r="IVB106" s="376"/>
      <c r="IVC106" s="376"/>
      <c r="IVD106" s="376"/>
      <c r="IVE106" s="376"/>
      <c r="IVF106" s="376"/>
      <c r="IVG106" s="376"/>
      <c r="IVH106" s="376"/>
      <c r="IVI106" s="376"/>
      <c r="IVJ106" s="376"/>
      <c r="IVK106" s="376"/>
      <c r="IVL106" s="376"/>
      <c r="IVM106" s="376"/>
      <c r="IVN106" s="376"/>
      <c r="IVO106" s="376"/>
      <c r="IVP106" s="376"/>
      <c r="IVQ106" s="376"/>
      <c r="IVR106" s="376"/>
      <c r="IVS106" s="376"/>
      <c r="IVT106" s="376"/>
      <c r="IVU106" s="376"/>
      <c r="IVV106" s="376"/>
      <c r="IVW106" s="376"/>
      <c r="IVX106" s="376"/>
      <c r="IVY106" s="376"/>
      <c r="IVZ106" s="376"/>
      <c r="IWA106" s="376"/>
      <c r="IWB106" s="376"/>
      <c r="IWC106" s="376"/>
      <c r="IWD106" s="376"/>
      <c r="IWE106" s="376"/>
      <c r="IWF106" s="376"/>
      <c r="IWG106" s="376"/>
      <c r="IWH106" s="376"/>
      <c r="IWI106" s="376"/>
      <c r="IWJ106" s="376"/>
      <c r="IWK106" s="376"/>
      <c r="IWL106" s="376"/>
      <c r="IWM106" s="376"/>
      <c r="IWN106" s="376"/>
      <c r="IWO106" s="376"/>
      <c r="IWP106" s="376"/>
      <c r="IWQ106" s="376"/>
      <c r="IWR106" s="376"/>
      <c r="IWS106" s="376"/>
      <c r="IWT106" s="376"/>
      <c r="IWU106" s="376"/>
      <c r="IWV106" s="376"/>
      <c r="IWW106" s="376"/>
      <c r="IWX106" s="376"/>
      <c r="IWY106" s="376"/>
      <c r="IWZ106" s="376"/>
      <c r="IXA106" s="376"/>
      <c r="IXB106" s="376"/>
      <c r="IXC106" s="376"/>
      <c r="IXD106" s="376"/>
      <c r="IXE106" s="376"/>
      <c r="IXF106" s="376"/>
      <c r="IXG106" s="376"/>
      <c r="IXH106" s="376"/>
      <c r="IXI106" s="376"/>
      <c r="IXJ106" s="376"/>
      <c r="IXK106" s="376"/>
      <c r="IXL106" s="376"/>
      <c r="IXM106" s="376"/>
      <c r="IXN106" s="376"/>
      <c r="IXO106" s="376"/>
      <c r="IXP106" s="376"/>
      <c r="IXQ106" s="376"/>
      <c r="IXR106" s="376"/>
      <c r="IXS106" s="376"/>
      <c r="IXT106" s="376"/>
      <c r="IXU106" s="376"/>
      <c r="IXV106" s="376"/>
      <c r="IXW106" s="376"/>
      <c r="IXX106" s="376"/>
      <c r="IXY106" s="376"/>
      <c r="IXZ106" s="376"/>
      <c r="IYA106" s="376"/>
      <c r="IYB106" s="376"/>
      <c r="IYC106" s="376"/>
      <c r="IYD106" s="376"/>
      <c r="IYE106" s="376"/>
      <c r="IYF106" s="376"/>
      <c r="IYG106" s="376"/>
      <c r="IYH106" s="376"/>
      <c r="IYI106" s="376"/>
      <c r="IYJ106" s="376"/>
      <c r="IYK106" s="376"/>
      <c r="IYL106" s="376"/>
      <c r="IYM106" s="376"/>
      <c r="IYN106" s="376"/>
      <c r="IYO106" s="376"/>
      <c r="IYP106" s="376"/>
      <c r="IYQ106" s="376"/>
      <c r="IYR106" s="376"/>
      <c r="IYS106" s="376"/>
      <c r="IYT106" s="376"/>
      <c r="IYU106" s="376"/>
      <c r="IYV106" s="376"/>
      <c r="IYW106" s="376"/>
      <c r="IYX106" s="376"/>
      <c r="IYY106" s="376"/>
      <c r="IYZ106" s="376"/>
      <c r="IZA106" s="376"/>
      <c r="IZB106" s="376"/>
      <c r="IZC106" s="376"/>
      <c r="IZD106" s="376"/>
      <c r="IZE106" s="376"/>
      <c r="IZF106" s="376"/>
      <c r="IZG106" s="376"/>
      <c r="IZH106" s="376"/>
      <c r="IZI106" s="376"/>
      <c r="IZJ106" s="376"/>
      <c r="IZK106" s="376"/>
      <c r="IZL106" s="376"/>
      <c r="IZM106" s="376"/>
      <c r="IZN106" s="376"/>
      <c r="IZO106" s="376"/>
      <c r="IZP106" s="376"/>
      <c r="IZQ106" s="376"/>
      <c r="IZR106" s="376"/>
      <c r="IZS106" s="376"/>
      <c r="IZT106" s="376"/>
      <c r="IZU106" s="376"/>
      <c r="IZV106" s="376"/>
      <c r="IZW106" s="376"/>
      <c r="IZX106" s="376"/>
      <c r="IZY106" s="376"/>
      <c r="IZZ106" s="376"/>
      <c r="JAA106" s="376"/>
      <c r="JAB106" s="376"/>
      <c r="JAC106" s="376"/>
      <c r="JAD106" s="376"/>
      <c r="JAE106" s="376"/>
      <c r="JAF106" s="376"/>
      <c r="JAG106" s="376"/>
      <c r="JAH106" s="376"/>
      <c r="JAI106" s="376"/>
      <c r="JAJ106" s="376"/>
      <c r="JAK106" s="376"/>
      <c r="JAL106" s="376"/>
      <c r="JAM106" s="376"/>
      <c r="JAN106" s="376"/>
      <c r="JAO106" s="376"/>
      <c r="JAP106" s="376"/>
      <c r="JAQ106" s="376"/>
      <c r="JAR106" s="376"/>
      <c r="JAS106" s="376"/>
      <c r="JAT106" s="376"/>
      <c r="JAU106" s="376"/>
      <c r="JAV106" s="376"/>
      <c r="JAW106" s="376"/>
      <c r="JAX106" s="376"/>
      <c r="JAY106" s="376"/>
      <c r="JAZ106" s="376"/>
      <c r="JBA106" s="376"/>
      <c r="JBB106" s="376"/>
      <c r="JBC106" s="376"/>
      <c r="JBD106" s="376"/>
      <c r="JBE106" s="376"/>
      <c r="JBF106" s="376"/>
      <c r="JBG106" s="376"/>
      <c r="JBH106" s="376"/>
      <c r="JBI106" s="376"/>
      <c r="JBJ106" s="376"/>
      <c r="JBK106" s="376"/>
      <c r="JBL106" s="376"/>
      <c r="JBM106" s="376"/>
      <c r="JBN106" s="376"/>
      <c r="JBO106" s="376"/>
      <c r="JBP106" s="376"/>
      <c r="JBQ106" s="376"/>
      <c r="JBR106" s="376"/>
      <c r="JBS106" s="376"/>
      <c r="JBT106" s="376"/>
      <c r="JBU106" s="376"/>
      <c r="JBV106" s="376"/>
      <c r="JBW106" s="376"/>
      <c r="JBX106" s="376"/>
      <c r="JBY106" s="376"/>
      <c r="JBZ106" s="376"/>
      <c r="JCA106" s="376"/>
      <c r="JCB106" s="376"/>
      <c r="JCC106" s="376"/>
      <c r="JCD106" s="376"/>
      <c r="JCE106" s="376"/>
      <c r="JCF106" s="376"/>
      <c r="JCG106" s="376"/>
      <c r="JCH106" s="376"/>
      <c r="JCI106" s="376"/>
      <c r="JCJ106" s="376"/>
      <c r="JCK106" s="376"/>
      <c r="JCL106" s="376"/>
      <c r="JCM106" s="376"/>
      <c r="JCN106" s="376"/>
      <c r="JCO106" s="376"/>
      <c r="JCP106" s="376"/>
      <c r="JCQ106" s="376"/>
      <c r="JCR106" s="376"/>
      <c r="JCS106" s="376"/>
      <c r="JCT106" s="376"/>
      <c r="JCU106" s="376"/>
      <c r="JCV106" s="376"/>
      <c r="JCW106" s="376"/>
      <c r="JCX106" s="376"/>
      <c r="JCY106" s="376"/>
      <c r="JCZ106" s="376"/>
      <c r="JDA106" s="376"/>
      <c r="JDB106" s="376"/>
      <c r="JDC106" s="376"/>
      <c r="JDD106" s="376"/>
      <c r="JDE106" s="376"/>
      <c r="JDF106" s="376"/>
      <c r="JDG106" s="376"/>
      <c r="JDH106" s="376"/>
      <c r="JDI106" s="376"/>
      <c r="JDJ106" s="376"/>
      <c r="JDK106" s="376"/>
      <c r="JDL106" s="376"/>
      <c r="JDM106" s="376"/>
      <c r="JDN106" s="376"/>
      <c r="JDO106" s="376"/>
      <c r="JDP106" s="376"/>
      <c r="JDQ106" s="376"/>
      <c r="JDR106" s="376"/>
      <c r="JDS106" s="376"/>
      <c r="JDT106" s="376"/>
      <c r="JDU106" s="376"/>
      <c r="JDV106" s="376"/>
      <c r="JDW106" s="376"/>
      <c r="JDX106" s="376"/>
      <c r="JDY106" s="376"/>
      <c r="JDZ106" s="376"/>
      <c r="JEA106" s="376"/>
      <c r="JEB106" s="376"/>
      <c r="JEC106" s="376"/>
      <c r="JED106" s="376"/>
      <c r="JEE106" s="376"/>
      <c r="JEF106" s="376"/>
      <c r="JEG106" s="376"/>
      <c r="JEH106" s="376"/>
      <c r="JEI106" s="376"/>
      <c r="JEJ106" s="376"/>
      <c r="JEK106" s="376"/>
      <c r="JEL106" s="376"/>
      <c r="JEM106" s="376"/>
      <c r="JEN106" s="376"/>
      <c r="JEO106" s="376"/>
      <c r="JEP106" s="376"/>
      <c r="JEQ106" s="376"/>
      <c r="JER106" s="376"/>
      <c r="JES106" s="376"/>
      <c r="JET106" s="376"/>
      <c r="JEU106" s="376"/>
      <c r="JEV106" s="376"/>
      <c r="JEW106" s="376"/>
      <c r="JEX106" s="376"/>
      <c r="JEY106" s="376"/>
      <c r="JEZ106" s="376"/>
      <c r="JFA106" s="376"/>
      <c r="JFB106" s="376"/>
      <c r="JFC106" s="376"/>
      <c r="JFD106" s="376"/>
      <c r="JFE106" s="376"/>
      <c r="JFF106" s="376"/>
      <c r="JFG106" s="376"/>
      <c r="JFH106" s="376"/>
      <c r="JFI106" s="376"/>
      <c r="JFJ106" s="376"/>
      <c r="JFK106" s="376"/>
      <c r="JFL106" s="376"/>
      <c r="JFM106" s="376"/>
      <c r="JFN106" s="376"/>
      <c r="JFO106" s="376"/>
      <c r="JFP106" s="376"/>
      <c r="JFQ106" s="376"/>
      <c r="JFR106" s="376"/>
      <c r="JFS106" s="376"/>
      <c r="JFT106" s="376"/>
      <c r="JFU106" s="376"/>
      <c r="JFV106" s="376"/>
      <c r="JFW106" s="376"/>
      <c r="JFX106" s="376"/>
      <c r="JFY106" s="376"/>
      <c r="JFZ106" s="376"/>
      <c r="JGA106" s="376"/>
      <c r="JGB106" s="376"/>
      <c r="JGC106" s="376"/>
      <c r="JGD106" s="376"/>
      <c r="JGE106" s="376"/>
      <c r="JGF106" s="376"/>
      <c r="JGG106" s="376"/>
      <c r="JGH106" s="376"/>
      <c r="JGI106" s="376"/>
      <c r="JGJ106" s="376"/>
      <c r="JGK106" s="376"/>
      <c r="JGL106" s="376"/>
      <c r="JGM106" s="376"/>
      <c r="JGN106" s="376"/>
      <c r="JGO106" s="376"/>
      <c r="JGP106" s="376"/>
      <c r="JGQ106" s="376"/>
      <c r="JGR106" s="376"/>
      <c r="JGS106" s="376"/>
      <c r="JGT106" s="376"/>
      <c r="JGU106" s="376"/>
      <c r="JGV106" s="376"/>
      <c r="JGW106" s="376"/>
      <c r="JGX106" s="376"/>
      <c r="JGY106" s="376"/>
      <c r="JGZ106" s="376"/>
      <c r="JHA106" s="376"/>
      <c r="JHB106" s="376"/>
      <c r="JHC106" s="376"/>
      <c r="JHD106" s="376"/>
      <c r="JHE106" s="376"/>
      <c r="JHF106" s="376"/>
      <c r="JHG106" s="376"/>
      <c r="JHH106" s="376"/>
      <c r="JHI106" s="376"/>
      <c r="JHJ106" s="376"/>
      <c r="JHK106" s="376"/>
      <c r="JHL106" s="376"/>
      <c r="JHM106" s="376"/>
      <c r="JHN106" s="376"/>
      <c r="JHO106" s="376"/>
      <c r="JHP106" s="376"/>
      <c r="JHQ106" s="376"/>
      <c r="JHR106" s="376"/>
      <c r="JHS106" s="376"/>
      <c r="JHT106" s="376"/>
      <c r="JHU106" s="376"/>
      <c r="JHV106" s="376"/>
      <c r="JHW106" s="376"/>
      <c r="JHX106" s="376"/>
      <c r="JHY106" s="376"/>
      <c r="JHZ106" s="376"/>
      <c r="JIA106" s="376"/>
      <c r="JIB106" s="376"/>
      <c r="JIC106" s="376"/>
      <c r="JID106" s="376"/>
      <c r="JIE106" s="376"/>
      <c r="JIF106" s="376"/>
      <c r="JIG106" s="376"/>
      <c r="JIH106" s="376"/>
      <c r="JII106" s="376"/>
      <c r="JIJ106" s="376"/>
      <c r="JIK106" s="376"/>
      <c r="JIL106" s="376"/>
      <c r="JIM106" s="376"/>
      <c r="JIN106" s="376"/>
      <c r="JIO106" s="376"/>
      <c r="JIP106" s="376"/>
      <c r="JIQ106" s="376"/>
      <c r="JIR106" s="376"/>
      <c r="JIS106" s="376"/>
      <c r="JIT106" s="376"/>
      <c r="JIU106" s="376"/>
      <c r="JIV106" s="376"/>
      <c r="JIW106" s="376"/>
      <c r="JIX106" s="376"/>
      <c r="JIY106" s="376"/>
      <c r="JIZ106" s="376"/>
      <c r="JJA106" s="376"/>
      <c r="JJB106" s="376"/>
      <c r="JJC106" s="376"/>
      <c r="JJD106" s="376"/>
      <c r="JJE106" s="376"/>
      <c r="JJF106" s="376"/>
      <c r="JJG106" s="376"/>
      <c r="JJH106" s="376"/>
      <c r="JJI106" s="376"/>
      <c r="JJJ106" s="376"/>
      <c r="JJK106" s="376"/>
      <c r="JJL106" s="376"/>
      <c r="JJM106" s="376"/>
      <c r="JJN106" s="376"/>
      <c r="JJO106" s="376"/>
      <c r="JJP106" s="376"/>
      <c r="JJQ106" s="376"/>
      <c r="JJR106" s="376"/>
      <c r="JJS106" s="376"/>
      <c r="JJT106" s="376"/>
      <c r="JJU106" s="376"/>
      <c r="JJV106" s="376"/>
      <c r="JJW106" s="376"/>
      <c r="JJX106" s="376"/>
      <c r="JJY106" s="376"/>
      <c r="JJZ106" s="376"/>
      <c r="JKA106" s="376"/>
      <c r="JKB106" s="376"/>
      <c r="JKC106" s="376"/>
      <c r="JKD106" s="376"/>
      <c r="JKE106" s="376"/>
      <c r="JKF106" s="376"/>
      <c r="JKG106" s="376"/>
      <c r="JKH106" s="376"/>
      <c r="JKI106" s="376"/>
      <c r="JKJ106" s="376"/>
      <c r="JKK106" s="376"/>
      <c r="JKL106" s="376"/>
      <c r="JKM106" s="376"/>
      <c r="JKN106" s="376"/>
      <c r="JKO106" s="376"/>
      <c r="JKP106" s="376"/>
      <c r="JKQ106" s="376"/>
      <c r="JKR106" s="376"/>
      <c r="JKS106" s="376"/>
      <c r="JKT106" s="376"/>
      <c r="JKU106" s="376"/>
      <c r="JKV106" s="376"/>
      <c r="JKW106" s="376"/>
      <c r="JKX106" s="376"/>
      <c r="JKY106" s="376"/>
      <c r="JKZ106" s="376"/>
      <c r="JLA106" s="376"/>
      <c r="JLB106" s="376"/>
      <c r="JLC106" s="376"/>
      <c r="JLD106" s="376"/>
      <c r="JLE106" s="376"/>
      <c r="JLF106" s="376"/>
      <c r="JLG106" s="376"/>
      <c r="JLH106" s="376"/>
      <c r="JLI106" s="376"/>
      <c r="JLJ106" s="376"/>
      <c r="JLK106" s="376"/>
      <c r="JLL106" s="376"/>
      <c r="JLM106" s="376"/>
      <c r="JLN106" s="376"/>
      <c r="JLO106" s="376"/>
      <c r="JLP106" s="376"/>
      <c r="JLQ106" s="376"/>
      <c r="JLR106" s="376"/>
      <c r="JLS106" s="376"/>
      <c r="JLT106" s="376"/>
      <c r="JLU106" s="376"/>
      <c r="JLV106" s="376"/>
      <c r="JLW106" s="376"/>
      <c r="JLX106" s="376"/>
      <c r="JLY106" s="376"/>
      <c r="JLZ106" s="376"/>
      <c r="JMA106" s="376"/>
      <c r="JMB106" s="376"/>
      <c r="JMC106" s="376"/>
      <c r="JMD106" s="376"/>
      <c r="JME106" s="376"/>
      <c r="JMF106" s="376"/>
      <c r="JMG106" s="376"/>
      <c r="JMH106" s="376"/>
      <c r="JMI106" s="376"/>
      <c r="JMJ106" s="376"/>
      <c r="JMK106" s="376"/>
      <c r="JML106" s="376"/>
      <c r="JMM106" s="376"/>
      <c r="JMN106" s="376"/>
      <c r="JMO106" s="376"/>
      <c r="JMP106" s="376"/>
      <c r="JMQ106" s="376"/>
      <c r="JMR106" s="376"/>
      <c r="JMS106" s="376"/>
      <c r="JMT106" s="376"/>
      <c r="JMU106" s="376"/>
      <c r="JMV106" s="376"/>
      <c r="JMW106" s="376"/>
      <c r="JMX106" s="376"/>
      <c r="JMY106" s="376"/>
      <c r="JMZ106" s="376"/>
      <c r="JNA106" s="376"/>
      <c r="JNB106" s="376"/>
      <c r="JNC106" s="376"/>
      <c r="JND106" s="376"/>
      <c r="JNE106" s="376"/>
      <c r="JNF106" s="376"/>
      <c r="JNG106" s="376"/>
      <c r="JNH106" s="376"/>
      <c r="JNI106" s="376"/>
      <c r="JNJ106" s="376"/>
      <c r="JNK106" s="376"/>
      <c r="JNL106" s="376"/>
      <c r="JNM106" s="376"/>
      <c r="JNN106" s="376"/>
      <c r="JNO106" s="376"/>
      <c r="JNP106" s="376"/>
      <c r="JNQ106" s="376"/>
      <c r="JNR106" s="376"/>
      <c r="JNS106" s="376"/>
      <c r="JNT106" s="376"/>
      <c r="JNU106" s="376"/>
      <c r="JNV106" s="376"/>
      <c r="JNW106" s="376"/>
      <c r="JNX106" s="376"/>
      <c r="JNY106" s="376"/>
      <c r="JNZ106" s="376"/>
      <c r="JOA106" s="376"/>
      <c r="JOB106" s="376"/>
      <c r="JOC106" s="376"/>
      <c r="JOD106" s="376"/>
      <c r="JOE106" s="376"/>
      <c r="JOF106" s="376"/>
      <c r="JOG106" s="376"/>
      <c r="JOH106" s="376"/>
      <c r="JOI106" s="376"/>
      <c r="JOJ106" s="376"/>
      <c r="JOK106" s="376"/>
      <c r="JOL106" s="376"/>
      <c r="JOM106" s="376"/>
      <c r="JON106" s="376"/>
      <c r="JOO106" s="376"/>
      <c r="JOP106" s="376"/>
      <c r="JOQ106" s="376"/>
      <c r="JOR106" s="376"/>
      <c r="JOS106" s="376"/>
      <c r="JOT106" s="376"/>
      <c r="JOU106" s="376"/>
      <c r="JOV106" s="376"/>
      <c r="JOW106" s="376"/>
      <c r="JOX106" s="376"/>
      <c r="JOY106" s="376"/>
      <c r="JOZ106" s="376"/>
      <c r="JPA106" s="376"/>
      <c r="JPB106" s="376"/>
      <c r="JPC106" s="376"/>
      <c r="JPD106" s="376"/>
      <c r="JPE106" s="376"/>
      <c r="JPF106" s="376"/>
      <c r="JPG106" s="376"/>
      <c r="JPH106" s="376"/>
      <c r="JPI106" s="376"/>
      <c r="JPJ106" s="376"/>
      <c r="JPK106" s="376"/>
      <c r="JPL106" s="376"/>
      <c r="JPM106" s="376"/>
      <c r="JPN106" s="376"/>
      <c r="JPO106" s="376"/>
      <c r="JPP106" s="376"/>
      <c r="JPQ106" s="376"/>
      <c r="JPR106" s="376"/>
      <c r="JPS106" s="376"/>
      <c r="JPT106" s="376"/>
      <c r="JPU106" s="376"/>
      <c r="JPV106" s="376"/>
      <c r="JPW106" s="376"/>
      <c r="JPX106" s="376"/>
      <c r="JPY106" s="376"/>
      <c r="JPZ106" s="376"/>
      <c r="JQA106" s="376"/>
      <c r="JQB106" s="376"/>
      <c r="JQC106" s="376"/>
      <c r="JQD106" s="376"/>
      <c r="JQE106" s="376"/>
      <c r="JQF106" s="376"/>
      <c r="JQG106" s="376"/>
      <c r="JQH106" s="376"/>
      <c r="JQI106" s="376"/>
      <c r="JQJ106" s="376"/>
      <c r="JQK106" s="376"/>
      <c r="JQL106" s="376"/>
      <c r="JQM106" s="376"/>
      <c r="JQN106" s="376"/>
      <c r="JQO106" s="376"/>
      <c r="JQP106" s="376"/>
      <c r="JQQ106" s="376"/>
      <c r="JQR106" s="376"/>
      <c r="JQS106" s="376"/>
      <c r="JQT106" s="376"/>
      <c r="JQU106" s="376"/>
      <c r="JQV106" s="376"/>
      <c r="JQW106" s="376"/>
      <c r="JQX106" s="376"/>
      <c r="JQY106" s="376"/>
      <c r="JQZ106" s="376"/>
      <c r="JRA106" s="376"/>
      <c r="JRB106" s="376"/>
      <c r="JRC106" s="376"/>
      <c r="JRD106" s="376"/>
      <c r="JRE106" s="376"/>
      <c r="JRF106" s="376"/>
      <c r="JRG106" s="376"/>
      <c r="JRH106" s="376"/>
      <c r="JRI106" s="376"/>
      <c r="JRJ106" s="376"/>
      <c r="JRK106" s="376"/>
      <c r="JRL106" s="376"/>
      <c r="JRM106" s="376"/>
      <c r="JRN106" s="376"/>
      <c r="JRO106" s="376"/>
      <c r="JRP106" s="376"/>
      <c r="JRQ106" s="376"/>
      <c r="JRR106" s="376"/>
      <c r="JRS106" s="376"/>
      <c r="JRT106" s="376"/>
      <c r="JRU106" s="376"/>
      <c r="JRV106" s="376"/>
      <c r="JRW106" s="376"/>
      <c r="JRX106" s="376"/>
      <c r="JRY106" s="376"/>
      <c r="JRZ106" s="376"/>
      <c r="JSA106" s="376"/>
      <c r="JSB106" s="376"/>
      <c r="JSC106" s="376"/>
      <c r="JSD106" s="376"/>
      <c r="JSE106" s="376"/>
      <c r="JSF106" s="376"/>
      <c r="JSG106" s="376"/>
      <c r="JSH106" s="376"/>
      <c r="JSI106" s="376"/>
      <c r="JSJ106" s="376"/>
      <c r="JSK106" s="376"/>
      <c r="JSL106" s="376"/>
      <c r="JSM106" s="376"/>
      <c r="JSN106" s="376"/>
      <c r="JSO106" s="376"/>
      <c r="JSP106" s="376"/>
      <c r="JSQ106" s="376"/>
      <c r="JSR106" s="376"/>
      <c r="JSS106" s="376"/>
      <c r="JST106" s="376"/>
      <c r="JSU106" s="376"/>
      <c r="JSV106" s="376"/>
      <c r="JSW106" s="376"/>
      <c r="JSX106" s="376"/>
      <c r="JSY106" s="376"/>
      <c r="JSZ106" s="376"/>
      <c r="JTA106" s="376"/>
      <c r="JTB106" s="376"/>
      <c r="JTC106" s="376"/>
      <c r="JTD106" s="376"/>
      <c r="JTE106" s="376"/>
      <c r="JTF106" s="376"/>
      <c r="JTG106" s="376"/>
      <c r="JTH106" s="376"/>
      <c r="JTI106" s="376"/>
      <c r="JTJ106" s="376"/>
      <c r="JTK106" s="376"/>
      <c r="JTL106" s="376"/>
      <c r="JTM106" s="376"/>
      <c r="JTN106" s="376"/>
      <c r="JTO106" s="376"/>
      <c r="JTP106" s="376"/>
      <c r="JTQ106" s="376"/>
      <c r="JTR106" s="376"/>
      <c r="JTS106" s="376"/>
      <c r="JTT106" s="376"/>
      <c r="JTU106" s="376"/>
      <c r="JTV106" s="376"/>
      <c r="JTW106" s="376"/>
      <c r="JTX106" s="376"/>
      <c r="JTY106" s="376"/>
      <c r="JTZ106" s="376"/>
      <c r="JUA106" s="376"/>
      <c r="JUB106" s="376"/>
      <c r="JUC106" s="376"/>
      <c r="JUD106" s="376"/>
      <c r="JUE106" s="376"/>
      <c r="JUF106" s="376"/>
      <c r="JUG106" s="376"/>
      <c r="JUH106" s="376"/>
      <c r="JUI106" s="376"/>
      <c r="JUJ106" s="376"/>
      <c r="JUK106" s="376"/>
      <c r="JUL106" s="376"/>
      <c r="JUM106" s="376"/>
      <c r="JUN106" s="376"/>
      <c r="JUO106" s="376"/>
      <c r="JUP106" s="376"/>
      <c r="JUQ106" s="376"/>
      <c r="JUR106" s="376"/>
      <c r="JUS106" s="376"/>
      <c r="JUT106" s="376"/>
      <c r="JUU106" s="376"/>
      <c r="JUV106" s="376"/>
      <c r="JUW106" s="376"/>
      <c r="JUX106" s="376"/>
      <c r="JUY106" s="376"/>
      <c r="JUZ106" s="376"/>
      <c r="JVA106" s="376"/>
      <c r="JVB106" s="376"/>
      <c r="JVC106" s="376"/>
      <c r="JVD106" s="376"/>
      <c r="JVE106" s="376"/>
      <c r="JVF106" s="376"/>
      <c r="JVG106" s="376"/>
      <c r="JVH106" s="376"/>
      <c r="JVI106" s="376"/>
      <c r="JVJ106" s="376"/>
      <c r="JVK106" s="376"/>
      <c r="JVL106" s="376"/>
      <c r="JVM106" s="376"/>
      <c r="JVN106" s="376"/>
      <c r="JVO106" s="376"/>
      <c r="JVP106" s="376"/>
      <c r="JVQ106" s="376"/>
      <c r="JVR106" s="376"/>
      <c r="JVS106" s="376"/>
      <c r="JVT106" s="376"/>
      <c r="JVU106" s="376"/>
      <c r="JVV106" s="376"/>
      <c r="JVW106" s="376"/>
      <c r="JVX106" s="376"/>
      <c r="JVY106" s="376"/>
      <c r="JVZ106" s="376"/>
      <c r="JWA106" s="376"/>
      <c r="JWB106" s="376"/>
      <c r="JWC106" s="376"/>
      <c r="JWD106" s="376"/>
      <c r="JWE106" s="376"/>
      <c r="JWF106" s="376"/>
      <c r="JWG106" s="376"/>
      <c r="JWH106" s="376"/>
      <c r="JWI106" s="376"/>
      <c r="JWJ106" s="376"/>
      <c r="JWK106" s="376"/>
      <c r="JWL106" s="376"/>
      <c r="JWM106" s="376"/>
      <c r="JWN106" s="376"/>
      <c r="JWO106" s="376"/>
      <c r="JWP106" s="376"/>
      <c r="JWQ106" s="376"/>
      <c r="JWR106" s="376"/>
      <c r="JWS106" s="376"/>
      <c r="JWT106" s="376"/>
      <c r="JWU106" s="376"/>
      <c r="JWV106" s="376"/>
      <c r="JWW106" s="376"/>
      <c r="JWX106" s="376"/>
      <c r="JWY106" s="376"/>
      <c r="JWZ106" s="376"/>
      <c r="JXA106" s="376"/>
      <c r="JXB106" s="376"/>
      <c r="JXC106" s="376"/>
      <c r="JXD106" s="376"/>
      <c r="JXE106" s="376"/>
      <c r="JXF106" s="376"/>
      <c r="JXG106" s="376"/>
      <c r="JXH106" s="376"/>
      <c r="JXI106" s="376"/>
      <c r="JXJ106" s="376"/>
      <c r="JXK106" s="376"/>
      <c r="JXL106" s="376"/>
      <c r="JXM106" s="376"/>
      <c r="JXN106" s="376"/>
      <c r="JXO106" s="376"/>
      <c r="JXP106" s="376"/>
      <c r="JXQ106" s="376"/>
      <c r="JXR106" s="376"/>
      <c r="JXS106" s="376"/>
      <c r="JXT106" s="376"/>
      <c r="JXU106" s="376"/>
      <c r="JXV106" s="376"/>
      <c r="JXW106" s="376"/>
      <c r="JXX106" s="376"/>
      <c r="JXY106" s="376"/>
      <c r="JXZ106" s="376"/>
      <c r="JYA106" s="376"/>
      <c r="JYB106" s="376"/>
      <c r="JYC106" s="376"/>
      <c r="JYD106" s="376"/>
      <c r="JYE106" s="376"/>
      <c r="JYF106" s="376"/>
      <c r="JYG106" s="376"/>
      <c r="JYH106" s="376"/>
      <c r="JYI106" s="376"/>
      <c r="JYJ106" s="376"/>
      <c r="JYK106" s="376"/>
      <c r="JYL106" s="376"/>
      <c r="JYM106" s="376"/>
      <c r="JYN106" s="376"/>
      <c r="JYO106" s="376"/>
      <c r="JYP106" s="376"/>
      <c r="JYQ106" s="376"/>
      <c r="JYR106" s="376"/>
      <c r="JYS106" s="376"/>
      <c r="JYT106" s="376"/>
      <c r="JYU106" s="376"/>
      <c r="JYV106" s="376"/>
      <c r="JYW106" s="376"/>
      <c r="JYX106" s="376"/>
      <c r="JYY106" s="376"/>
      <c r="JYZ106" s="376"/>
      <c r="JZA106" s="376"/>
      <c r="JZB106" s="376"/>
      <c r="JZC106" s="376"/>
      <c r="JZD106" s="376"/>
      <c r="JZE106" s="376"/>
      <c r="JZF106" s="376"/>
      <c r="JZG106" s="376"/>
      <c r="JZH106" s="376"/>
      <c r="JZI106" s="376"/>
      <c r="JZJ106" s="376"/>
      <c r="JZK106" s="376"/>
      <c r="JZL106" s="376"/>
      <c r="JZM106" s="376"/>
      <c r="JZN106" s="376"/>
      <c r="JZO106" s="376"/>
      <c r="JZP106" s="376"/>
      <c r="JZQ106" s="376"/>
      <c r="JZR106" s="376"/>
      <c r="JZS106" s="376"/>
      <c r="JZT106" s="376"/>
      <c r="JZU106" s="376"/>
      <c r="JZV106" s="376"/>
      <c r="JZW106" s="376"/>
      <c r="JZX106" s="376"/>
      <c r="JZY106" s="376"/>
      <c r="JZZ106" s="376"/>
      <c r="KAA106" s="376"/>
      <c r="KAB106" s="376"/>
      <c r="KAC106" s="376"/>
      <c r="KAD106" s="376"/>
      <c r="KAE106" s="376"/>
      <c r="KAF106" s="376"/>
      <c r="KAG106" s="376"/>
      <c r="KAH106" s="376"/>
      <c r="KAI106" s="376"/>
      <c r="KAJ106" s="376"/>
      <c r="KAK106" s="376"/>
      <c r="KAL106" s="376"/>
      <c r="KAM106" s="376"/>
      <c r="KAN106" s="376"/>
      <c r="KAO106" s="376"/>
      <c r="KAP106" s="376"/>
      <c r="KAQ106" s="376"/>
      <c r="KAR106" s="376"/>
      <c r="KAS106" s="376"/>
      <c r="KAT106" s="376"/>
      <c r="KAU106" s="376"/>
      <c r="KAV106" s="376"/>
      <c r="KAW106" s="376"/>
      <c r="KAX106" s="376"/>
      <c r="KAY106" s="376"/>
      <c r="KAZ106" s="376"/>
      <c r="KBA106" s="376"/>
      <c r="KBB106" s="376"/>
      <c r="KBC106" s="376"/>
      <c r="KBD106" s="376"/>
      <c r="KBE106" s="376"/>
      <c r="KBF106" s="376"/>
      <c r="KBG106" s="376"/>
      <c r="KBH106" s="376"/>
      <c r="KBI106" s="376"/>
      <c r="KBJ106" s="376"/>
      <c r="KBK106" s="376"/>
      <c r="KBL106" s="376"/>
      <c r="KBM106" s="376"/>
      <c r="KBN106" s="376"/>
      <c r="KBO106" s="376"/>
      <c r="KBP106" s="376"/>
      <c r="KBQ106" s="376"/>
      <c r="KBR106" s="376"/>
      <c r="KBS106" s="376"/>
      <c r="KBT106" s="376"/>
      <c r="KBU106" s="376"/>
      <c r="KBV106" s="376"/>
      <c r="KBW106" s="376"/>
      <c r="KBX106" s="376"/>
      <c r="KBY106" s="376"/>
      <c r="KBZ106" s="376"/>
      <c r="KCA106" s="376"/>
      <c r="KCB106" s="376"/>
      <c r="KCC106" s="376"/>
      <c r="KCD106" s="376"/>
      <c r="KCE106" s="376"/>
      <c r="KCF106" s="376"/>
      <c r="KCG106" s="376"/>
      <c r="KCH106" s="376"/>
      <c r="KCI106" s="376"/>
      <c r="KCJ106" s="376"/>
      <c r="KCK106" s="376"/>
      <c r="KCL106" s="376"/>
      <c r="KCM106" s="376"/>
      <c r="KCN106" s="376"/>
      <c r="KCO106" s="376"/>
      <c r="KCP106" s="376"/>
      <c r="KCQ106" s="376"/>
      <c r="KCR106" s="376"/>
      <c r="KCS106" s="376"/>
      <c r="KCT106" s="376"/>
      <c r="KCU106" s="376"/>
      <c r="KCV106" s="376"/>
      <c r="KCW106" s="376"/>
      <c r="KCX106" s="376"/>
      <c r="KCY106" s="376"/>
      <c r="KCZ106" s="376"/>
      <c r="KDA106" s="376"/>
      <c r="KDB106" s="376"/>
      <c r="KDC106" s="376"/>
      <c r="KDD106" s="376"/>
      <c r="KDE106" s="376"/>
      <c r="KDF106" s="376"/>
      <c r="KDG106" s="376"/>
      <c r="KDH106" s="376"/>
      <c r="KDI106" s="376"/>
      <c r="KDJ106" s="376"/>
      <c r="KDK106" s="376"/>
      <c r="KDL106" s="376"/>
      <c r="KDM106" s="376"/>
      <c r="KDN106" s="376"/>
      <c r="KDO106" s="376"/>
      <c r="KDP106" s="376"/>
      <c r="KDQ106" s="376"/>
      <c r="KDR106" s="376"/>
      <c r="KDS106" s="376"/>
      <c r="KDT106" s="376"/>
      <c r="KDU106" s="376"/>
      <c r="KDV106" s="376"/>
      <c r="KDW106" s="376"/>
      <c r="KDX106" s="376"/>
      <c r="KDY106" s="376"/>
      <c r="KDZ106" s="376"/>
      <c r="KEA106" s="376"/>
      <c r="KEB106" s="376"/>
      <c r="KEC106" s="376"/>
      <c r="KED106" s="376"/>
      <c r="KEE106" s="376"/>
      <c r="KEF106" s="376"/>
      <c r="KEG106" s="376"/>
      <c r="KEH106" s="376"/>
      <c r="KEI106" s="376"/>
      <c r="KEJ106" s="376"/>
      <c r="KEK106" s="376"/>
      <c r="KEL106" s="376"/>
      <c r="KEM106" s="376"/>
      <c r="KEN106" s="376"/>
      <c r="KEO106" s="376"/>
      <c r="KEP106" s="376"/>
      <c r="KEQ106" s="376"/>
      <c r="KER106" s="376"/>
      <c r="KES106" s="376"/>
      <c r="KET106" s="376"/>
      <c r="KEU106" s="376"/>
      <c r="KEV106" s="376"/>
      <c r="KEW106" s="376"/>
      <c r="KEX106" s="376"/>
      <c r="KEY106" s="376"/>
      <c r="KEZ106" s="376"/>
      <c r="KFA106" s="376"/>
      <c r="KFB106" s="376"/>
      <c r="KFC106" s="376"/>
      <c r="KFD106" s="376"/>
      <c r="KFE106" s="376"/>
      <c r="KFF106" s="376"/>
      <c r="KFG106" s="376"/>
      <c r="KFH106" s="376"/>
      <c r="KFI106" s="376"/>
      <c r="KFJ106" s="376"/>
      <c r="KFK106" s="376"/>
      <c r="KFL106" s="376"/>
      <c r="KFM106" s="376"/>
      <c r="KFN106" s="376"/>
      <c r="KFO106" s="376"/>
      <c r="KFP106" s="376"/>
      <c r="KFQ106" s="376"/>
      <c r="KFR106" s="376"/>
      <c r="KFS106" s="376"/>
      <c r="KFT106" s="376"/>
      <c r="KFU106" s="376"/>
      <c r="KFV106" s="376"/>
      <c r="KFW106" s="376"/>
      <c r="KFX106" s="376"/>
      <c r="KFY106" s="376"/>
      <c r="KFZ106" s="376"/>
      <c r="KGA106" s="376"/>
      <c r="KGB106" s="376"/>
      <c r="KGC106" s="376"/>
      <c r="KGD106" s="376"/>
      <c r="KGE106" s="376"/>
      <c r="KGF106" s="376"/>
      <c r="KGG106" s="376"/>
      <c r="KGH106" s="376"/>
      <c r="KGI106" s="376"/>
      <c r="KGJ106" s="376"/>
      <c r="KGK106" s="376"/>
      <c r="KGL106" s="376"/>
      <c r="KGM106" s="376"/>
      <c r="KGN106" s="376"/>
      <c r="KGO106" s="376"/>
      <c r="KGP106" s="376"/>
      <c r="KGQ106" s="376"/>
      <c r="KGR106" s="376"/>
      <c r="KGS106" s="376"/>
      <c r="KGT106" s="376"/>
      <c r="KGU106" s="376"/>
      <c r="KGV106" s="376"/>
      <c r="KGW106" s="376"/>
      <c r="KGX106" s="376"/>
      <c r="KGY106" s="376"/>
      <c r="KGZ106" s="376"/>
      <c r="KHA106" s="376"/>
      <c r="KHB106" s="376"/>
      <c r="KHC106" s="376"/>
      <c r="KHD106" s="376"/>
      <c r="KHE106" s="376"/>
      <c r="KHF106" s="376"/>
      <c r="KHG106" s="376"/>
      <c r="KHH106" s="376"/>
      <c r="KHI106" s="376"/>
      <c r="KHJ106" s="376"/>
      <c r="KHK106" s="376"/>
      <c r="KHL106" s="376"/>
      <c r="KHM106" s="376"/>
      <c r="KHN106" s="376"/>
      <c r="KHO106" s="376"/>
      <c r="KHP106" s="376"/>
      <c r="KHQ106" s="376"/>
      <c r="KHR106" s="376"/>
      <c r="KHS106" s="376"/>
      <c r="KHT106" s="376"/>
      <c r="KHU106" s="376"/>
      <c r="KHV106" s="376"/>
      <c r="KHW106" s="376"/>
      <c r="KHX106" s="376"/>
      <c r="KHY106" s="376"/>
      <c r="KHZ106" s="376"/>
      <c r="KIA106" s="376"/>
      <c r="KIB106" s="376"/>
      <c r="KIC106" s="376"/>
      <c r="KID106" s="376"/>
      <c r="KIE106" s="376"/>
      <c r="KIF106" s="376"/>
      <c r="KIG106" s="376"/>
      <c r="KIH106" s="376"/>
      <c r="KII106" s="376"/>
      <c r="KIJ106" s="376"/>
      <c r="KIK106" s="376"/>
      <c r="KIL106" s="376"/>
      <c r="KIM106" s="376"/>
      <c r="KIN106" s="376"/>
      <c r="KIO106" s="376"/>
      <c r="KIP106" s="376"/>
      <c r="KIQ106" s="376"/>
      <c r="KIR106" s="376"/>
      <c r="KIS106" s="376"/>
      <c r="KIT106" s="376"/>
      <c r="KIU106" s="376"/>
      <c r="KIV106" s="376"/>
      <c r="KIW106" s="376"/>
      <c r="KIX106" s="376"/>
      <c r="KIY106" s="376"/>
      <c r="KIZ106" s="376"/>
      <c r="KJA106" s="376"/>
      <c r="KJB106" s="376"/>
      <c r="KJC106" s="376"/>
      <c r="KJD106" s="376"/>
      <c r="KJE106" s="376"/>
      <c r="KJF106" s="376"/>
      <c r="KJG106" s="376"/>
      <c r="KJH106" s="376"/>
      <c r="KJI106" s="376"/>
      <c r="KJJ106" s="376"/>
      <c r="KJK106" s="376"/>
      <c r="KJL106" s="376"/>
      <c r="KJM106" s="376"/>
      <c r="KJN106" s="376"/>
      <c r="KJO106" s="376"/>
      <c r="KJP106" s="376"/>
      <c r="KJQ106" s="376"/>
      <c r="KJR106" s="376"/>
      <c r="KJS106" s="376"/>
      <c r="KJT106" s="376"/>
      <c r="KJU106" s="376"/>
      <c r="KJV106" s="376"/>
      <c r="KJW106" s="376"/>
      <c r="KJX106" s="376"/>
      <c r="KJY106" s="376"/>
      <c r="KJZ106" s="376"/>
      <c r="KKA106" s="376"/>
      <c r="KKB106" s="376"/>
      <c r="KKC106" s="376"/>
      <c r="KKD106" s="376"/>
      <c r="KKE106" s="376"/>
      <c r="KKF106" s="376"/>
      <c r="KKG106" s="376"/>
      <c r="KKH106" s="376"/>
      <c r="KKI106" s="376"/>
      <c r="KKJ106" s="376"/>
      <c r="KKK106" s="376"/>
      <c r="KKL106" s="376"/>
      <c r="KKM106" s="376"/>
      <c r="KKN106" s="376"/>
      <c r="KKO106" s="376"/>
      <c r="KKP106" s="376"/>
      <c r="KKQ106" s="376"/>
      <c r="KKR106" s="376"/>
      <c r="KKS106" s="376"/>
      <c r="KKT106" s="376"/>
      <c r="KKU106" s="376"/>
      <c r="KKV106" s="376"/>
      <c r="KKW106" s="376"/>
      <c r="KKX106" s="376"/>
      <c r="KKY106" s="376"/>
      <c r="KKZ106" s="376"/>
      <c r="KLA106" s="376"/>
      <c r="KLB106" s="376"/>
      <c r="KLC106" s="376"/>
      <c r="KLD106" s="376"/>
      <c r="KLE106" s="376"/>
      <c r="KLF106" s="376"/>
      <c r="KLG106" s="376"/>
      <c r="KLH106" s="376"/>
      <c r="KLI106" s="376"/>
      <c r="KLJ106" s="376"/>
      <c r="KLK106" s="376"/>
      <c r="KLL106" s="376"/>
      <c r="KLM106" s="376"/>
      <c r="KLN106" s="376"/>
      <c r="KLO106" s="376"/>
      <c r="KLP106" s="376"/>
      <c r="KLQ106" s="376"/>
      <c r="KLR106" s="376"/>
      <c r="KLS106" s="376"/>
      <c r="KLT106" s="376"/>
      <c r="KLU106" s="376"/>
      <c r="KLV106" s="376"/>
      <c r="KLW106" s="376"/>
      <c r="KLX106" s="376"/>
      <c r="KLY106" s="376"/>
      <c r="KLZ106" s="376"/>
      <c r="KMA106" s="376"/>
      <c r="KMB106" s="376"/>
      <c r="KMC106" s="376"/>
      <c r="KMD106" s="376"/>
      <c r="KME106" s="376"/>
      <c r="KMF106" s="376"/>
      <c r="KMG106" s="376"/>
      <c r="KMH106" s="376"/>
      <c r="KMI106" s="376"/>
      <c r="KMJ106" s="376"/>
      <c r="KMK106" s="376"/>
      <c r="KML106" s="376"/>
      <c r="KMM106" s="376"/>
      <c r="KMN106" s="376"/>
      <c r="KMO106" s="376"/>
      <c r="KMP106" s="376"/>
      <c r="KMQ106" s="376"/>
      <c r="KMR106" s="376"/>
      <c r="KMS106" s="376"/>
      <c r="KMT106" s="376"/>
      <c r="KMU106" s="376"/>
      <c r="KMV106" s="376"/>
      <c r="KMW106" s="376"/>
      <c r="KMX106" s="376"/>
      <c r="KMY106" s="376"/>
      <c r="KMZ106" s="376"/>
      <c r="KNA106" s="376"/>
      <c r="KNB106" s="376"/>
      <c r="KNC106" s="376"/>
      <c r="KND106" s="376"/>
      <c r="KNE106" s="376"/>
      <c r="KNF106" s="376"/>
      <c r="KNG106" s="376"/>
      <c r="KNH106" s="376"/>
      <c r="KNI106" s="376"/>
      <c r="KNJ106" s="376"/>
      <c r="KNK106" s="376"/>
      <c r="KNL106" s="376"/>
      <c r="KNM106" s="376"/>
      <c r="KNN106" s="376"/>
      <c r="KNO106" s="376"/>
      <c r="KNP106" s="376"/>
      <c r="KNQ106" s="376"/>
      <c r="KNR106" s="376"/>
      <c r="KNS106" s="376"/>
      <c r="KNT106" s="376"/>
      <c r="KNU106" s="376"/>
      <c r="KNV106" s="376"/>
      <c r="KNW106" s="376"/>
      <c r="KNX106" s="376"/>
      <c r="KNY106" s="376"/>
      <c r="KNZ106" s="376"/>
      <c r="KOA106" s="376"/>
      <c r="KOB106" s="376"/>
      <c r="KOC106" s="376"/>
      <c r="KOD106" s="376"/>
      <c r="KOE106" s="376"/>
      <c r="KOF106" s="376"/>
      <c r="KOG106" s="376"/>
      <c r="KOH106" s="376"/>
      <c r="KOI106" s="376"/>
      <c r="KOJ106" s="376"/>
      <c r="KOK106" s="376"/>
      <c r="KOL106" s="376"/>
      <c r="KOM106" s="376"/>
      <c r="KON106" s="376"/>
      <c r="KOO106" s="376"/>
      <c r="KOP106" s="376"/>
      <c r="KOQ106" s="376"/>
      <c r="KOR106" s="376"/>
      <c r="KOS106" s="376"/>
      <c r="KOT106" s="376"/>
      <c r="KOU106" s="376"/>
      <c r="KOV106" s="376"/>
      <c r="KOW106" s="376"/>
      <c r="KOX106" s="376"/>
      <c r="KOY106" s="376"/>
      <c r="KOZ106" s="376"/>
      <c r="KPA106" s="376"/>
      <c r="KPB106" s="376"/>
      <c r="KPC106" s="376"/>
      <c r="KPD106" s="376"/>
      <c r="KPE106" s="376"/>
      <c r="KPF106" s="376"/>
      <c r="KPG106" s="376"/>
      <c r="KPH106" s="376"/>
      <c r="KPI106" s="376"/>
      <c r="KPJ106" s="376"/>
      <c r="KPK106" s="376"/>
      <c r="KPL106" s="376"/>
      <c r="KPM106" s="376"/>
      <c r="KPN106" s="376"/>
      <c r="KPO106" s="376"/>
      <c r="KPP106" s="376"/>
      <c r="KPQ106" s="376"/>
      <c r="KPR106" s="376"/>
      <c r="KPS106" s="376"/>
      <c r="KPT106" s="376"/>
      <c r="KPU106" s="376"/>
      <c r="KPV106" s="376"/>
      <c r="KPW106" s="376"/>
      <c r="KPX106" s="376"/>
      <c r="KPY106" s="376"/>
      <c r="KPZ106" s="376"/>
      <c r="KQA106" s="376"/>
      <c r="KQB106" s="376"/>
      <c r="KQC106" s="376"/>
      <c r="KQD106" s="376"/>
      <c r="KQE106" s="376"/>
      <c r="KQF106" s="376"/>
      <c r="KQG106" s="376"/>
      <c r="KQH106" s="376"/>
      <c r="KQI106" s="376"/>
      <c r="KQJ106" s="376"/>
      <c r="KQK106" s="376"/>
      <c r="KQL106" s="376"/>
      <c r="KQM106" s="376"/>
      <c r="KQN106" s="376"/>
      <c r="KQO106" s="376"/>
      <c r="KQP106" s="376"/>
      <c r="KQQ106" s="376"/>
      <c r="KQR106" s="376"/>
      <c r="KQS106" s="376"/>
      <c r="KQT106" s="376"/>
      <c r="KQU106" s="376"/>
      <c r="KQV106" s="376"/>
      <c r="KQW106" s="376"/>
      <c r="KQX106" s="376"/>
      <c r="KQY106" s="376"/>
      <c r="KQZ106" s="376"/>
      <c r="KRA106" s="376"/>
      <c r="KRB106" s="376"/>
      <c r="KRC106" s="376"/>
      <c r="KRD106" s="376"/>
      <c r="KRE106" s="376"/>
      <c r="KRF106" s="376"/>
      <c r="KRG106" s="376"/>
      <c r="KRH106" s="376"/>
      <c r="KRI106" s="376"/>
      <c r="KRJ106" s="376"/>
      <c r="KRK106" s="376"/>
      <c r="KRL106" s="376"/>
      <c r="KRM106" s="376"/>
      <c r="KRN106" s="376"/>
      <c r="KRO106" s="376"/>
      <c r="KRP106" s="376"/>
      <c r="KRQ106" s="376"/>
      <c r="KRR106" s="376"/>
      <c r="KRS106" s="376"/>
      <c r="KRT106" s="376"/>
      <c r="KRU106" s="376"/>
      <c r="KRV106" s="376"/>
      <c r="KRW106" s="376"/>
      <c r="KRX106" s="376"/>
      <c r="KRY106" s="376"/>
      <c r="KRZ106" s="376"/>
      <c r="KSA106" s="376"/>
      <c r="KSB106" s="376"/>
      <c r="KSC106" s="376"/>
      <c r="KSD106" s="376"/>
      <c r="KSE106" s="376"/>
      <c r="KSF106" s="376"/>
      <c r="KSG106" s="376"/>
      <c r="KSH106" s="376"/>
      <c r="KSI106" s="376"/>
      <c r="KSJ106" s="376"/>
      <c r="KSK106" s="376"/>
      <c r="KSL106" s="376"/>
      <c r="KSM106" s="376"/>
      <c r="KSN106" s="376"/>
      <c r="KSO106" s="376"/>
      <c r="KSP106" s="376"/>
      <c r="KSQ106" s="376"/>
      <c r="KSR106" s="376"/>
      <c r="KSS106" s="376"/>
      <c r="KST106" s="376"/>
      <c r="KSU106" s="376"/>
      <c r="KSV106" s="376"/>
      <c r="KSW106" s="376"/>
      <c r="KSX106" s="376"/>
      <c r="KSY106" s="376"/>
      <c r="KSZ106" s="376"/>
      <c r="KTA106" s="376"/>
      <c r="KTB106" s="376"/>
      <c r="KTC106" s="376"/>
      <c r="KTD106" s="376"/>
      <c r="KTE106" s="376"/>
      <c r="KTF106" s="376"/>
      <c r="KTG106" s="376"/>
      <c r="KTH106" s="376"/>
      <c r="KTI106" s="376"/>
      <c r="KTJ106" s="376"/>
      <c r="KTK106" s="376"/>
      <c r="KTL106" s="376"/>
      <c r="KTM106" s="376"/>
      <c r="KTN106" s="376"/>
      <c r="KTO106" s="376"/>
      <c r="KTP106" s="376"/>
      <c r="KTQ106" s="376"/>
      <c r="KTR106" s="376"/>
      <c r="KTS106" s="376"/>
      <c r="KTT106" s="376"/>
      <c r="KTU106" s="376"/>
      <c r="KTV106" s="376"/>
      <c r="KTW106" s="376"/>
      <c r="KTX106" s="376"/>
      <c r="KTY106" s="376"/>
      <c r="KTZ106" s="376"/>
      <c r="KUA106" s="376"/>
      <c r="KUB106" s="376"/>
      <c r="KUC106" s="376"/>
      <c r="KUD106" s="376"/>
      <c r="KUE106" s="376"/>
      <c r="KUF106" s="376"/>
      <c r="KUG106" s="376"/>
      <c r="KUH106" s="376"/>
      <c r="KUI106" s="376"/>
      <c r="KUJ106" s="376"/>
      <c r="KUK106" s="376"/>
      <c r="KUL106" s="376"/>
      <c r="KUM106" s="376"/>
      <c r="KUN106" s="376"/>
      <c r="KUO106" s="376"/>
      <c r="KUP106" s="376"/>
      <c r="KUQ106" s="376"/>
      <c r="KUR106" s="376"/>
      <c r="KUS106" s="376"/>
      <c r="KUT106" s="376"/>
      <c r="KUU106" s="376"/>
      <c r="KUV106" s="376"/>
      <c r="KUW106" s="376"/>
      <c r="KUX106" s="376"/>
      <c r="KUY106" s="376"/>
      <c r="KUZ106" s="376"/>
      <c r="KVA106" s="376"/>
      <c r="KVB106" s="376"/>
      <c r="KVC106" s="376"/>
      <c r="KVD106" s="376"/>
      <c r="KVE106" s="376"/>
      <c r="KVF106" s="376"/>
      <c r="KVG106" s="376"/>
      <c r="KVH106" s="376"/>
      <c r="KVI106" s="376"/>
      <c r="KVJ106" s="376"/>
      <c r="KVK106" s="376"/>
      <c r="KVL106" s="376"/>
      <c r="KVM106" s="376"/>
      <c r="KVN106" s="376"/>
      <c r="KVO106" s="376"/>
      <c r="KVP106" s="376"/>
      <c r="KVQ106" s="376"/>
      <c r="KVR106" s="376"/>
      <c r="KVS106" s="376"/>
      <c r="KVT106" s="376"/>
      <c r="KVU106" s="376"/>
      <c r="KVV106" s="376"/>
      <c r="KVW106" s="376"/>
      <c r="KVX106" s="376"/>
      <c r="KVY106" s="376"/>
      <c r="KVZ106" s="376"/>
      <c r="KWA106" s="376"/>
      <c r="KWB106" s="376"/>
      <c r="KWC106" s="376"/>
      <c r="KWD106" s="376"/>
      <c r="KWE106" s="376"/>
      <c r="KWF106" s="376"/>
      <c r="KWG106" s="376"/>
      <c r="KWH106" s="376"/>
      <c r="KWI106" s="376"/>
      <c r="KWJ106" s="376"/>
      <c r="KWK106" s="376"/>
      <c r="KWL106" s="376"/>
      <c r="KWM106" s="376"/>
      <c r="KWN106" s="376"/>
      <c r="KWO106" s="376"/>
      <c r="KWP106" s="376"/>
      <c r="KWQ106" s="376"/>
      <c r="KWR106" s="376"/>
      <c r="KWS106" s="376"/>
      <c r="KWT106" s="376"/>
      <c r="KWU106" s="376"/>
      <c r="KWV106" s="376"/>
      <c r="KWW106" s="376"/>
      <c r="KWX106" s="376"/>
      <c r="KWY106" s="376"/>
      <c r="KWZ106" s="376"/>
      <c r="KXA106" s="376"/>
      <c r="KXB106" s="376"/>
      <c r="KXC106" s="376"/>
      <c r="KXD106" s="376"/>
      <c r="KXE106" s="376"/>
      <c r="KXF106" s="376"/>
      <c r="KXG106" s="376"/>
      <c r="KXH106" s="376"/>
      <c r="KXI106" s="376"/>
      <c r="KXJ106" s="376"/>
      <c r="KXK106" s="376"/>
      <c r="KXL106" s="376"/>
      <c r="KXM106" s="376"/>
      <c r="KXN106" s="376"/>
      <c r="KXO106" s="376"/>
      <c r="KXP106" s="376"/>
      <c r="KXQ106" s="376"/>
      <c r="KXR106" s="376"/>
      <c r="KXS106" s="376"/>
      <c r="KXT106" s="376"/>
      <c r="KXU106" s="376"/>
      <c r="KXV106" s="376"/>
      <c r="KXW106" s="376"/>
      <c r="KXX106" s="376"/>
      <c r="KXY106" s="376"/>
      <c r="KXZ106" s="376"/>
      <c r="KYA106" s="376"/>
      <c r="KYB106" s="376"/>
      <c r="KYC106" s="376"/>
      <c r="KYD106" s="376"/>
      <c r="KYE106" s="376"/>
      <c r="KYF106" s="376"/>
      <c r="KYG106" s="376"/>
      <c r="KYH106" s="376"/>
      <c r="KYI106" s="376"/>
      <c r="KYJ106" s="376"/>
      <c r="KYK106" s="376"/>
      <c r="KYL106" s="376"/>
      <c r="KYM106" s="376"/>
      <c r="KYN106" s="376"/>
      <c r="KYO106" s="376"/>
      <c r="KYP106" s="376"/>
      <c r="KYQ106" s="376"/>
      <c r="KYR106" s="376"/>
      <c r="KYS106" s="376"/>
      <c r="KYT106" s="376"/>
      <c r="KYU106" s="376"/>
      <c r="KYV106" s="376"/>
      <c r="KYW106" s="376"/>
      <c r="KYX106" s="376"/>
      <c r="KYY106" s="376"/>
      <c r="KYZ106" s="376"/>
      <c r="KZA106" s="376"/>
      <c r="KZB106" s="376"/>
      <c r="KZC106" s="376"/>
      <c r="KZD106" s="376"/>
      <c r="KZE106" s="376"/>
      <c r="KZF106" s="376"/>
      <c r="KZG106" s="376"/>
      <c r="KZH106" s="376"/>
      <c r="KZI106" s="376"/>
      <c r="KZJ106" s="376"/>
      <c r="KZK106" s="376"/>
      <c r="KZL106" s="376"/>
      <c r="KZM106" s="376"/>
      <c r="KZN106" s="376"/>
      <c r="KZO106" s="376"/>
      <c r="KZP106" s="376"/>
      <c r="KZQ106" s="376"/>
      <c r="KZR106" s="376"/>
      <c r="KZS106" s="376"/>
      <c r="KZT106" s="376"/>
      <c r="KZU106" s="376"/>
      <c r="KZV106" s="376"/>
      <c r="KZW106" s="376"/>
      <c r="KZX106" s="376"/>
      <c r="KZY106" s="376"/>
      <c r="KZZ106" s="376"/>
      <c r="LAA106" s="376"/>
      <c r="LAB106" s="376"/>
      <c r="LAC106" s="376"/>
      <c r="LAD106" s="376"/>
      <c r="LAE106" s="376"/>
      <c r="LAF106" s="376"/>
      <c r="LAG106" s="376"/>
      <c r="LAH106" s="376"/>
      <c r="LAI106" s="376"/>
      <c r="LAJ106" s="376"/>
      <c r="LAK106" s="376"/>
      <c r="LAL106" s="376"/>
      <c r="LAM106" s="376"/>
      <c r="LAN106" s="376"/>
      <c r="LAO106" s="376"/>
      <c r="LAP106" s="376"/>
      <c r="LAQ106" s="376"/>
      <c r="LAR106" s="376"/>
      <c r="LAS106" s="376"/>
      <c r="LAT106" s="376"/>
      <c r="LAU106" s="376"/>
      <c r="LAV106" s="376"/>
      <c r="LAW106" s="376"/>
      <c r="LAX106" s="376"/>
      <c r="LAY106" s="376"/>
      <c r="LAZ106" s="376"/>
      <c r="LBA106" s="376"/>
      <c r="LBB106" s="376"/>
      <c r="LBC106" s="376"/>
      <c r="LBD106" s="376"/>
      <c r="LBE106" s="376"/>
      <c r="LBF106" s="376"/>
      <c r="LBG106" s="376"/>
      <c r="LBH106" s="376"/>
      <c r="LBI106" s="376"/>
      <c r="LBJ106" s="376"/>
      <c r="LBK106" s="376"/>
      <c r="LBL106" s="376"/>
      <c r="LBM106" s="376"/>
      <c r="LBN106" s="376"/>
      <c r="LBO106" s="376"/>
      <c r="LBP106" s="376"/>
      <c r="LBQ106" s="376"/>
      <c r="LBR106" s="376"/>
      <c r="LBS106" s="376"/>
      <c r="LBT106" s="376"/>
      <c r="LBU106" s="376"/>
      <c r="LBV106" s="376"/>
      <c r="LBW106" s="376"/>
      <c r="LBX106" s="376"/>
      <c r="LBY106" s="376"/>
      <c r="LBZ106" s="376"/>
      <c r="LCA106" s="376"/>
      <c r="LCB106" s="376"/>
      <c r="LCC106" s="376"/>
      <c r="LCD106" s="376"/>
      <c r="LCE106" s="376"/>
      <c r="LCF106" s="376"/>
      <c r="LCG106" s="376"/>
      <c r="LCH106" s="376"/>
      <c r="LCI106" s="376"/>
      <c r="LCJ106" s="376"/>
      <c r="LCK106" s="376"/>
      <c r="LCL106" s="376"/>
      <c r="LCM106" s="376"/>
      <c r="LCN106" s="376"/>
      <c r="LCO106" s="376"/>
      <c r="LCP106" s="376"/>
      <c r="LCQ106" s="376"/>
      <c r="LCR106" s="376"/>
      <c r="LCS106" s="376"/>
      <c r="LCT106" s="376"/>
      <c r="LCU106" s="376"/>
      <c r="LCV106" s="376"/>
      <c r="LCW106" s="376"/>
      <c r="LCX106" s="376"/>
      <c r="LCY106" s="376"/>
      <c r="LCZ106" s="376"/>
      <c r="LDA106" s="376"/>
      <c r="LDB106" s="376"/>
      <c r="LDC106" s="376"/>
      <c r="LDD106" s="376"/>
      <c r="LDE106" s="376"/>
      <c r="LDF106" s="376"/>
      <c r="LDG106" s="376"/>
      <c r="LDH106" s="376"/>
      <c r="LDI106" s="376"/>
      <c r="LDJ106" s="376"/>
      <c r="LDK106" s="376"/>
      <c r="LDL106" s="376"/>
      <c r="LDM106" s="376"/>
      <c r="LDN106" s="376"/>
      <c r="LDO106" s="376"/>
      <c r="LDP106" s="376"/>
      <c r="LDQ106" s="376"/>
      <c r="LDR106" s="376"/>
      <c r="LDS106" s="376"/>
      <c r="LDT106" s="376"/>
      <c r="LDU106" s="376"/>
      <c r="LDV106" s="376"/>
      <c r="LDW106" s="376"/>
      <c r="LDX106" s="376"/>
      <c r="LDY106" s="376"/>
      <c r="LDZ106" s="376"/>
      <c r="LEA106" s="376"/>
      <c r="LEB106" s="376"/>
      <c r="LEC106" s="376"/>
      <c r="LED106" s="376"/>
      <c r="LEE106" s="376"/>
      <c r="LEF106" s="376"/>
      <c r="LEG106" s="376"/>
      <c r="LEH106" s="376"/>
      <c r="LEI106" s="376"/>
      <c r="LEJ106" s="376"/>
      <c r="LEK106" s="376"/>
      <c r="LEL106" s="376"/>
      <c r="LEM106" s="376"/>
      <c r="LEN106" s="376"/>
      <c r="LEO106" s="376"/>
      <c r="LEP106" s="376"/>
      <c r="LEQ106" s="376"/>
      <c r="LER106" s="376"/>
      <c r="LES106" s="376"/>
      <c r="LET106" s="376"/>
      <c r="LEU106" s="376"/>
      <c r="LEV106" s="376"/>
      <c r="LEW106" s="376"/>
      <c r="LEX106" s="376"/>
      <c r="LEY106" s="376"/>
      <c r="LEZ106" s="376"/>
      <c r="LFA106" s="376"/>
      <c r="LFB106" s="376"/>
      <c r="LFC106" s="376"/>
      <c r="LFD106" s="376"/>
      <c r="LFE106" s="376"/>
      <c r="LFF106" s="376"/>
      <c r="LFG106" s="376"/>
      <c r="LFH106" s="376"/>
      <c r="LFI106" s="376"/>
      <c r="LFJ106" s="376"/>
      <c r="LFK106" s="376"/>
      <c r="LFL106" s="376"/>
      <c r="LFM106" s="376"/>
      <c r="LFN106" s="376"/>
      <c r="LFO106" s="376"/>
      <c r="LFP106" s="376"/>
      <c r="LFQ106" s="376"/>
      <c r="LFR106" s="376"/>
      <c r="LFS106" s="376"/>
      <c r="LFT106" s="376"/>
      <c r="LFU106" s="376"/>
      <c r="LFV106" s="376"/>
      <c r="LFW106" s="376"/>
      <c r="LFX106" s="376"/>
      <c r="LFY106" s="376"/>
      <c r="LFZ106" s="376"/>
      <c r="LGA106" s="376"/>
      <c r="LGB106" s="376"/>
      <c r="LGC106" s="376"/>
      <c r="LGD106" s="376"/>
      <c r="LGE106" s="376"/>
      <c r="LGF106" s="376"/>
      <c r="LGG106" s="376"/>
      <c r="LGH106" s="376"/>
      <c r="LGI106" s="376"/>
      <c r="LGJ106" s="376"/>
      <c r="LGK106" s="376"/>
      <c r="LGL106" s="376"/>
      <c r="LGM106" s="376"/>
      <c r="LGN106" s="376"/>
      <c r="LGO106" s="376"/>
      <c r="LGP106" s="376"/>
      <c r="LGQ106" s="376"/>
      <c r="LGR106" s="376"/>
      <c r="LGS106" s="376"/>
      <c r="LGT106" s="376"/>
      <c r="LGU106" s="376"/>
      <c r="LGV106" s="376"/>
      <c r="LGW106" s="376"/>
      <c r="LGX106" s="376"/>
      <c r="LGY106" s="376"/>
      <c r="LGZ106" s="376"/>
      <c r="LHA106" s="376"/>
      <c r="LHB106" s="376"/>
      <c r="LHC106" s="376"/>
      <c r="LHD106" s="376"/>
      <c r="LHE106" s="376"/>
      <c r="LHF106" s="376"/>
      <c r="LHG106" s="376"/>
      <c r="LHH106" s="376"/>
      <c r="LHI106" s="376"/>
      <c r="LHJ106" s="376"/>
      <c r="LHK106" s="376"/>
      <c r="LHL106" s="376"/>
      <c r="LHM106" s="376"/>
      <c r="LHN106" s="376"/>
      <c r="LHO106" s="376"/>
      <c r="LHP106" s="376"/>
      <c r="LHQ106" s="376"/>
      <c r="LHR106" s="376"/>
      <c r="LHS106" s="376"/>
      <c r="LHT106" s="376"/>
      <c r="LHU106" s="376"/>
      <c r="LHV106" s="376"/>
      <c r="LHW106" s="376"/>
      <c r="LHX106" s="376"/>
      <c r="LHY106" s="376"/>
      <c r="LHZ106" s="376"/>
      <c r="LIA106" s="376"/>
      <c r="LIB106" s="376"/>
      <c r="LIC106" s="376"/>
      <c r="LID106" s="376"/>
      <c r="LIE106" s="376"/>
      <c r="LIF106" s="376"/>
      <c r="LIG106" s="376"/>
      <c r="LIH106" s="376"/>
      <c r="LII106" s="376"/>
      <c r="LIJ106" s="376"/>
      <c r="LIK106" s="376"/>
      <c r="LIL106" s="376"/>
      <c r="LIM106" s="376"/>
      <c r="LIN106" s="376"/>
      <c r="LIO106" s="376"/>
      <c r="LIP106" s="376"/>
      <c r="LIQ106" s="376"/>
      <c r="LIR106" s="376"/>
      <c r="LIS106" s="376"/>
      <c r="LIT106" s="376"/>
      <c r="LIU106" s="376"/>
      <c r="LIV106" s="376"/>
      <c r="LIW106" s="376"/>
      <c r="LIX106" s="376"/>
      <c r="LIY106" s="376"/>
      <c r="LIZ106" s="376"/>
      <c r="LJA106" s="376"/>
      <c r="LJB106" s="376"/>
      <c r="LJC106" s="376"/>
      <c r="LJD106" s="376"/>
      <c r="LJE106" s="376"/>
      <c r="LJF106" s="376"/>
      <c r="LJG106" s="376"/>
      <c r="LJH106" s="376"/>
      <c r="LJI106" s="376"/>
      <c r="LJJ106" s="376"/>
      <c r="LJK106" s="376"/>
      <c r="LJL106" s="376"/>
      <c r="LJM106" s="376"/>
      <c r="LJN106" s="376"/>
      <c r="LJO106" s="376"/>
      <c r="LJP106" s="376"/>
      <c r="LJQ106" s="376"/>
      <c r="LJR106" s="376"/>
      <c r="LJS106" s="376"/>
      <c r="LJT106" s="376"/>
      <c r="LJU106" s="376"/>
      <c r="LJV106" s="376"/>
      <c r="LJW106" s="376"/>
      <c r="LJX106" s="376"/>
      <c r="LJY106" s="376"/>
      <c r="LJZ106" s="376"/>
      <c r="LKA106" s="376"/>
      <c r="LKB106" s="376"/>
      <c r="LKC106" s="376"/>
      <c r="LKD106" s="376"/>
      <c r="LKE106" s="376"/>
      <c r="LKF106" s="376"/>
      <c r="LKG106" s="376"/>
      <c r="LKH106" s="376"/>
      <c r="LKI106" s="376"/>
      <c r="LKJ106" s="376"/>
      <c r="LKK106" s="376"/>
      <c r="LKL106" s="376"/>
      <c r="LKM106" s="376"/>
      <c r="LKN106" s="376"/>
      <c r="LKO106" s="376"/>
      <c r="LKP106" s="376"/>
      <c r="LKQ106" s="376"/>
      <c r="LKR106" s="376"/>
      <c r="LKS106" s="376"/>
      <c r="LKT106" s="376"/>
      <c r="LKU106" s="376"/>
      <c r="LKV106" s="376"/>
      <c r="LKW106" s="376"/>
      <c r="LKX106" s="376"/>
      <c r="LKY106" s="376"/>
      <c r="LKZ106" s="376"/>
      <c r="LLA106" s="376"/>
      <c r="LLB106" s="376"/>
      <c r="LLC106" s="376"/>
      <c r="LLD106" s="376"/>
      <c r="LLE106" s="376"/>
      <c r="LLF106" s="376"/>
      <c r="LLG106" s="376"/>
      <c r="LLH106" s="376"/>
      <c r="LLI106" s="376"/>
      <c r="LLJ106" s="376"/>
      <c r="LLK106" s="376"/>
      <c r="LLL106" s="376"/>
      <c r="LLM106" s="376"/>
      <c r="LLN106" s="376"/>
      <c r="LLO106" s="376"/>
      <c r="LLP106" s="376"/>
      <c r="LLQ106" s="376"/>
      <c r="LLR106" s="376"/>
      <c r="LLS106" s="376"/>
      <c r="LLT106" s="376"/>
      <c r="LLU106" s="376"/>
      <c r="LLV106" s="376"/>
      <c r="LLW106" s="376"/>
      <c r="LLX106" s="376"/>
      <c r="LLY106" s="376"/>
      <c r="LLZ106" s="376"/>
      <c r="LMA106" s="376"/>
      <c r="LMB106" s="376"/>
      <c r="LMC106" s="376"/>
      <c r="LMD106" s="376"/>
      <c r="LME106" s="376"/>
      <c r="LMF106" s="376"/>
      <c r="LMG106" s="376"/>
      <c r="LMH106" s="376"/>
      <c r="LMI106" s="376"/>
      <c r="LMJ106" s="376"/>
      <c r="LMK106" s="376"/>
      <c r="LML106" s="376"/>
      <c r="LMM106" s="376"/>
      <c r="LMN106" s="376"/>
      <c r="LMO106" s="376"/>
      <c r="LMP106" s="376"/>
      <c r="LMQ106" s="376"/>
      <c r="LMR106" s="376"/>
      <c r="LMS106" s="376"/>
      <c r="LMT106" s="376"/>
      <c r="LMU106" s="376"/>
      <c r="LMV106" s="376"/>
      <c r="LMW106" s="376"/>
      <c r="LMX106" s="376"/>
      <c r="LMY106" s="376"/>
      <c r="LMZ106" s="376"/>
      <c r="LNA106" s="376"/>
      <c r="LNB106" s="376"/>
      <c r="LNC106" s="376"/>
      <c r="LND106" s="376"/>
      <c r="LNE106" s="376"/>
      <c r="LNF106" s="376"/>
      <c r="LNG106" s="376"/>
      <c r="LNH106" s="376"/>
      <c r="LNI106" s="376"/>
      <c r="LNJ106" s="376"/>
      <c r="LNK106" s="376"/>
      <c r="LNL106" s="376"/>
      <c r="LNM106" s="376"/>
      <c r="LNN106" s="376"/>
      <c r="LNO106" s="376"/>
      <c r="LNP106" s="376"/>
      <c r="LNQ106" s="376"/>
      <c r="LNR106" s="376"/>
      <c r="LNS106" s="376"/>
      <c r="LNT106" s="376"/>
      <c r="LNU106" s="376"/>
      <c r="LNV106" s="376"/>
      <c r="LNW106" s="376"/>
      <c r="LNX106" s="376"/>
      <c r="LNY106" s="376"/>
      <c r="LNZ106" s="376"/>
      <c r="LOA106" s="376"/>
      <c r="LOB106" s="376"/>
      <c r="LOC106" s="376"/>
      <c r="LOD106" s="376"/>
      <c r="LOE106" s="376"/>
      <c r="LOF106" s="376"/>
      <c r="LOG106" s="376"/>
      <c r="LOH106" s="376"/>
      <c r="LOI106" s="376"/>
      <c r="LOJ106" s="376"/>
      <c r="LOK106" s="376"/>
      <c r="LOL106" s="376"/>
      <c r="LOM106" s="376"/>
      <c r="LON106" s="376"/>
      <c r="LOO106" s="376"/>
      <c r="LOP106" s="376"/>
      <c r="LOQ106" s="376"/>
      <c r="LOR106" s="376"/>
      <c r="LOS106" s="376"/>
      <c r="LOT106" s="376"/>
      <c r="LOU106" s="376"/>
      <c r="LOV106" s="376"/>
      <c r="LOW106" s="376"/>
      <c r="LOX106" s="376"/>
      <c r="LOY106" s="376"/>
      <c r="LOZ106" s="376"/>
      <c r="LPA106" s="376"/>
      <c r="LPB106" s="376"/>
      <c r="LPC106" s="376"/>
      <c r="LPD106" s="376"/>
      <c r="LPE106" s="376"/>
      <c r="LPF106" s="376"/>
      <c r="LPG106" s="376"/>
      <c r="LPH106" s="376"/>
      <c r="LPI106" s="376"/>
      <c r="LPJ106" s="376"/>
      <c r="LPK106" s="376"/>
      <c r="LPL106" s="376"/>
      <c r="LPM106" s="376"/>
      <c r="LPN106" s="376"/>
      <c r="LPO106" s="376"/>
      <c r="LPP106" s="376"/>
      <c r="LPQ106" s="376"/>
      <c r="LPR106" s="376"/>
      <c r="LPS106" s="376"/>
      <c r="LPT106" s="376"/>
      <c r="LPU106" s="376"/>
      <c r="LPV106" s="376"/>
      <c r="LPW106" s="376"/>
      <c r="LPX106" s="376"/>
      <c r="LPY106" s="376"/>
      <c r="LPZ106" s="376"/>
      <c r="LQA106" s="376"/>
      <c r="LQB106" s="376"/>
      <c r="LQC106" s="376"/>
      <c r="LQD106" s="376"/>
      <c r="LQE106" s="376"/>
      <c r="LQF106" s="376"/>
      <c r="LQG106" s="376"/>
      <c r="LQH106" s="376"/>
      <c r="LQI106" s="376"/>
      <c r="LQJ106" s="376"/>
      <c r="LQK106" s="376"/>
      <c r="LQL106" s="376"/>
      <c r="LQM106" s="376"/>
      <c r="LQN106" s="376"/>
      <c r="LQO106" s="376"/>
      <c r="LQP106" s="376"/>
      <c r="LQQ106" s="376"/>
      <c r="LQR106" s="376"/>
      <c r="LQS106" s="376"/>
      <c r="LQT106" s="376"/>
      <c r="LQU106" s="376"/>
      <c r="LQV106" s="376"/>
      <c r="LQW106" s="376"/>
      <c r="LQX106" s="376"/>
      <c r="LQY106" s="376"/>
      <c r="LQZ106" s="376"/>
      <c r="LRA106" s="376"/>
      <c r="LRB106" s="376"/>
      <c r="LRC106" s="376"/>
      <c r="LRD106" s="376"/>
      <c r="LRE106" s="376"/>
      <c r="LRF106" s="376"/>
      <c r="LRG106" s="376"/>
      <c r="LRH106" s="376"/>
      <c r="LRI106" s="376"/>
      <c r="LRJ106" s="376"/>
      <c r="LRK106" s="376"/>
      <c r="LRL106" s="376"/>
      <c r="LRM106" s="376"/>
      <c r="LRN106" s="376"/>
      <c r="LRO106" s="376"/>
      <c r="LRP106" s="376"/>
      <c r="LRQ106" s="376"/>
      <c r="LRR106" s="376"/>
      <c r="LRS106" s="376"/>
      <c r="LRT106" s="376"/>
      <c r="LRU106" s="376"/>
      <c r="LRV106" s="376"/>
      <c r="LRW106" s="376"/>
      <c r="LRX106" s="376"/>
      <c r="LRY106" s="376"/>
      <c r="LRZ106" s="376"/>
      <c r="LSA106" s="376"/>
      <c r="LSB106" s="376"/>
      <c r="LSC106" s="376"/>
      <c r="LSD106" s="376"/>
      <c r="LSE106" s="376"/>
      <c r="LSF106" s="376"/>
      <c r="LSG106" s="376"/>
      <c r="LSH106" s="376"/>
      <c r="LSI106" s="376"/>
      <c r="LSJ106" s="376"/>
      <c r="LSK106" s="376"/>
      <c r="LSL106" s="376"/>
      <c r="LSM106" s="376"/>
      <c r="LSN106" s="376"/>
      <c r="LSO106" s="376"/>
      <c r="LSP106" s="376"/>
      <c r="LSQ106" s="376"/>
      <c r="LSR106" s="376"/>
      <c r="LSS106" s="376"/>
      <c r="LST106" s="376"/>
      <c r="LSU106" s="376"/>
      <c r="LSV106" s="376"/>
      <c r="LSW106" s="376"/>
      <c r="LSX106" s="376"/>
      <c r="LSY106" s="376"/>
      <c r="LSZ106" s="376"/>
      <c r="LTA106" s="376"/>
      <c r="LTB106" s="376"/>
      <c r="LTC106" s="376"/>
      <c r="LTD106" s="376"/>
      <c r="LTE106" s="376"/>
      <c r="LTF106" s="376"/>
      <c r="LTG106" s="376"/>
      <c r="LTH106" s="376"/>
      <c r="LTI106" s="376"/>
      <c r="LTJ106" s="376"/>
      <c r="LTK106" s="376"/>
      <c r="LTL106" s="376"/>
      <c r="LTM106" s="376"/>
      <c r="LTN106" s="376"/>
      <c r="LTO106" s="376"/>
      <c r="LTP106" s="376"/>
      <c r="LTQ106" s="376"/>
      <c r="LTR106" s="376"/>
      <c r="LTS106" s="376"/>
      <c r="LTT106" s="376"/>
      <c r="LTU106" s="376"/>
      <c r="LTV106" s="376"/>
      <c r="LTW106" s="376"/>
      <c r="LTX106" s="376"/>
      <c r="LTY106" s="376"/>
      <c r="LTZ106" s="376"/>
      <c r="LUA106" s="376"/>
      <c r="LUB106" s="376"/>
      <c r="LUC106" s="376"/>
      <c r="LUD106" s="376"/>
      <c r="LUE106" s="376"/>
      <c r="LUF106" s="376"/>
      <c r="LUG106" s="376"/>
      <c r="LUH106" s="376"/>
      <c r="LUI106" s="376"/>
      <c r="LUJ106" s="376"/>
      <c r="LUK106" s="376"/>
      <c r="LUL106" s="376"/>
      <c r="LUM106" s="376"/>
      <c r="LUN106" s="376"/>
      <c r="LUO106" s="376"/>
      <c r="LUP106" s="376"/>
      <c r="LUQ106" s="376"/>
      <c r="LUR106" s="376"/>
      <c r="LUS106" s="376"/>
      <c r="LUT106" s="376"/>
      <c r="LUU106" s="376"/>
      <c r="LUV106" s="376"/>
      <c r="LUW106" s="376"/>
      <c r="LUX106" s="376"/>
      <c r="LUY106" s="376"/>
      <c r="LUZ106" s="376"/>
      <c r="LVA106" s="376"/>
      <c r="LVB106" s="376"/>
      <c r="LVC106" s="376"/>
      <c r="LVD106" s="376"/>
      <c r="LVE106" s="376"/>
      <c r="LVF106" s="376"/>
      <c r="LVG106" s="376"/>
      <c r="LVH106" s="376"/>
      <c r="LVI106" s="376"/>
      <c r="LVJ106" s="376"/>
      <c r="LVK106" s="376"/>
      <c r="LVL106" s="376"/>
      <c r="LVM106" s="376"/>
      <c r="LVN106" s="376"/>
      <c r="LVO106" s="376"/>
      <c r="LVP106" s="376"/>
      <c r="LVQ106" s="376"/>
      <c r="LVR106" s="376"/>
      <c r="LVS106" s="376"/>
      <c r="LVT106" s="376"/>
      <c r="LVU106" s="376"/>
      <c r="LVV106" s="376"/>
      <c r="LVW106" s="376"/>
      <c r="LVX106" s="376"/>
      <c r="LVY106" s="376"/>
      <c r="LVZ106" s="376"/>
      <c r="LWA106" s="376"/>
      <c r="LWB106" s="376"/>
      <c r="LWC106" s="376"/>
      <c r="LWD106" s="376"/>
      <c r="LWE106" s="376"/>
      <c r="LWF106" s="376"/>
      <c r="LWG106" s="376"/>
      <c r="LWH106" s="376"/>
      <c r="LWI106" s="376"/>
      <c r="LWJ106" s="376"/>
      <c r="LWK106" s="376"/>
      <c r="LWL106" s="376"/>
      <c r="LWM106" s="376"/>
      <c r="LWN106" s="376"/>
      <c r="LWO106" s="376"/>
      <c r="LWP106" s="376"/>
      <c r="LWQ106" s="376"/>
      <c r="LWR106" s="376"/>
      <c r="LWS106" s="376"/>
      <c r="LWT106" s="376"/>
      <c r="LWU106" s="376"/>
      <c r="LWV106" s="376"/>
      <c r="LWW106" s="376"/>
      <c r="LWX106" s="376"/>
      <c r="LWY106" s="376"/>
      <c r="LWZ106" s="376"/>
      <c r="LXA106" s="376"/>
      <c r="LXB106" s="376"/>
      <c r="LXC106" s="376"/>
      <c r="LXD106" s="376"/>
      <c r="LXE106" s="376"/>
      <c r="LXF106" s="376"/>
      <c r="LXG106" s="376"/>
      <c r="LXH106" s="376"/>
      <c r="LXI106" s="376"/>
      <c r="LXJ106" s="376"/>
      <c r="LXK106" s="376"/>
      <c r="LXL106" s="376"/>
      <c r="LXM106" s="376"/>
      <c r="LXN106" s="376"/>
      <c r="LXO106" s="376"/>
      <c r="LXP106" s="376"/>
      <c r="LXQ106" s="376"/>
      <c r="LXR106" s="376"/>
      <c r="LXS106" s="376"/>
      <c r="LXT106" s="376"/>
      <c r="LXU106" s="376"/>
      <c r="LXV106" s="376"/>
      <c r="LXW106" s="376"/>
      <c r="LXX106" s="376"/>
      <c r="LXY106" s="376"/>
      <c r="LXZ106" s="376"/>
      <c r="LYA106" s="376"/>
      <c r="LYB106" s="376"/>
      <c r="LYC106" s="376"/>
      <c r="LYD106" s="376"/>
      <c r="LYE106" s="376"/>
      <c r="LYF106" s="376"/>
      <c r="LYG106" s="376"/>
      <c r="LYH106" s="376"/>
      <c r="LYI106" s="376"/>
      <c r="LYJ106" s="376"/>
      <c r="LYK106" s="376"/>
      <c r="LYL106" s="376"/>
      <c r="LYM106" s="376"/>
      <c r="LYN106" s="376"/>
      <c r="LYO106" s="376"/>
      <c r="LYP106" s="376"/>
      <c r="LYQ106" s="376"/>
      <c r="LYR106" s="376"/>
      <c r="LYS106" s="376"/>
      <c r="LYT106" s="376"/>
      <c r="LYU106" s="376"/>
      <c r="LYV106" s="376"/>
      <c r="LYW106" s="376"/>
      <c r="LYX106" s="376"/>
      <c r="LYY106" s="376"/>
      <c r="LYZ106" s="376"/>
      <c r="LZA106" s="376"/>
      <c r="LZB106" s="376"/>
      <c r="LZC106" s="376"/>
      <c r="LZD106" s="376"/>
      <c r="LZE106" s="376"/>
      <c r="LZF106" s="376"/>
      <c r="LZG106" s="376"/>
      <c r="LZH106" s="376"/>
      <c r="LZI106" s="376"/>
      <c r="LZJ106" s="376"/>
      <c r="LZK106" s="376"/>
      <c r="LZL106" s="376"/>
      <c r="LZM106" s="376"/>
      <c r="LZN106" s="376"/>
      <c r="LZO106" s="376"/>
      <c r="LZP106" s="376"/>
      <c r="LZQ106" s="376"/>
      <c r="LZR106" s="376"/>
      <c r="LZS106" s="376"/>
      <c r="LZT106" s="376"/>
      <c r="LZU106" s="376"/>
      <c r="LZV106" s="376"/>
      <c r="LZW106" s="376"/>
      <c r="LZX106" s="376"/>
      <c r="LZY106" s="376"/>
      <c r="LZZ106" s="376"/>
      <c r="MAA106" s="376"/>
      <c r="MAB106" s="376"/>
      <c r="MAC106" s="376"/>
      <c r="MAD106" s="376"/>
      <c r="MAE106" s="376"/>
      <c r="MAF106" s="376"/>
      <c r="MAG106" s="376"/>
      <c r="MAH106" s="376"/>
      <c r="MAI106" s="376"/>
      <c r="MAJ106" s="376"/>
      <c r="MAK106" s="376"/>
      <c r="MAL106" s="376"/>
      <c r="MAM106" s="376"/>
      <c r="MAN106" s="376"/>
      <c r="MAO106" s="376"/>
      <c r="MAP106" s="376"/>
      <c r="MAQ106" s="376"/>
      <c r="MAR106" s="376"/>
      <c r="MAS106" s="376"/>
      <c r="MAT106" s="376"/>
      <c r="MAU106" s="376"/>
      <c r="MAV106" s="376"/>
      <c r="MAW106" s="376"/>
      <c r="MAX106" s="376"/>
      <c r="MAY106" s="376"/>
      <c r="MAZ106" s="376"/>
      <c r="MBA106" s="376"/>
      <c r="MBB106" s="376"/>
      <c r="MBC106" s="376"/>
      <c r="MBD106" s="376"/>
      <c r="MBE106" s="376"/>
      <c r="MBF106" s="376"/>
      <c r="MBG106" s="376"/>
      <c r="MBH106" s="376"/>
      <c r="MBI106" s="376"/>
      <c r="MBJ106" s="376"/>
      <c r="MBK106" s="376"/>
      <c r="MBL106" s="376"/>
      <c r="MBM106" s="376"/>
      <c r="MBN106" s="376"/>
      <c r="MBO106" s="376"/>
      <c r="MBP106" s="376"/>
      <c r="MBQ106" s="376"/>
      <c r="MBR106" s="376"/>
      <c r="MBS106" s="376"/>
      <c r="MBT106" s="376"/>
      <c r="MBU106" s="376"/>
      <c r="MBV106" s="376"/>
      <c r="MBW106" s="376"/>
      <c r="MBX106" s="376"/>
      <c r="MBY106" s="376"/>
      <c r="MBZ106" s="376"/>
      <c r="MCA106" s="376"/>
      <c r="MCB106" s="376"/>
      <c r="MCC106" s="376"/>
      <c r="MCD106" s="376"/>
      <c r="MCE106" s="376"/>
      <c r="MCF106" s="376"/>
      <c r="MCG106" s="376"/>
      <c r="MCH106" s="376"/>
      <c r="MCI106" s="376"/>
      <c r="MCJ106" s="376"/>
      <c r="MCK106" s="376"/>
      <c r="MCL106" s="376"/>
      <c r="MCM106" s="376"/>
      <c r="MCN106" s="376"/>
      <c r="MCO106" s="376"/>
      <c r="MCP106" s="376"/>
      <c r="MCQ106" s="376"/>
      <c r="MCR106" s="376"/>
      <c r="MCS106" s="376"/>
      <c r="MCT106" s="376"/>
      <c r="MCU106" s="376"/>
      <c r="MCV106" s="376"/>
      <c r="MCW106" s="376"/>
      <c r="MCX106" s="376"/>
      <c r="MCY106" s="376"/>
      <c r="MCZ106" s="376"/>
      <c r="MDA106" s="376"/>
      <c r="MDB106" s="376"/>
      <c r="MDC106" s="376"/>
      <c r="MDD106" s="376"/>
      <c r="MDE106" s="376"/>
      <c r="MDF106" s="376"/>
      <c r="MDG106" s="376"/>
      <c r="MDH106" s="376"/>
      <c r="MDI106" s="376"/>
      <c r="MDJ106" s="376"/>
      <c r="MDK106" s="376"/>
      <c r="MDL106" s="376"/>
      <c r="MDM106" s="376"/>
      <c r="MDN106" s="376"/>
      <c r="MDO106" s="376"/>
      <c r="MDP106" s="376"/>
      <c r="MDQ106" s="376"/>
      <c r="MDR106" s="376"/>
      <c r="MDS106" s="376"/>
      <c r="MDT106" s="376"/>
      <c r="MDU106" s="376"/>
      <c r="MDV106" s="376"/>
      <c r="MDW106" s="376"/>
      <c r="MDX106" s="376"/>
      <c r="MDY106" s="376"/>
      <c r="MDZ106" s="376"/>
      <c r="MEA106" s="376"/>
      <c r="MEB106" s="376"/>
      <c r="MEC106" s="376"/>
      <c r="MED106" s="376"/>
      <c r="MEE106" s="376"/>
      <c r="MEF106" s="376"/>
      <c r="MEG106" s="376"/>
      <c r="MEH106" s="376"/>
      <c r="MEI106" s="376"/>
      <c r="MEJ106" s="376"/>
      <c r="MEK106" s="376"/>
      <c r="MEL106" s="376"/>
      <c r="MEM106" s="376"/>
      <c r="MEN106" s="376"/>
      <c r="MEO106" s="376"/>
      <c r="MEP106" s="376"/>
      <c r="MEQ106" s="376"/>
      <c r="MER106" s="376"/>
      <c r="MES106" s="376"/>
      <c r="MET106" s="376"/>
      <c r="MEU106" s="376"/>
      <c r="MEV106" s="376"/>
      <c r="MEW106" s="376"/>
      <c r="MEX106" s="376"/>
      <c r="MEY106" s="376"/>
      <c r="MEZ106" s="376"/>
      <c r="MFA106" s="376"/>
      <c r="MFB106" s="376"/>
      <c r="MFC106" s="376"/>
      <c r="MFD106" s="376"/>
      <c r="MFE106" s="376"/>
      <c r="MFF106" s="376"/>
      <c r="MFG106" s="376"/>
      <c r="MFH106" s="376"/>
      <c r="MFI106" s="376"/>
      <c r="MFJ106" s="376"/>
      <c r="MFK106" s="376"/>
      <c r="MFL106" s="376"/>
      <c r="MFM106" s="376"/>
      <c r="MFN106" s="376"/>
      <c r="MFO106" s="376"/>
      <c r="MFP106" s="376"/>
      <c r="MFQ106" s="376"/>
      <c r="MFR106" s="376"/>
      <c r="MFS106" s="376"/>
      <c r="MFT106" s="376"/>
      <c r="MFU106" s="376"/>
      <c r="MFV106" s="376"/>
      <c r="MFW106" s="376"/>
      <c r="MFX106" s="376"/>
      <c r="MFY106" s="376"/>
      <c r="MFZ106" s="376"/>
      <c r="MGA106" s="376"/>
      <c r="MGB106" s="376"/>
      <c r="MGC106" s="376"/>
      <c r="MGD106" s="376"/>
      <c r="MGE106" s="376"/>
      <c r="MGF106" s="376"/>
      <c r="MGG106" s="376"/>
      <c r="MGH106" s="376"/>
      <c r="MGI106" s="376"/>
      <c r="MGJ106" s="376"/>
      <c r="MGK106" s="376"/>
      <c r="MGL106" s="376"/>
      <c r="MGM106" s="376"/>
      <c r="MGN106" s="376"/>
      <c r="MGO106" s="376"/>
      <c r="MGP106" s="376"/>
      <c r="MGQ106" s="376"/>
      <c r="MGR106" s="376"/>
      <c r="MGS106" s="376"/>
      <c r="MGT106" s="376"/>
      <c r="MGU106" s="376"/>
      <c r="MGV106" s="376"/>
      <c r="MGW106" s="376"/>
      <c r="MGX106" s="376"/>
      <c r="MGY106" s="376"/>
      <c r="MGZ106" s="376"/>
      <c r="MHA106" s="376"/>
      <c r="MHB106" s="376"/>
      <c r="MHC106" s="376"/>
      <c r="MHD106" s="376"/>
      <c r="MHE106" s="376"/>
      <c r="MHF106" s="376"/>
      <c r="MHG106" s="376"/>
      <c r="MHH106" s="376"/>
      <c r="MHI106" s="376"/>
      <c r="MHJ106" s="376"/>
      <c r="MHK106" s="376"/>
      <c r="MHL106" s="376"/>
      <c r="MHM106" s="376"/>
      <c r="MHN106" s="376"/>
      <c r="MHO106" s="376"/>
      <c r="MHP106" s="376"/>
      <c r="MHQ106" s="376"/>
      <c r="MHR106" s="376"/>
      <c r="MHS106" s="376"/>
      <c r="MHT106" s="376"/>
      <c r="MHU106" s="376"/>
      <c r="MHV106" s="376"/>
      <c r="MHW106" s="376"/>
      <c r="MHX106" s="376"/>
      <c r="MHY106" s="376"/>
      <c r="MHZ106" s="376"/>
      <c r="MIA106" s="376"/>
      <c r="MIB106" s="376"/>
      <c r="MIC106" s="376"/>
      <c r="MID106" s="376"/>
      <c r="MIE106" s="376"/>
      <c r="MIF106" s="376"/>
      <c r="MIG106" s="376"/>
      <c r="MIH106" s="376"/>
      <c r="MII106" s="376"/>
      <c r="MIJ106" s="376"/>
      <c r="MIK106" s="376"/>
      <c r="MIL106" s="376"/>
      <c r="MIM106" s="376"/>
      <c r="MIN106" s="376"/>
      <c r="MIO106" s="376"/>
      <c r="MIP106" s="376"/>
      <c r="MIQ106" s="376"/>
      <c r="MIR106" s="376"/>
      <c r="MIS106" s="376"/>
      <c r="MIT106" s="376"/>
      <c r="MIU106" s="376"/>
      <c r="MIV106" s="376"/>
      <c r="MIW106" s="376"/>
      <c r="MIX106" s="376"/>
      <c r="MIY106" s="376"/>
      <c r="MIZ106" s="376"/>
      <c r="MJA106" s="376"/>
      <c r="MJB106" s="376"/>
      <c r="MJC106" s="376"/>
      <c r="MJD106" s="376"/>
      <c r="MJE106" s="376"/>
      <c r="MJF106" s="376"/>
      <c r="MJG106" s="376"/>
      <c r="MJH106" s="376"/>
      <c r="MJI106" s="376"/>
      <c r="MJJ106" s="376"/>
      <c r="MJK106" s="376"/>
      <c r="MJL106" s="376"/>
      <c r="MJM106" s="376"/>
      <c r="MJN106" s="376"/>
      <c r="MJO106" s="376"/>
      <c r="MJP106" s="376"/>
      <c r="MJQ106" s="376"/>
      <c r="MJR106" s="376"/>
      <c r="MJS106" s="376"/>
      <c r="MJT106" s="376"/>
      <c r="MJU106" s="376"/>
      <c r="MJV106" s="376"/>
      <c r="MJW106" s="376"/>
      <c r="MJX106" s="376"/>
      <c r="MJY106" s="376"/>
      <c r="MJZ106" s="376"/>
      <c r="MKA106" s="376"/>
      <c r="MKB106" s="376"/>
      <c r="MKC106" s="376"/>
      <c r="MKD106" s="376"/>
      <c r="MKE106" s="376"/>
      <c r="MKF106" s="376"/>
      <c r="MKG106" s="376"/>
      <c r="MKH106" s="376"/>
      <c r="MKI106" s="376"/>
      <c r="MKJ106" s="376"/>
      <c r="MKK106" s="376"/>
      <c r="MKL106" s="376"/>
      <c r="MKM106" s="376"/>
      <c r="MKN106" s="376"/>
      <c r="MKO106" s="376"/>
      <c r="MKP106" s="376"/>
      <c r="MKQ106" s="376"/>
      <c r="MKR106" s="376"/>
      <c r="MKS106" s="376"/>
      <c r="MKT106" s="376"/>
      <c r="MKU106" s="376"/>
      <c r="MKV106" s="376"/>
      <c r="MKW106" s="376"/>
      <c r="MKX106" s="376"/>
      <c r="MKY106" s="376"/>
      <c r="MKZ106" s="376"/>
      <c r="MLA106" s="376"/>
      <c r="MLB106" s="376"/>
      <c r="MLC106" s="376"/>
      <c r="MLD106" s="376"/>
      <c r="MLE106" s="376"/>
      <c r="MLF106" s="376"/>
      <c r="MLG106" s="376"/>
      <c r="MLH106" s="376"/>
      <c r="MLI106" s="376"/>
      <c r="MLJ106" s="376"/>
      <c r="MLK106" s="376"/>
      <c r="MLL106" s="376"/>
      <c r="MLM106" s="376"/>
      <c r="MLN106" s="376"/>
      <c r="MLO106" s="376"/>
      <c r="MLP106" s="376"/>
      <c r="MLQ106" s="376"/>
      <c r="MLR106" s="376"/>
      <c r="MLS106" s="376"/>
      <c r="MLT106" s="376"/>
      <c r="MLU106" s="376"/>
      <c r="MLV106" s="376"/>
      <c r="MLW106" s="376"/>
      <c r="MLX106" s="376"/>
      <c r="MLY106" s="376"/>
      <c r="MLZ106" s="376"/>
      <c r="MMA106" s="376"/>
      <c r="MMB106" s="376"/>
      <c r="MMC106" s="376"/>
      <c r="MMD106" s="376"/>
      <c r="MME106" s="376"/>
      <c r="MMF106" s="376"/>
      <c r="MMG106" s="376"/>
      <c r="MMH106" s="376"/>
      <c r="MMI106" s="376"/>
      <c r="MMJ106" s="376"/>
      <c r="MMK106" s="376"/>
      <c r="MML106" s="376"/>
      <c r="MMM106" s="376"/>
      <c r="MMN106" s="376"/>
      <c r="MMO106" s="376"/>
      <c r="MMP106" s="376"/>
      <c r="MMQ106" s="376"/>
      <c r="MMR106" s="376"/>
      <c r="MMS106" s="376"/>
      <c r="MMT106" s="376"/>
      <c r="MMU106" s="376"/>
      <c r="MMV106" s="376"/>
      <c r="MMW106" s="376"/>
      <c r="MMX106" s="376"/>
      <c r="MMY106" s="376"/>
      <c r="MMZ106" s="376"/>
      <c r="MNA106" s="376"/>
      <c r="MNB106" s="376"/>
      <c r="MNC106" s="376"/>
      <c r="MND106" s="376"/>
      <c r="MNE106" s="376"/>
      <c r="MNF106" s="376"/>
      <c r="MNG106" s="376"/>
      <c r="MNH106" s="376"/>
      <c r="MNI106" s="376"/>
      <c r="MNJ106" s="376"/>
      <c r="MNK106" s="376"/>
      <c r="MNL106" s="376"/>
      <c r="MNM106" s="376"/>
      <c r="MNN106" s="376"/>
      <c r="MNO106" s="376"/>
      <c r="MNP106" s="376"/>
      <c r="MNQ106" s="376"/>
      <c r="MNR106" s="376"/>
      <c r="MNS106" s="376"/>
      <c r="MNT106" s="376"/>
      <c r="MNU106" s="376"/>
      <c r="MNV106" s="376"/>
      <c r="MNW106" s="376"/>
      <c r="MNX106" s="376"/>
      <c r="MNY106" s="376"/>
      <c r="MNZ106" s="376"/>
      <c r="MOA106" s="376"/>
      <c r="MOB106" s="376"/>
      <c r="MOC106" s="376"/>
      <c r="MOD106" s="376"/>
      <c r="MOE106" s="376"/>
      <c r="MOF106" s="376"/>
      <c r="MOG106" s="376"/>
      <c r="MOH106" s="376"/>
      <c r="MOI106" s="376"/>
      <c r="MOJ106" s="376"/>
      <c r="MOK106" s="376"/>
      <c r="MOL106" s="376"/>
      <c r="MOM106" s="376"/>
      <c r="MON106" s="376"/>
      <c r="MOO106" s="376"/>
      <c r="MOP106" s="376"/>
      <c r="MOQ106" s="376"/>
      <c r="MOR106" s="376"/>
      <c r="MOS106" s="376"/>
      <c r="MOT106" s="376"/>
      <c r="MOU106" s="376"/>
      <c r="MOV106" s="376"/>
      <c r="MOW106" s="376"/>
      <c r="MOX106" s="376"/>
      <c r="MOY106" s="376"/>
      <c r="MOZ106" s="376"/>
      <c r="MPA106" s="376"/>
      <c r="MPB106" s="376"/>
      <c r="MPC106" s="376"/>
      <c r="MPD106" s="376"/>
      <c r="MPE106" s="376"/>
      <c r="MPF106" s="376"/>
      <c r="MPG106" s="376"/>
      <c r="MPH106" s="376"/>
      <c r="MPI106" s="376"/>
      <c r="MPJ106" s="376"/>
      <c r="MPK106" s="376"/>
      <c r="MPL106" s="376"/>
      <c r="MPM106" s="376"/>
      <c r="MPN106" s="376"/>
      <c r="MPO106" s="376"/>
      <c r="MPP106" s="376"/>
      <c r="MPQ106" s="376"/>
      <c r="MPR106" s="376"/>
      <c r="MPS106" s="376"/>
      <c r="MPT106" s="376"/>
      <c r="MPU106" s="376"/>
      <c r="MPV106" s="376"/>
      <c r="MPW106" s="376"/>
      <c r="MPX106" s="376"/>
      <c r="MPY106" s="376"/>
      <c r="MPZ106" s="376"/>
      <c r="MQA106" s="376"/>
      <c r="MQB106" s="376"/>
      <c r="MQC106" s="376"/>
      <c r="MQD106" s="376"/>
      <c r="MQE106" s="376"/>
      <c r="MQF106" s="376"/>
      <c r="MQG106" s="376"/>
      <c r="MQH106" s="376"/>
      <c r="MQI106" s="376"/>
      <c r="MQJ106" s="376"/>
      <c r="MQK106" s="376"/>
      <c r="MQL106" s="376"/>
      <c r="MQM106" s="376"/>
      <c r="MQN106" s="376"/>
      <c r="MQO106" s="376"/>
      <c r="MQP106" s="376"/>
      <c r="MQQ106" s="376"/>
      <c r="MQR106" s="376"/>
      <c r="MQS106" s="376"/>
      <c r="MQT106" s="376"/>
      <c r="MQU106" s="376"/>
      <c r="MQV106" s="376"/>
      <c r="MQW106" s="376"/>
      <c r="MQX106" s="376"/>
      <c r="MQY106" s="376"/>
      <c r="MQZ106" s="376"/>
      <c r="MRA106" s="376"/>
      <c r="MRB106" s="376"/>
      <c r="MRC106" s="376"/>
      <c r="MRD106" s="376"/>
      <c r="MRE106" s="376"/>
      <c r="MRF106" s="376"/>
      <c r="MRG106" s="376"/>
      <c r="MRH106" s="376"/>
      <c r="MRI106" s="376"/>
      <c r="MRJ106" s="376"/>
      <c r="MRK106" s="376"/>
      <c r="MRL106" s="376"/>
      <c r="MRM106" s="376"/>
      <c r="MRN106" s="376"/>
      <c r="MRO106" s="376"/>
      <c r="MRP106" s="376"/>
      <c r="MRQ106" s="376"/>
      <c r="MRR106" s="376"/>
      <c r="MRS106" s="376"/>
      <c r="MRT106" s="376"/>
      <c r="MRU106" s="376"/>
      <c r="MRV106" s="376"/>
      <c r="MRW106" s="376"/>
      <c r="MRX106" s="376"/>
      <c r="MRY106" s="376"/>
      <c r="MRZ106" s="376"/>
      <c r="MSA106" s="376"/>
      <c r="MSB106" s="376"/>
      <c r="MSC106" s="376"/>
      <c r="MSD106" s="376"/>
      <c r="MSE106" s="376"/>
      <c r="MSF106" s="376"/>
      <c r="MSG106" s="376"/>
      <c r="MSH106" s="376"/>
      <c r="MSI106" s="376"/>
      <c r="MSJ106" s="376"/>
      <c r="MSK106" s="376"/>
      <c r="MSL106" s="376"/>
      <c r="MSM106" s="376"/>
      <c r="MSN106" s="376"/>
      <c r="MSO106" s="376"/>
      <c r="MSP106" s="376"/>
      <c r="MSQ106" s="376"/>
      <c r="MSR106" s="376"/>
      <c r="MSS106" s="376"/>
      <c r="MST106" s="376"/>
      <c r="MSU106" s="376"/>
      <c r="MSV106" s="376"/>
      <c r="MSW106" s="376"/>
      <c r="MSX106" s="376"/>
      <c r="MSY106" s="376"/>
      <c r="MSZ106" s="376"/>
      <c r="MTA106" s="376"/>
      <c r="MTB106" s="376"/>
      <c r="MTC106" s="376"/>
      <c r="MTD106" s="376"/>
      <c r="MTE106" s="376"/>
      <c r="MTF106" s="376"/>
      <c r="MTG106" s="376"/>
      <c r="MTH106" s="376"/>
      <c r="MTI106" s="376"/>
      <c r="MTJ106" s="376"/>
      <c r="MTK106" s="376"/>
      <c r="MTL106" s="376"/>
      <c r="MTM106" s="376"/>
      <c r="MTN106" s="376"/>
      <c r="MTO106" s="376"/>
      <c r="MTP106" s="376"/>
      <c r="MTQ106" s="376"/>
      <c r="MTR106" s="376"/>
      <c r="MTS106" s="376"/>
      <c r="MTT106" s="376"/>
      <c r="MTU106" s="376"/>
      <c r="MTV106" s="376"/>
      <c r="MTW106" s="376"/>
      <c r="MTX106" s="376"/>
      <c r="MTY106" s="376"/>
      <c r="MTZ106" s="376"/>
      <c r="MUA106" s="376"/>
      <c r="MUB106" s="376"/>
      <c r="MUC106" s="376"/>
      <c r="MUD106" s="376"/>
      <c r="MUE106" s="376"/>
      <c r="MUF106" s="376"/>
      <c r="MUG106" s="376"/>
      <c r="MUH106" s="376"/>
      <c r="MUI106" s="376"/>
      <c r="MUJ106" s="376"/>
      <c r="MUK106" s="376"/>
      <c r="MUL106" s="376"/>
      <c r="MUM106" s="376"/>
      <c r="MUN106" s="376"/>
      <c r="MUO106" s="376"/>
      <c r="MUP106" s="376"/>
      <c r="MUQ106" s="376"/>
      <c r="MUR106" s="376"/>
      <c r="MUS106" s="376"/>
      <c r="MUT106" s="376"/>
      <c r="MUU106" s="376"/>
      <c r="MUV106" s="376"/>
      <c r="MUW106" s="376"/>
      <c r="MUX106" s="376"/>
      <c r="MUY106" s="376"/>
      <c r="MUZ106" s="376"/>
      <c r="MVA106" s="376"/>
      <c r="MVB106" s="376"/>
      <c r="MVC106" s="376"/>
      <c r="MVD106" s="376"/>
      <c r="MVE106" s="376"/>
      <c r="MVF106" s="376"/>
      <c r="MVG106" s="376"/>
      <c r="MVH106" s="376"/>
      <c r="MVI106" s="376"/>
      <c r="MVJ106" s="376"/>
      <c r="MVK106" s="376"/>
      <c r="MVL106" s="376"/>
      <c r="MVM106" s="376"/>
      <c r="MVN106" s="376"/>
      <c r="MVO106" s="376"/>
      <c r="MVP106" s="376"/>
      <c r="MVQ106" s="376"/>
      <c r="MVR106" s="376"/>
      <c r="MVS106" s="376"/>
      <c r="MVT106" s="376"/>
      <c r="MVU106" s="376"/>
      <c r="MVV106" s="376"/>
      <c r="MVW106" s="376"/>
      <c r="MVX106" s="376"/>
      <c r="MVY106" s="376"/>
      <c r="MVZ106" s="376"/>
      <c r="MWA106" s="376"/>
      <c r="MWB106" s="376"/>
      <c r="MWC106" s="376"/>
      <c r="MWD106" s="376"/>
      <c r="MWE106" s="376"/>
      <c r="MWF106" s="376"/>
      <c r="MWG106" s="376"/>
      <c r="MWH106" s="376"/>
      <c r="MWI106" s="376"/>
      <c r="MWJ106" s="376"/>
      <c r="MWK106" s="376"/>
      <c r="MWL106" s="376"/>
      <c r="MWM106" s="376"/>
      <c r="MWN106" s="376"/>
      <c r="MWO106" s="376"/>
      <c r="MWP106" s="376"/>
      <c r="MWQ106" s="376"/>
      <c r="MWR106" s="376"/>
      <c r="MWS106" s="376"/>
      <c r="MWT106" s="376"/>
      <c r="MWU106" s="376"/>
      <c r="MWV106" s="376"/>
      <c r="MWW106" s="376"/>
      <c r="MWX106" s="376"/>
      <c r="MWY106" s="376"/>
      <c r="MWZ106" s="376"/>
      <c r="MXA106" s="376"/>
      <c r="MXB106" s="376"/>
      <c r="MXC106" s="376"/>
      <c r="MXD106" s="376"/>
      <c r="MXE106" s="376"/>
      <c r="MXF106" s="376"/>
      <c r="MXG106" s="376"/>
      <c r="MXH106" s="376"/>
      <c r="MXI106" s="376"/>
      <c r="MXJ106" s="376"/>
      <c r="MXK106" s="376"/>
      <c r="MXL106" s="376"/>
      <c r="MXM106" s="376"/>
      <c r="MXN106" s="376"/>
      <c r="MXO106" s="376"/>
      <c r="MXP106" s="376"/>
      <c r="MXQ106" s="376"/>
      <c r="MXR106" s="376"/>
      <c r="MXS106" s="376"/>
      <c r="MXT106" s="376"/>
      <c r="MXU106" s="376"/>
      <c r="MXV106" s="376"/>
      <c r="MXW106" s="376"/>
      <c r="MXX106" s="376"/>
      <c r="MXY106" s="376"/>
      <c r="MXZ106" s="376"/>
      <c r="MYA106" s="376"/>
      <c r="MYB106" s="376"/>
      <c r="MYC106" s="376"/>
      <c r="MYD106" s="376"/>
      <c r="MYE106" s="376"/>
      <c r="MYF106" s="376"/>
      <c r="MYG106" s="376"/>
      <c r="MYH106" s="376"/>
      <c r="MYI106" s="376"/>
      <c r="MYJ106" s="376"/>
      <c r="MYK106" s="376"/>
      <c r="MYL106" s="376"/>
      <c r="MYM106" s="376"/>
      <c r="MYN106" s="376"/>
      <c r="MYO106" s="376"/>
      <c r="MYP106" s="376"/>
      <c r="MYQ106" s="376"/>
      <c r="MYR106" s="376"/>
      <c r="MYS106" s="376"/>
      <c r="MYT106" s="376"/>
      <c r="MYU106" s="376"/>
      <c r="MYV106" s="376"/>
      <c r="MYW106" s="376"/>
      <c r="MYX106" s="376"/>
      <c r="MYY106" s="376"/>
      <c r="MYZ106" s="376"/>
      <c r="MZA106" s="376"/>
      <c r="MZB106" s="376"/>
      <c r="MZC106" s="376"/>
      <c r="MZD106" s="376"/>
      <c r="MZE106" s="376"/>
      <c r="MZF106" s="376"/>
      <c r="MZG106" s="376"/>
      <c r="MZH106" s="376"/>
      <c r="MZI106" s="376"/>
      <c r="MZJ106" s="376"/>
      <c r="MZK106" s="376"/>
      <c r="MZL106" s="376"/>
      <c r="MZM106" s="376"/>
      <c r="MZN106" s="376"/>
      <c r="MZO106" s="376"/>
      <c r="MZP106" s="376"/>
      <c r="MZQ106" s="376"/>
      <c r="MZR106" s="376"/>
      <c r="MZS106" s="376"/>
      <c r="MZT106" s="376"/>
      <c r="MZU106" s="376"/>
      <c r="MZV106" s="376"/>
      <c r="MZW106" s="376"/>
      <c r="MZX106" s="376"/>
      <c r="MZY106" s="376"/>
      <c r="MZZ106" s="376"/>
      <c r="NAA106" s="376"/>
      <c r="NAB106" s="376"/>
      <c r="NAC106" s="376"/>
      <c r="NAD106" s="376"/>
      <c r="NAE106" s="376"/>
      <c r="NAF106" s="376"/>
      <c r="NAG106" s="376"/>
      <c r="NAH106" s="376"/>
      <c r="NAI106" s="376"/>
      <c r="NAJ106" s="376"/>
      <c r="NAK106" s="376"/>
      <c r="NAL106" s="376"/>
      <c r="NAM106" s="376"/>
      <c r="NAN106" s="376"/>
      <c r="NAO106" s="376"/>
      <c r="NAP106" s="376"/>
      <c r="NAQ106" s="376"/>
      <c r="NAR106" s="376"/>
      <c r="NAS106" s="376"/>
      <c r="NAT106" s="376"/>
      <c r="NAU106" s="376"/>
      <c r="NAV106" s="376"/>
      <c r="NAW106" s="376"/>
      <c r="NAX106" s="376"/>
      <c r="NAY106" s="376"/>
      <c r="NAZ106" s="376"/>
      <c r="NBA106" s="376"/>
      <c r="NBB106" s="376"/>
      <c r="NBC106" s="376"/>
      <c r="NBD106" s="376"/>
      <c r="NBE106" s="376"/>
      <c r="NBF106" s="376"/>
      <c r="NBG106" s="376"/>
      <c r="NBH106" s="376"/>
      <c r="NBI106" s="376"/>
      <c r="NBJ106" s="376"/>
      <c r="NBK106" s="376"/>
      <c r="NBL106" s="376"/>
      <c r="NBM106" s="376"/>
      <c r="NBN106" s="376"/>
      <c r="NBO106" s="376"/>
      <c r="NBP106" s="376"/>
      <c r="NBQ106" s="376"/>
      <c r="NBR106" s="376"/>
      <c r="NBS106" s="376"/>
      <c r="NBT106" s="376"/>
      <c r="NBU106" s="376"/>
      <c r="NBV106" s="376"/>
      <c r="NBW106" s="376"/>
      <c r="NBX106" s="376"/>
      <c r="NBY106" s="376"/>
      <c r="NBZ106" s="376"/>
      <c r="NCA106" s="376"/>
      <c r="NCB106" s="376"/>
      <c r="NCC106" s="376"/>
      <c r="NCD106" s="376"/>
      <c r="NCE106" s="376"/>
      <c r="NCF106" s="376"/>
      <c r="NCG106" s="376"/>
      <c r="NCH106" s="376"/>
      <c r="NCI106" s="376"/>
      <c r="NCJ106" s="376"/>
      <c r="NCK106" s="376"/>
      <c r="NCL106" s="376"/>
      <c r="NCM106" s="376"/>
      <c r="NCN106" s="376"/>
      <c r="NCO106" s="376"/>
      <c r="NCP106" s="376"/>
      <c r="NCQ106" s="376"/>
      <c r="NCR106" s="376"/>
      <c r="NCS106" s="376"/>
      <c r="NCT106" s="376"/>
      <c r="NCU106" s="376"/>
      <c r="NCV106" s="376"/>
      <c r="NCW106" s="376"/>
      <c r="NCX106" s="376"/>
      <c r="NCY106" s="376"/>
      <c r="NCZ106" s="376"/>
      <c r="NDA106" s="376"/>
      <c r="NDB106" s="376"/>
      <c r="NDC106" s="376"/>
      <c r="NDD106" s="376"/>
      <c r="NDE106" s="376"/>
      <c r="NDF106" s="376"/>
      <c r="NDG106" s="376"/>
      <c r="NDH106" s="376"/>
      <c r="NDI106" s="376"/>
      <c r="NDJ106" s="376"/>
      <c r="NDK106" s="376"/>
      <c r="NDL106" s="376"/>
      <c r="NDM106" s="376"/>
      <c r="NDN106" s="376"/>
      <c r="NDO106" s="376"/>
      <c r="NDP106" s="376"/>
      <c r="NDQ106" s="376"/>
      <c r="NDR106" s="376"/>
      <c r="NDS106" s="376"/>
      <c r="NDT106" s="376"/>
      <c r="NDU106" s="376"/>
      <c r="NDV106" s="376"/>
      <c r="NDW106" s="376"/>
      <c r="NDX106" s="376"/>
      <c r="NDY106" s="376"/>
      <c r="NDZ106" s="376"/>
      <c r="NEA106" s="376"/>
      <c r="NEB106" s="376"/>
      <c r="NEC106" s="376"/>
      <c r="NED106" s="376"/>
      <c r="NEE106" s="376"/>
      <c r="NEF106" s="376"/>
      <c r="NEG106" s="376"/>
      <c r="NEH106" s="376"/>
      <c r="NEI106" s="376"/>
      <c r="NEJ106" s="376"/>
      <c r="NEK106" s="376"/>
      <c r="NEL106" s="376"/>
      <c r="NEM106" s="376"/>
      <c r="NEN106" s="376"/>
      <c r="NEO106" s="376"/>
      <c r="NEP106" s="376"/>
      <c r="NEQ106" s="376"/>
      <c r="NER106" s="376"/>
      <c r="NES106" s="376"/>
      <c r="NET106" s="376"/>
      <c r="NEU106" s="376"/>
      <c r="NEV106" s="376"/>
      <c r="NEW106" s="376"/>
      <c r="NEX106" s="376"/>
      <c r="NEY106" s="376"/>
      <c r="NEZ106" s="376"/>
      <c r="NFA106" s="376"/>
      <c r="NFB106" s="376"/>
      <c r="NFC106" s="376"/>
      <c r="NFD106" s="376"/>
      <c r="NFE106" s="376"/>
      <c r="NFF106" s="376"/>
      <c r="NFG106" s="376"/>
      <c r="NFH106" s="376"/>
      <c r="NFI106" s="376"/>
      <c r="NFJ106" s="376"/>
      <c r="NFK106" s="376"/>
      <c r="NFL106" s="376"/>
      <c r="NFM106" s="376"/>
      <c r="NFN106" s="376"/>
      <c r="NFO106" s="376"/>
      <c r="NFP106" s="376"/>
      <c r="NFQ106" s="376"/>
      <c r="NFR106" s="376"/>
      <c r="NFS106" s="376"/>
      <c r="NFT106" s="376"/>
      <c r="NFU106" s="376"/>
      <c r="NFV106" s="376"/>
      <c r="NFW106" s="376"/>
      <c r="NFX106" s="376"/>
      <c r="NFY106" s="376"/>
      <c r="NFZ106" s="376"/>
      <c r="NGA106" s="376"/>
      <c r="NGB106" s="376"/>
      <c r="NGC106" s="376"/>
      <c r="NGD106" s="376"/>
      <c r="NGE106" s="376"/>
      <c r="NGF106" s="376"/>
      <c r="NGG106" s="376"/>
      <c r="NGH106" s="376"/>
      <c r="NGI106" s="376"/>
      <c r="NGJ106" s="376"/>
      <c r="NGK106" s="376"/>
      <c r="NGL106" s="376"/>
      <c r="NGM106" s="376"/>
      <c r="NGN106" s="376"/>
      <c r="NGO106" s="376"/>
      <c r="NGP106" s="376"/>
      <c r="NGQ106" s="376"/>
      <c r="NGR106" s="376"/>
      <c r="NGS106" s="376"/>
      <c r="NGT106" s="376"/>
      <c r="NGU106" s="376"/>
      <c r="NGV106" s="376"/>
      <c r="NGW106" s="376"/>
      <c r="NGX106" s="376"/>
      <c r="NGY106" s="376"/>
      <c r="NGZ106" s="376"/>
      <c r="NHA106" s="376"/>
      <c r="NHB106" s="376"/>
      <c r="NHC106" s="376"/>
      <c r="NHD106" s="376"/>
      <c r="NHE106" s="376"/>
      <c r="NHF106" s="376"/>
      <c r="NHG106" s="376"/>
      <c r="NHH106" s="376"/>
      <c r="NHI106" s="376"/>
      <c r="NHJ106" s="376"/>
      <c r="NHK106" s="376"/>
      <c r="NHL106" s="376"/>
      <c r="NHM106" s="376"/>
      <c r="NHN106" s="376"/>
      <c r="NHO106" s="376"/>
      <c r="NHP106" s="376"/>
      <c r="NHQ106" s="376"/>
      <c r="NHR106" s="376"/>
      <c r="NHS106" s="376"/>
      <c r="NHT106" s="376"/>
      <c r="NHU106" s="376"/>
      <c r="NHV106" s="376"/>
      <c r="NHW106" s="376"/>
      <c r="NHX106" s="376"/>
      <c r="NHY106" s="376"/>
      <c r="NHZ106" s="376"/>
      <c r="NIA106" s="376"/>
      <c r="NIB106" s="376"/>
      <c r="NIC106" s="376"/>
      <c r="NID106" s="376"/>
      <c r="NIE106" s="376"/>
      <c r="NIF106" s="376"/>
      <c r="NIG106" s="376"/>
      <c r="NIH106" s="376"/>
      <c r="NII106" s="376"/>
      <c r="NIJ106" s="376"/>
      <c r="NIK106" s="376"/>
      <c r="NIL106" s="376"/>
      <c r="NIM106" s="376"/>
      <c r="NIN106" s="376"/>
      <c r="NIO106" s="376"/>
      <c r="NIP106" s="376"/>
      <c r="NIQ106" s="376"/>
      <c r="NIR106" s="376"/>
      <c r="NIS106" s="376"/>
      <c r="NIT106" s="376"/>
      <c r="NIU106" s="376"/>
      <c r="NIV106" s="376"/>
      <c r="NIW106" s="376"/>
      <c r="NIX106" s="376"/>
      <c r="NIY106" s="376"/>
      <c r="NIZ106" s="376"/>
      <c r="NJA106" s="376"/>
      <c r="NJB106" s="376"/>
      <c r="NJC106" s="376"/>
      <c r="NJD106" s="376"/>
      <c r="NJE106" s="376"/>
      <c r="NJF106" s="376"/>
      <c r="NJG106" s="376"/>
      <c r="NJH106" s="376"/>
      <c r="NJI106" s="376"/>
      <c r="NJJ106" s="376"/>
      <c r="NJK106" s="376"/>
      <c r="NJL106" s="376"/>
      <c r="NJM106" s="376"/>
      <c r="NJN106" s="376"/>
      <c r="NJO106" s="376"/>
      <c r="NJP106" s="376"/>
      <c r="NJQ106" s="376"/>
      <c r="NJR106" s="376"/>
      <c r="NJS106" s="376"/>
      <c r="NJT106" s="376"/>
      <c r="NJU106" s="376"/>
      <c r="NJV106" s="376"/>
      <c r="NJW106" s="376"/>
      <c r="NJX106" s="376"/>
      <c r="NJY106" s="376"/>
      <c r="NJZ106" s="376"/>
      <c r="NKA106" s="376"/>
      <c r="NKB106" s="376"/>
      <c r="NKC106" s="376"/>
      <c r="NKD106" s="376"/>
      <c r="NKE106" s="376"/>
      <c r="NKF106" s="376"/>
      <c r="NKG106" s="376"/>
      <c r="NKH106" s="376"/>
      <c r="NKI106" s="376"/>
      <c r="NKJ106" s="376"/>
      <c r="NKK106" s="376"/>
      <c r="NKL106" s="376"/>
      <c r="NKM106" s="376"/>
      <c r="NKN106" s="376"/>
      <c r="NKO106" s="376"/>
      <c r="NKP106" s="376"/>
      <c r="NKQ106" s="376"/>
      <c r="NKR106" s="376"/>
      <c r="NKS106" s="376"/>
      <c r="NKT106" s="376"/>
      <c r="NKU106" s="376"/>
      <c r="NKV106" s="376"/>
      <c r="NKW106" s="376"/>
      <c r="NKX106" s="376"/>
      <c r="NKY106" s="376"/>
      <c r="NKZ106" s="376"/>
      <c r="NLA106" s="376"/>
      <c r="NLB106" s="376"/>
      <c r="NLC106" s="376"/>
      <c r="NLD106" s="376"/>
      <c r="NLE106" s="376"/>
      <c r="NLF106" s="376"/>
      <c r="NLG106" s="376"/>
      <c r="NLH106" s="376"/>
      <c r="NLI106" s="376"/>
      <c r="NLJ106" s="376"/>
      <c r="NLK106" s="376"/>
      <c r="NLL106" s="376"/>
      <c r="NLM106" s="376"/>
      <c r="NLN106" s="376"/>
      <c r="NLO106" s="376"/>
      <c r="NLP106" s="376"/>
      <c r="NLQ106" s="376"/>
      <c r="NLR106" s="376"/>
      <c r="NLS106" s="376"/>
      <c r="NLT106" s="376"/>
      <c r="NLU106" s="376"/>
      <c r="NLV106" s="376"/>
      <c r="NLW106" s="376"/>
      <c r="NLX106" s="376"/>
      <c r="NLY106" s="376"/>
      <c r="NLZ106" s="376"/>
      <c r="NMA106" s="376"/>
      <c r="NMB106" s="376"/>
      <c r="NMC106" s="376"/>
      <c r="NMD106" s="376"/>
      <c r="NME106" s="376"/>
      <c r="NMF106" s="376"/>
      <c r="NMG106" s="376"/>
      <c r="NMH106" s="376"/>
      <c r="NMI106" s="376"/>
      <c r="NMJ106" s="376"/>
      <c r="NMK106" s="376"/>
      <c r="NML106" s="376"/>
      <c r="NMM106" s="376"/>
      <c r="NMN106" s="376"/>
      <c r="NMO106" s="376"/>
      <c r="NMP106" s="376"/>
      <c r="NMQ106" s="376"/>
      <c r="NMR106" s="376"/>
      <c r="NMS106" s="376"/>
      <c r="NMT106" s="376"/>
      <c r="NMU106" s="376"/>
      <c r="NMV106" s="376"/>
      <c r="NMW106" s="376"/>
      <c r="NMX106" s="376"/>
      <c r="NMY106" s="376"/>
      <c r="NMZ106" s="376"/>
      <c r="NNA106" s="376"/>
      <c r="NNB106" s="376"/>
      <c r="NNC106" s="376"/>
      <c r="NND106" s="376"/>
      <c r="NNE106" s="376"/>
      <c r="NNF106" s="376"/>
      <c r="NNG106" s="376"/>
      <c r="NNH106" s="376"/>
      <c r="NNI106" s="376"/>
      <c r="NNJ106" s="376"/>
      <c r="NNK106" s="376"/>
      <c r="NNL106" s="376"/>
      <c r="NNM106" s="376"/>
      <c r="NNN106" s="376"/>
      <c r="NNO106" s="376"/>
      <c r="NNP106" s="376"/>
      <c r="NNQ106" s="376"/>
      <c r="NNR106" s="376"/>
      <c r="NNS106" s="376"/>
      <c r="NNT106" s="376"/>
      <c r="NNU106" s="376"/>
      <c r="NNV106" s="376"/>
      <c r="NNW106" s="376"/>
      <c r="NNX106" s="376"/>
      <c r="NNY106" s="376"/>
      <c r="NNZ106" s="376"/>
      <c r="NOA106" s="376"/>
      <c r="NOB106" s="376"/>
      <c r="NOC106" s="376"/>
      <c r="NOD106" s="376"/>
      <c r="NOE106" s="376"/>
      <c r="NOF106" s="376"/>
      <c r="NOG106" s="376"/>
      <c r="NOH106" s="376"/>
      <c r="NOI106" s="376"/>
      <c r="NOJ106" s="376"/>
      <c r="NOK106" s="376"/>
      <c r="NOL106" s="376"/>
      <c r="NOM106" s="376"/>
      <c r="NON106" s="376"/>
      <c r="NOO106" s="376"/>
      <c r="NOP106" s="376"/>
      <c r="NOQ106" s="376"/>
      <c r="NOR106" s="376"/>
      <c r="NOS106" s="376"/>
      <c r="NOT106" s="376"/>
      <c r="NOU106" s="376"/>
      <c r="NOV106" s="376"/>
      <c r="NOW106" s="376"/>
      <c r="NOX106" s="376"/>
      <c r="NOY106" s="376"/>
      <c r="NOZ106" s="376"/>
      <c r="NPA106" s="376"/>
      <c r="NPB106" s="376"/>
      <c r="NPC106" s="376"/>
      <c r="NPD106" s="376"/>
      <c r="NPE106" s="376"/>
      <c r="NPF106" s="376"/>
      <c r="NPG106" s="376"/>
      <c r="NPH106" s="376"/>
      <c r="NPI106" s="376"/>
      <c r="NPJ106" s="376"/>
      <c r="NPK106" s="376"/>
      <c r="NPL106" s="376"/>
      <c r="NPM106" s="376"/>
      <c r="NPN106" s="376"/>
      <c r="NPO106" s="376"/>
      <c r="NPP106" s="376"/>
      <c r="NPQ106" s="376"/>
      <c r="NPR106" s="376"/>
      <c r="NPS106" s="376"/>
      <c r="NPT106" s="376"/>
      <c r="NPU106" s="376"/>
      <c r="NPV106" s="376"/>
      <c r="NPW106" s="376"/>
      <c r="NPX106" s="376"/>
      <c r="NPY106" s="376"/>
      <c r="NPZ106" s="376"/>
      <c r="NQA106" s="376"/>
      <c r="NQB106" s="376"/>
      <c r="NQC106" s="376"/>
      <c r="NQD106" s="376"/>
      <c r="NQE106" s="376"/>
      <c r="NQF106" s="376"/>
      <c r="NQG106" s="376"/>
      <c r="NQH106" s="376"/>
      <c r="NQI106" s="376"/>
      <c r="NQJ106" s="376"/>
      <c r="NQK106" s="376"/>
      <c r="NQL106" s="376"/>
      <c r="NQM106" s="376"/>
      <c r="NQN106" s="376"/>
      <c r="NQO106" s="376"/>
      <c r="NQP106" s="376"/>
      <c r="NQQ106" s="376"/>
      <c r="NQR106" s="376"/>
      <c r="NQS106" s="376"/>
      <c r="NQT106" s="376"/>
      <c r="NQU106" s="376"/>
      <c r="NQV106" s="376"/>
      <c r="NQW106" s="376"/>
      <c r="NQX106" s="376"/>
      <c r="NQY106" s="376"/>
      <c r="NQZ106" s="376"/>
      <c r="NRA106" s="376"/>
      <c r="NRB106" s="376"/>
      <c r="NRC106" s="376"/>
      <c r="NRD106" s="376"/>
      <c r="NRE106" s="376"/>
      <c r="NRF106" s="376"/>
      <c r="NRG106" s="376"/>
      <c r="NRH106" s="376"/>
      <c r="NRI106" s="376"/>
      <c r="NRJ106" s="376"/>
      <c r="NRK106" s="376"/>
      <c r="NRL106" s="376"/>
      <c r="NRM106" s="376"/>
      <c r="NRN106" s="376"/>
      <c r="NRO106" s="376"/>
      <c r="NRP106" s="376"/>
      <c r="NRQ106" s="376"/>
      <c r="NRR106" s="376"/>
      <c r="NRS106" s="376"/>
      <c r="NRT106" s="376"/>
      <c r="NRU106" s="376"/>
      <c r="NRV106" s="376"/>
      <c r="NRW106" s="376"/>
      <c r="NRX106" s="376"/>
      <c r="NRY106" s="376"/>
      <c r="NRZ106" s="376"/>
      <c r="NSA106" s="376"/>
      <c r="NSB106" s="376"/>
      <c r="NSC106" s="376"/>
      <c r="NSD106" s="376"/>
      <c r="NSE106" s="376"/>
      <c r="NSF106" s="376"/>
      <c r="NSG106" s="376"/>
      <c r="NSH106" s="376"/>
      <c r="NSI106" s="376"/>
      <c r="NSJ106" s="376"/>
      <c r="NSK106" s="376"/>
      <c r="NSL106" s="376"/>
      <c r="NSM106" s="376"/>
      <c r="NSN106" s="376"/>
      <c r="NSO106" s="376"/>
      <c r="NSP106" s="376"/>
      <c r="NSQ106" s="376"/>
      <c r="NSR106" s="376"/>
      <c r="NSS106" s="376"/>
      <c r="NST106" s="376"/>
      <c r="NSU106" s="376"/>
      <c r="NSV106" s="376"/>
      <c r="NSW106" s="376"/>
      <c r="NSX106" s="376"/>
      <c r="NSY106" s="376"/>
      <c r="NSZ106" s="376"/>
      <c r="NTA106" s="376"/>
      <c r="NTB106" s="376"/>
      <c r="NTC106" s="376"/>
      <c r="NTD106" s="376"/>
      <c r="NTE106" s="376"/>
      <c r="NTF106" s="376"/>
      <c r="NTG106" s="376"/>
      <c r="NTH106" s="376"/>
      <c r="NTI106" s="376"/>
      <c r="NTJ106" s="376"/>
      <c r="NTK106" s="376"/>
      <c r="NTL106" s="376"/>
      <c r="NTM106" s="376"/>
      <c r="NTN106" s="376"/>
      <c r="NTO106" s="376"/>
      <c r="NTP106" s="376"/>
      <c r="NTQ106" s="376"/>
      <c r="NTR106" s="376"/>
      <c r="NTS106" s="376"/>
      <c r="NTT106" s="376"/>
      <c r="NTU106" s="376"/>
      <c r="NTV106" s="376"/>
      <c r="NTW106" s="376"/>
      <c r="NTX106" s="376"/>
      <c r="NTY106" s="376"/>
      <c r="NTZ106" s="376"/>
      <c r="NUA106" s="376"/>
      <c r="NUB106" s="376"/>
      <c r="NUC106" s="376"/>
      <c r="NUD106" s="376"/>
      <c r="NUE106" s="376"/>
      <c r="NUF106" s="376"/>
      <c r="NUG106" s="376"/>
      <c r="NUH106" s="376"/>
      <c r="NUI106" s="376"/>
      <c r="NUJ106" s="376"/>
      <c r="NUK106" s="376"/>
      <c r="NUL106" s="376"/>
      <c r="NUM106" s="376"/>
      <c r="NUN106" s="376"/>
      <c r="NUO106" s="376"/>
      <c r="NUP106" s="376"/>
      <c r="NUQ106" s="376"/>
      <c r="NUR106" s="376"/>
      <c r="NUS106" s="376"/>
      <c r="NUT106" s="376"/>
      <c r="NUU106" s="376"/>
      <c r="NUV106" s="376"/>
      <c r="NUW106" s="376"/>
      <c r="NUX106" s="376"/>
      <c r="NUY106" s="376"/>
      <c r="NUZ106" s="376"/>
      <c r="NVA106" s="376"/>
      <c r="NVB106" s="376"/>
      <c r="NVC106" s="376"/>
      <c r="NVD106" s="376"/>
      <c r="NVE106" s="376"/>
      <c r="NVF106" s="376"/>
      <c r="NVG106" s="376"/>
      <c r="NVH106" s="376"/>
      <c r="NVI106" s="376"/>
      <c r="NVJ106" s="376"/>
      <c r="NVK106" s="376"/>
      <c r="NVL106" s="376"/>
      <c r="NVM106" s="376"/>
      <c r="NVN106" s="376"/>
      <c r="NVO106" s="376"/>
      <c r="NVP106" s="376"/>
      <c r="NVQ106" s="376"/>
      <c r="NVR106" s="376"/>
      <c r="NVS106" s="376"/>
      <c r="NVT106" s="376"/>
      <c r="NVU106" s="376"/>
      <c r="NVV106" s="376"/>
      <c r="NVW106" s="376"/>
      <c r="NVX106" s="376"/>
      <c r="NVY106" s="376"/>
      <c r="NVZ106" s="376"/>
      <c r="NWA106" s="376"/>
      <c r="NWB106" s="376"/>
      <c r="NWC106" s="376"/>
      <c r="NWD106" s="376"/>
      <c r="NWE106" s="376"/>
      <c r="NWF106" s="376"/>
      <c r="NWG106" s="376"/>
      <c r="NWH106" s="376"/>
      <c r="NWI106" s="376"/>
      <c r="NWJ106" s="376"/>
      <c r="NWK106" s="376"/>
      <c r="NWL106" s="376"/>
      <c r="NWM106" s="376"/>
      <c r="NWN106" s="376"/>
      <c r="NWO106" s="376"/>
      <c r="NWP106" s="376"/>
      <c r="NWQ106" s="376"/>
      <c r="NWR106" s="376"/>
      <c r="NWS106" s="376"/>
      <c r="NWT106" s="376"/>
      <c r="NWU106" s="376"/>
      <c r="NWV106" s="376"/>
      <c r="NWW106" s="376"/>
      <c r="NWX106" s="376"/>
      <c r="NWY106" s="376"/>
      <c r="NWZ106" s="376"/>
      <c r="NXA106" s="376"/>
      <c r="NXB106" s="376"/>
      <c r="NXC106" s="376"/>
      <c r="NXD106" s="376"/>
      <c r="NXE106" s="376"/>
      <c r="NXF106" s="376"/>
      <c r="NXG106" s="376"/>
      <c r="NXH106" s="376"/>
      <c r="NXI106" s="376"/>
      <c r="NXJ106" s="376"/>
      <c r="NXK106" s="376"/>
      <c r="NXL106" s="376"/>
      <c r="NXM106" s="376"/>
      <c r="NXN106" s="376"/>
      <c r="NXO106" s="376"/>
      <c r="NXP106" s="376"/>
      <c r="NXQ106" s="376"/>
      <c r="NXR106" s="376"/>
      <c r="NXS106" s="376"/>
      <c r="NXT106" s="376"/>
      <c r="NXU106" s="376"/>
      <c r="NXV106" s="376"/>
      <c r="NXW106" s="376"/>
      <c r="NXX106" s="376"/>
      <c r="NXY106" s="376"/>
      <c r="NXZ106" s="376"/>
      <c r="NYA106" s="376"/>
      <c r="NYB106" s="376"/>
      <c r="NYC106" s="376"/>
      <c r="NYD106" s="376"/>
      <c r="NYE106" s="376"/>
      <c r="NYF106" s="376"/>
      <c r="NYG106" s="376"/>
      <c r="NYH106" s="376"/>
      <c r="NYI106" s="376"/>
      <c r="NYJ106" s="376"/>
      <c r="NYK106" s="376"/>
      <c r="NYL106" s="376"/>
      <c r="NYM106" s="376"/>
      <c r="NYN106" s="376"/>
      <c r="NYO106" s="376"/>
      <c r="NYP106" s="376"/>
      <c r="NYQ106" s="376"/>
      <c r="NYR106" s="376"/>
      <c r="NYS106" s="376"/>
      <c r="NYT106" s="376"/>
      <c r="NYU106" s="376"/>
      <c r="NYV106" s="376"/>
      <c r="NYW106" s="376"/>
      <c r="NYX106" s="376"/>
      <c r="NYY106" s="376"/>
      <c r="NYZ106" s="376"/>
      <c r="NZA106" s="376"/>
      <c r="NZB106" s="376"/>
      <c r="NZC106" s="376"/>
      <c r="NZD106" s="376"/>
      <c r="NZE106" s="376"/>
      <c r="NZF106" s="376"/>
      <c r="NZG106" s="376"/>
      <c r="NZH106" s="376"/>
      <c r="NZI106" s="376"/>
      <c r="NZJ106" s="376"/>
      <c r="NZK106" s="376"/>
      <c r="NZL106" s="376"/>
      <c r="NZM106" s="376"/>
      <c r="NZN106" s="376"/>
      <c r="NZO106" s="376"/>
      <c r="NZP106" s="376"/>
      <c r="NZQ106" s="376"/>
      <c r="NZR106" s="376"/>
      <c r="NZS106" s="376"/>
      <c r="NZT106" s="376"/>
      <c r="NZU106" s="376"/>
      <c r="NZV106" s="376"/>
      <c r="NZW106" s="376"/>
      <c r="NZX106" s="376"/>
      <c r="NZY106" s="376"/>
      <c r="NZZ106" s="376"/>
      <c r="OAA106" s="376"/>
      <c r="OAB106" s="376"/>
      <c r="OAC106" s="376"/>
      <c r="OAD106" s="376"/>
      <c r="OAE106" s="376"/>
      <c r="OAF106" s="376"/>
      <c r="OAG106" s="376"/>
      <c r="OAH106" s="376"/>
      <c r="OAI106" s="376"/>
      <c r="OAJ106" s="376"/>
      <c r="OAK106" s="376"/>
      <c r="OAL106" s="376"/>
      <c r="OAM106" s="376"/>
      <c r="OAN106" s="376"/>
      <c r="OAO106" s="376"/>
      <c r="OAP106" s="376"/>
      <c r="OAQ106" s="376"/>
      <c r="OAR106" s="376"/>
      <c r="OAS106" s="376"/>
      <c r="OAT106" s="376"/>
      <c r="OAU106" s="376"/>
      <c r="OAV106" s="376"/>
      <c r="OAW106" s="376"/>
      <c r="OAX106" s="376"/>
      <c r="OAY106" s="376"/>
      <c r="OAZ106" s="376"/>
      <c r="OBA106" s="376"/>
      <c r="OBB106" s="376"/>
      <c r="OBC106" s="376"/>
      <c r="OBD106" s="376"/>
      <c r="OBE106" s="376"/>
      <c r="OBF106" s="376"/>
      <c r="OBG106" s="376"/>
      <c r="OBH106" s="376"/>
      <c r="OBI106" s="376"/>
      <c r="OBJ106" s="376"/>
      <c r="OBK106" s="376"/>
      <c r="OBL106" s="376"/>
      <c r="OBM106" s="376"/>
      <c r="OBN106" s="376"/>
      <c r="OBO106" s="376"/>
      <c r="OBP106" s="376"/>
      <c r="OBQ106" s="376"/>
      <c r="OBR106" s="376"/>
      <c r="OBS106" s="376"/>
      <c r="OBT106" s="376"/>
      <c r="OBU106" s="376"/>
      <c r="OBV106" s="376"/>
      <c r="OBW106" s="376"/>
      <c r="OBX106" s="376"/>
      <c r="OBY106" s="376"/>
      <c r="OBZ106" s="376"/>
      <c r="OCA106" s="376"/>
      <c r="OCB106" s="376"/>
      <c r="OCC106" s="376"/>
      <c r="OCD106" s="376"/>
      <c r="OCE106" s="376"/>
      <c r="OCF106" s="376"/>
      <c r="OCG106" s="376"/>
      <c r="OCH106" s="376"/>
      <c r="OCI106" s="376"/>
      <c r="OCJ106" s="376"/>
      <c r="OCK106" s="376"/>
      <c r="OCL106" s="376"/>
      <c r="OCM106" s="376"/>
      <c r="OCN106" s="376"/>
      <c r="OCO106" s="376"/>
      <c r="OCP106" s="376"/>
      <c r="OCQ106" s="376"/>
      <c r="OCR106" s="376"/>
      <c r="OCS106" s="376"/>
      <c r="OCT106" s="376"/>
      <c r="OCU106" s="376"/>
      <c r="OCV106" s="376"/>
      <c r="OCW106" s="376"/>
      <c r="OCX106" s="376"/>
      <c r="OCY106" s="376"/>
      <c r="OCZ106" s="376"/>
      <c r="ODA106" s="376"/>
      <c r="ODB106" s="376"/>
      <c r="ODC106" s="376"/>
      <c r="ODD106" s="376"/>
      <c r="ODE106" s="376"/>
      <c r="ODF106" s="376"/>
      <c r="ODG106" s="376"/>
      <c r="ODH106" s="376"/>
      <c r="ODI106" s="376"/>
      <c r="ODJ106" s="376"/>
      <c r="ODK106" s="376"/>
      <c r="ODL106" s="376"/>
      <c r="ODM106" s="376"/>
      <c r="ODN106" s="376"/>
      <c r="ODO106" s="376"/>
      <c r="ODP106" s="376"/>
      <c r="ODQ106" s="376"/>
      <c r="ODR106" s="376"/>
      <c r="ODS106" s="376"/>
      <c r="ODT106" s="376"/>
      <c r="ODU106" s="376"/>
      <c r="ODV106" s="376"/>
      <c r="ODW106" s="376"/>
      <c r="ODX106" s="376"/>
      <c r="ODY106" s="376"/>
      <c r="ODZ106" s="376"/>
      <c r="OEA106" s="376"/>
      <c r="OEB106" s="376"/>
      <c r="OEC106" s="376"/>
      <c r="OED106" s="376"/>
      <c r="OEE106" s="376"/>
      <c r="OEF106" s="376"/>
      <c r="OEG106" s="376"/>
      <c r="OEH106" s="376"/>
      <c r="OEI106" s="376"/>
      <c r="OEJ106" s="376"/>
      <c r="OEK106" s="376"/>
      <c r="OEL106" s="376"/>
      <c r="OEM106" s="376"/>
      <c r="OEN106" s="376"/>
      <c r="OEO106" s="376"/>
      <c r="OEP106" s="376"/>
      <c r="OEQ106" s="376"/>
      <c r="OER106" s="376"/>
      <c r="OES106" s="376"/>
      <c r="OET106" s="376"/>
      <c r="OEU106" s="376"/>
      <c r="OEV106" s="376"/>
      <c r="OEW106" s="376"/>
      <c r="OEX106" s="376"/>
      <c r="OEY106" s="376"/>
      <c r="OEZ106" s="376"/>
      <c r="OFA106" s="376"/>
      <c r="OFB106" s="376"/>
      <c r="OFC106" s="376"/>
      <c r="OFD106" s="376"/>
      <c r="OFE106" s="376"/>
      <c r="OFF106" s="376"/>
      <c r="OFG106" s="376"/>
      <c r="OFH106" s="376"/>
      <c r="OFI106" s="376"/>
      <c r="OFJ106" s="376"/>
      <c r="OFK106" s="376"/>
      <c r="OFL106" s="376"/>
      <c r="OFM106" s="376"/>
      <c r="OFN106" s="376"/>
      <c r="OFO106" s="376"/>
      <c r="OFP106" s="376"/>
      <c r="OFQ106" s="376"/>
      <c r="OFR106" s="376"/>
      <c r="OFS106" s="376"/>
      <c r="OFT106" s="376"/>
      <c r="OFU106" s="376"/>
      <c r="OFV106" s="376"/>
      <c r="OFW106" s="376"/>
      <c r="OFX106" s="376"/>
      <c r="OFY106" s="376"/>
      <c r="OFZ106" s="376"/>
      <c r="OGA106" s="376"/>
      <c r="OGB106" s="376"/>
      <c r="OGC106" s="376"/>
      <c r="OGD106" s="376"/>
      <c r="OGE106" s="376"/>
      <c r="OGF106" s="376"/>
      <c r="OGG106" s="376"/>
      <c r="OGH106" s="376"/>
      <c r="OGI106" s="376"/>
      <c r="OGJ106" s="376"/>
      <c r="OGK106" s="376"/>
      <c r="OGL106" s="376"/>
      <c r="OGM106" s="376"/>
      <c r="OGN106" s="376"/>
      <c r="OGO106" s="376"/>
      <c r="OGP106" s="376"/>
      <c r="OGQ106" s="376"/>
      <c r="OGR106" s="376"/>
      <c r="OGS106" s="376"/>
      <c r="OGT106" s="376"/>
      <c r="OGU106" s="376"/>
      <c r="OGV106" s="376"/>
      <c r="OGW106" s="376"/>
      <c r="OGX106" s="376"/>
      <c r="OGY106" s="376"/>
      <c r="OGZ106" s="376"/>
      <c r="OHA106" s="376"/>
      <c r="OHB106" s="376"/>
      <c r="OHC106" s="376"/>
      <c r="OHD106" s="376"/>
      <c r="OHE106" s="376"/>
      <c r="OHF106" s="376"/>
      <c r="OHG106" s="376"/>
      <c r="OHH106" s="376"/>
      <c r="OHI106" s="376"/>
      <c r="OHJ106" s="376"/>
      <c r="OHK106" s="376"/>
      <c r="OHL106" s="376"/>
      <c r="OHM106" s="376"/>
      <c r="OHN106" s="376"/>
      <c r="OHO106" s="376"/>
      <c r="OHP106" s="376"/>
      <c r="OHQ106" s="376"/>
      <c r="OHR106" s="376"/>
      <c r="OHS106" s="376"/>
      <c r="OHT106" s="376"/>
      <c r="OHU106" s="376"/>
      <c r="OHV106" s="376"/>
      <c r="OHW106" s="376"/>
      <c r="OHX106" s="376"/>
      <c r="OHY106" s="376"/>
      <c r="OHZ106" s="376"/>
      <c r="OIA106" s="376"/>
      <c r="OIB106" s="376"/>
      <c r="OIC106" s="376"/>
      <c r="OID106" s="376"/>
      <c r="OIE106" s="376"/>
      <c r="OIF106" s="376"/>
      <c r="OIG106" s="376"/>
      <c r="OIH106" s="376"/>
      <c r="OII106" s="376"/>
      <c r="OIJ106" s="376"/>
      <c r="OIK106" s="376"/>
      <c r="OIL106" s="376"/>
      <c r="OIM106" s="376"/>
      <c r="OIN106" s="376"/>
      <c r="OIO106" s="376"/>
      <c r="OIP106" s="376"/>
      <c r="OIQ106" s="376"/>
      <c r="OIR106" s="376"/>
      <c r="OIS106" s="376"/>
      <c r="OIT106" s="376"/>
      <c r="OIU106" s="376"/>
      <c r="OIV106" s="376"/>
      <c r="OIW106" s="376"/>
      <c r="OIX106" s="376"/>
      <c r="OIY106" s="376"/>
      <c r="OIZ106" s="376"/>
      <c r="OJA106" s="376"/>
      <c r="OJB106" s="376"/>
      <c r="OJC106" s="376"/>
      <c r="OJD106" s="376"/>
      <c r="OJE106" s="376"/>
      <c r="OJF106" s="376"/>
      <c r="OJG106" s="376"/>
      <c r="OJH106" s="376"/>
      <c r="OJI106" s="376"/>
      <c r="OJJ106" s="376"/>
      <c r="OJK106" s="376"/>
      <c r="OJL106" s="376"/>
      <c r="OJM106" s="376"/>
      <c r="OJN106" s="376"/>
      <c r="OJO106" s="376"/>
      <c r="OJP106" s="376"/>
      <c r="OJQ106" s="376"/>
      <c r="OJR106" s="376"/>
      <c r="OJS106" s="376"/>
      <c r="OJT106" s="376"/>
      <c r="OJU106" s="376"/>
      <c r="OJV106" s="376"/>
      <c r="OJW106" s="376"/>
      <c r="OJX106" s="376"/>
      <c r="OJY106" s="376"/>
      <c r="OJZ106" s="376"/>
      <c r="OKA106" s="376"/>
      <c r="OKB106" s="376"/>
      <c r="OKC106" s="376"/>
      <c r="OKD106" s="376"/>
      <c r="OKE106" s="376"/>
      <c r="OKF106" s="376"/>
      <c r="OKG106" s="376"/>
      <c r="OKH106" s="376"/>
      <c r="OKI106" s="376"/>
      <c r="OKJ106" s="376"/>
      <c r="OKK106" s="376"/>
      <c r="OKL106" s="376"/>
      <c r="OKM106" s="376"/>
      <c r="OKN106" s="376"/>
      <c r="OKO106" s="376"/>
      <c r="OKP106" s="376"/>
      <c r="OKQ106" s="376"/>
      <c r="OKR106" s="376"/>
      <c r="OKS106" s="376"/>
      <c r="OKT106" s="376"/>
      <c r="OKU106" s="376"/>
      <c r="OKV106" s="376"/>
      <c r="OKW106" s="376"/>
      <c r="OKX106" s="376"/>
      <c r="OKY106" s="376"/>
      <c r="OKZ106" s="376"/>
      <c r="OLA106" s="376"/>
      <c r="OLB106" s="376"/>
      <c r="OLC106" s="376"/>
      <c r="OLD106" s="376"/>
      <c r="OLE106" s="376"/>
      <c r="OLF106" s="376"/>
      <c r="OLG106" s="376"/>
      <c r="OLH106" s="376"/>
      <c r="OLI106" s="376"/>
      <c r="OLJ106" s="376"/>
      <c r="OLK106" s="376"/>
      <c r="OLL106" s="376"/>
      <c r="OLM106" s="376"/>
      <c r="OLN106" s="376"/>
      <c r="OLO106" s="376"/>
      <c r="OLP106" s="376"/>
      <c r="OLQ106" s="376"/>
      <c r="OLR106" s="376"/>
      <c r="OLS106" s="376"/>
      <c r="OLT106" s="376"/>
      <c r="OLU106" s="376"/>
      <c r="OLV106" s="376"/>
      <c r="OLW106" s="376"/>
      <c r="OLX106" s="376"/>
      <c r="OLY106" s="376"/>
      <c r="OLZ106" s="376"/>
      <c r="OMA106" s="376"/>
      <c r="OMB106" s="376"/>
      <c r="OMC106" s="376"/>
      <c r="OMD106" s="376"/>
      <c r="OME106" s="376"/>
      <c r="OMF106" s="376"/>
      <c r="OMG106" s="376"/>
      <c r="OMH106" s="376"/>
      <c r="OMI106" s="376"/>
      <c r="OMJ106" s="376"/>
      <c r="OMK106" s="376"/>
      <c r="OML106" s="376"/>
      <c r="OMM106" s="376"/>
      <c r="OMN106" s="376"/>
      <c r="OMO106" s="376"/>
      <c r="OMP106" s="376"/>
      <c r="OMQ106" s="376"/>
      <c r="OMR106" s="376"/>
      <c r="OMS106" s="376"/>
      <c r="OMT106" s="376"/>
      <c r="OMU106" s="376"/>
      <c r="OMV106" s="376"/>
      <c r="OMW106" s="376"/>
      <c r="OMX106" s="376"/>
      <c r="OMY106" s="376"/>
      <c r="OMZ106" s="376"/>
      <c r="ONA106" s="376"/>
      <c r="ONB106" s="376"/>
      <c r="ONC106" s="376"/>
      <c r="OND106" s="376"/>
      <c r="ONE106" s="376"/>
      <c r="ONF106" s="376"/>
      <c r="ONG106" s="376"/>
      <c r="ONH106" s="376"/>
      <c r="ONI106" s="376"/>
      <c r="ONJ106" s="376"/>
      <c r="ONK106" s="376"/>
      <c r="ONL106" s="376"/>
      <c r="ONM106" s="376"/>
      <c r="ONN106" s="376"/>
      <c r="ONO106" s="376"/>
      <c r="ONP106" s="376"/>
      <c r="ONQ106" s="376"/>
      <c r="ONR106" s="376"/>
      <c r="ONS106" s="376"/>
      <c r="ONT106" s="376"/>
      <c r="ONU106" s="376"/>
      <c r="ONV106" s="376"/>
      <c r="ONW106" s="376"/>
      <c r="ONX106" s="376"/>
      <c r="ONY106" s="376"/>
      <c r="ONZ106" s="376"/>
      <c r="OOA106" s="376"/>
      <c r="OOB106" s="376"/>
      <c r="OOC106" s="376"/>
      <c r="OOD106" s="376"/>
      <c r="OOE106" s="376"/>
      <c r="OOF106" s="376"/>
      <c r="OOG106" s="376"/>
      <c r="OOH106" s="376"/>
      <c r="OOI106" s="376"/>
      <c r="OOJ106" s="376"/>
      <c r="OOK106" s="376"/>
      <c r="OOL106" s="376"/>
      <c r="OOM106" s="376"/>
      <c r="OON106" s="376"/>
      <c r="OOO106" s="376"/>
      <c r="OOP106" s="376"/>
      <c r="OOQ106" s="376"/>
      <c r="OOR106" s="376"/>
      <c r="OOS106" s="376"/>
      <c r="OOT106" s="376"/>
      <c r="OOU106" s="376"/>
      <c r="OOV106" s="376"/>
      <c r="OOW106" s="376"/>
      <c r="OOX106" s="376"/>
      <c r="OOY106" s="376"/>
      <c r="OOZ106" s="376"/>
      <c r="OPA106" s="376"/>
      <c r="OPB106" s="376"/>
      <c r="OPC106" s="376"/>
      <c r="OPD106" s="376"/>
      <c r="OPE106" s="376"/>
      <c r="OPF106" s="376"/>
      <c r="OPG106" s="376"/>
      <c r="OPH106" s="376"/>
      <c r="OPI106" s="376"/>
      <c r="OPJ106" s="376"/>
      <c r="OPK106" s="376"/>
      <c r="OPL106" s="376"/>
      <c r="OPM106" s="376"/>
      <c r="OPN106" s="376"/>
      <c r="OPO106" s="376"/>
      <c r="OPP106" s="376"/>
      <c r="OPQ106" s="376"/>
      <c r="OPR106" s="376"/>
      <c r="OPS106" s="376"/>
      <c r="OPT106" s="376"/>
      <c r="OPU106" s="376"/>
      <c r="OPV106" s="376"/>
      <c r="OPW106" s="376"/>
      <c r="OPX106" s="376"/>
      <c r="OPY106" s="376"/>
      <c r="OPZ106" s="376"/>
      <c r="OQA106" s="376"/>
      <c r="OQB106" s="376"/>
      <c r="OQC106" s="376"/>
      <c r="OQD106" s="376"/>
      <c r="OQE106" s="376"/>
      <c r="OQF106" s="376"/>
      <c r="OQG106" s="376"/>
      <c r="OQH106" s="376"/>
      <c r="OQI106" s="376"/>
      <c r="OQJ106" s="376"/>
      <c r="OQK106" s="376"/>
      <c r="OQL106" s="376"/>
      <c r="OQM106" s="376"/>
      <c r="OQN106" s="376"/>
      <c r="OQO106" s="376"/>
      <c r="OQP106" s="376"/>
      <c r="OQQ106" s="376"/>
      <c r="OQR106" s="376"/>
      <c r="OQS106" s="376"/>
      <c r="OQT106" s="376"/>
      <c r="OQU106" s="376"/>
      <c r="OQV106" s="376"/>
      <c r="OQW106" s="376"/>
      <c r="OQX106" s="376"/>
      <c r="OQY106" s="376"/>
      <c r="OQZ106" s="376"/>
      <c r="ORA106" s="376"/>
      <c r="ORB106" s="376"/>
      <c r="ORC106" s="376"/>
      <c r="ORD106" s="376"/>
      <c r="ORE106" s="376"/>
      <c r="ORF106" s="376"/>
      <c r="ORG106" s="376"/>
      <c r="ORH106" s="376"/>
      <c r="ORI106" s="376"/>
      <c r="ORJ106" s="376"/>
      <c r="ORK106" s="376"/>
      <c r="ORL106" s="376"/>
      <c r="ORM106" s="376"/>
      <c r="ORN106" s="376"/>
      <c r="ORO106" s="376"/>
      <c r="ORP106" s="376"/>
      <c r="ORQ106" s="376"/>
      <c r="ORR106" s="376"/>
      <c r="ORS106" s="376"/>
      <c r="ORT106" s="376"/>
      <c r="ORU106" s="376"/>
      <c r="ORV106" s="376"/>
      <c r="ORW106" s="376"/>
      <c r="ORX106" s="376"/>
      <c r="ORY106" s="376"/>
      <c r="ORZ106" s="376"/>
      <c r="OSA106" s="376"/>
      <c r="OSB106" s="376"/>
      <c r="OSC106" s="376"/>
      <c r="OSD106" s="376"/>
      <c r="OSE106" s="376"/>
      <c r="OSF106" s="376"/>
      <c r="OSG106" s="376"/>
      <c r="OSH106" s="376"/>
      <c r="OSI106" s="376"/>
      <c r="OSJ106" s="376"/>
      <c r="OSK106" s="376"/>
      <c r="OSL106" s="376"/>
      <c r="OSM106" s="376"/>
      <c r="OSN106" s="376"/>
      <c r="OSO106" s="376"/>
      <c r="OSP106" s="376"/>
      <c r="OSQ106" s="376"/>
      <c r="OSR106" s="376"/>
      <c r="OSS106" s="376"/>
      <c r="OST106" s="376"/>
      <c r="OSU106" s="376"/>
      <c r="OSV106" s="376"/>
      <c r="OSW106" s="376"/>
      <c r="OSX106" s="376"/>
      <c r="OSY106" s="376"/>
      <c r="OSZ106" s="376"/>
      <c r="OTA106" s="376"/>
      <c r="OTB106" s="376"/>
      <c r="OTC106" s="376"/>
      <c r="OTD106" s="376"/>
      <c r="OTE106" s="376"/>
      <c r="OTF106" s="376"/>
      <c r="OTG106" s="376"/>
      <c r="OTH106" s="376"/>
      <c r="OTI106" s="376"/>
      <c r="OTJ106" s="376"/>
      <c r="OTK106" s="376"/>
      <c r="OTL106" s="376"/>
      <c r="OTM106" s="376"/>
      <c r="OTN106" s="376"/>
      <c r="OTO106" s="376"/>
      <c r="OTP106" s="376"/>
      <c r="OTQ106" s="376"/>
      <c r="OTR106" s="376"/>
      <c r="OTS106" s="376"/>
      <c r="OTT106" s="376"/>
      <c r="OTU106" s="376"/>
      <c r="OTV106" s="376"/>
      <c r="OTW106" s="376"/>
      <c r="OTX106" s="376"/>
      <c r="OTY106" s="376"/>
      <c r="OTZ106" s="376"/>
      <c r="OUA106" s="376"/>
      <c r="OUB106" s="376"/>
      <c r="OUC106" s="376"/>
      <c r="OUD106" s="376"/>
      <c r="OUE106" s="376"/>
      <c r="OUF106" s="376"/>
      <c r="OUG106" s="376"/>
      <c r="OUH106" s="376"/>
      <c r="OUI106" s="376"/>
      <c r="OUJ106" s="376"/>
      <c r="OUK106" s="376"/>
      <c r="OUL106" s="376"/>
      <c r="OUM106" s="376"/>
      <c r="OUN106" s="376"/>
      <c r="OUO106" s="376"/>
      <c r="OUP106" s="376"/>
      <c r="OUQ106" s="376"/>
      <c r="OUR106" s="376"/>
      <c r="OUS106" s="376"/>
      <c r="OUT106" s="376"/>
      <c r="OUU106" s="376"/>
      <c r="OUV106" s="376"/>
      <c r="OUW106" s="376"/>
      <c r="OUX106" s="376"/>
      <c r="OUY106" s="376"/>
      <c r="OUZ106" s="376"/>
      <c r="OVA106" s="376"/>
      <c r="OVB106" s="376"/>
      <c r="OVC106" s="376"/>
      <c r="OVD106" s="376"/>
      <c r="OVE106" s="376"/>
      <c r="OVF106" s="376"/>
      <c r="OVG106" s="376"/>
      <c r="OVH106" s="376"/>
      <c r="OVI106" s="376"/>
      <c r="OVJ106" s="376"/>
      <c r="OVK106" s="376"/>
      <c r="OVL106" s="376"/>
      <c r="OVM106" s="376"/>
      <c r="OVN106" s="376"/>
      <c r="OVO106" s="376"/>
      <c r="OVP106" s="376"/>
      <c r="OVQ106" s="376"/>
      <c r="OVR106" s="376"/>
      <c r="OVS106" s="376"/>
      <c r="OVT106" s="376"/>
      <c r="OVU106" s="376"/>
      <c r="OVV106" s="376"/>
      <c r="OVW106" s="376"/>
      <c r="OVX106" s="376"/>
      <c r="OVY106" s="376"/>
      <c r="OVZ106" s="376"/>
      <c r="OWA106" s="376"/>
      <c r="OWB106" s="376"/>
      <c r="OWC106" s="376"/>
      <c r="OWD106" s="376"/>
      <c r="OWE106" s="376"/>
      <c r="OWF106" s="376"/>
      <c r="OWG106" s="376"/>
      <c r="OWH106" s="376"/>
      <c r="OWI106" s="376"/>
      <c r="OWJ106" s="376"/>
      <c r="OWK106" s="376"/>
      <c r="OWL106" s="376"/>
      <c r="OWM106" s="376"/>
      <c r="OWN106" s="376"/>
      <c r="OWO106" s="376"/>
      <c r="OWP106" s="376"/>
      <c r="OWQ106" s="376"/>
      <c r="OWR106" s="376"/>
      <c r="OWS106" s="376"/>
      <c r="OWT106" s="376"/>
      <c r="OWU106" s="376"/>
      <c r="OWV106" s="376"/>
      <c r="OWW106" s="376"/>
      <c r="OWX106" s="376"/>
      <c r="OWY106" s="376"/>
      <c r="OWZ106" s="376"/>
      <c r="OXA106" s="376"/>
      <c r="OXB106" s="376"/>
      <c r="OXC106" s="376"/>
      <c r="OXD106" s="376"/>
      <c r="OXE106" s="376"/>
      <c r="OXF106" s="376"/>
      <c r="OXG106" s="376"/>
      <c r="OXH106" s="376"/>
      <c r="OXI106" s="376"/>
      <c r="OXJ106" s="376"/>
      <c r="OXK106" s="376"/>
      <c r="OXL106" s="376"/>
      <c r="OXM106" s="376"/>
      <c r="OXN106" s="376"/>
      <c r="OXO106" s="376"/>
      <c r="OXP106" s="376"/>
      <c r="OXQ106" s="376"/>
      <c r="OXR106" s="376"/>
      <c r="OXS106" s="376"/>
      <c r="OXT106" s="376"/>
      <c r="OXU106" s="376"/>
      <c r="OXV106" s="376"/>
      <c r="OXW106" s="376"/>
      <c r="OXX106" s="376"/>
      <c r="OXY106" s="376"/>
      <c r="OXZ106" s="376"/>
      <c r="OYA106" s="376"/>
      <c r="OYB106" s="376"/>
      <c r="OYC106" s="376"/>
      <c r="OYD106" s="376"/>
      <c r="OYE106" s="376"/>
      <c r="OYF106" s="376"/>
      <c r="OYG106" s="376"/>
      <c r="OYH106" s="376"/>
      <c r="OYI106" s="376"/>
      <c r="OYJ106" s="376"/>
      <c r="OYK106" s="376"/>
      <c r="OYL106" s="376"/>
      <c r="OYM106" s="376"/>
      <c r="OYN106" s="376"/>
      <c r="OYO106" s="376"/>
      <c r="OYP106" s="376"/>
      <c r="OYQ106" s="376"/>
      <c r="OYR106" s="376"/>
      <c r="OYS106" s="376"/>
      <c r="OYT106" s="376"/>
      <c r="OYU106" s="376"/>
      <c r="OYV106" s="376"/>
      <c r="OYW106" s="376"/>
      <c r="OYX106" s="376"/>
      <c r="OYY106" s="376"/>
      <c r="OYZ106" s="376"/>
      <c r="OZA106" s="376"/>
      <c r="OZB106" s="376"/>
      <c r="OZC106" s="376"/>
      <c r="OZD106" s="376"/>
      <c r="OZE106" s="376"/>
      <c r="OZF106" s="376"/>
      <c r="OZG106" s="376"/>
      <c r="OZH106" s="376"/>
      <c r="OZI106" s="376"/>
      <c r="OZJ106" s="376"/>
      <c r="OZK106" s="376"/>
      <c r="OZL106" s="376"/>
      <c r="OZM106" s="376"/>
      <c r="OZN106" s="376"/>
      <c r="OZO106" s="376"/>
      <c r="OZP106" s="376"/>
      <c r="OZQ106" s="376"/>
      <c r="OZR106" s="376"/>
      <c r="OZS106" s="376"/>
      <c r="OZT106" s="376"/>
      <c r="OZU106" s="376"/>
      <c r="OZV106" s="376"/>
      <c r="OZW106" s="376"/>
      <c r="OZX106" s="376"/>
      <c r="OZY106" s="376"/>
      <c r="OZZ106" s="376"/>
      <c r="PAA106" s="376"/>
      <c r="PAB106" s="376"/>
      <c r="PAC106" s="376"/>
      <c r="PAD106" s="376"/>
      <c r="PAE106" s="376"/>
      <c r="PAF106" s="376"/>
      <c r="PAG106" s="376"/>
      <c r="PAH106" s="376"/>
      <c r="PAI106" s="376"/>
      <c r="PAJ106" s="376"/>
      <c r="PAK106" s="376"/>
      <c r="PAL106" s="376"/>
      <c r="PAM106" s="376"/>
      <c r="PAN106" s="376"/>
      <c r="PAO106" s="376"/>
      <c r="PAP106" s="376"/>
      <c r="PAQ106" s="376"/>
      <c r="PAR106" s="376"/>
      <c r="PAS106" s="376"/>
      <c r="PAT106" s="376"/>
      <c r="PAU106" s="376"/>
      <c r="PAV106" s="376"/>
      <c r="PAW106" s="376"/>
      <c r="PAX106" s="376"/>
      <c r="PAY106" s="376"/>
      <c r="PAZ106" s="376"/>
      <c r="PBA106" s="376"/>
      <c r="PBB106" s="376"/>
      <c r="PBC106" s="376"/>
      <c r="PBD106" s="376"/>
      <c r="PBE106" s="376"/>
      <c r="PBF106" s="376"/>
      <c r="PBG106" s="376"/>
      <c r="PBH106" s="376"/>
      <c r="PBI106" s="376"/>
      <c r="PBJ106" s="376"/>
      <c r="PBK106" s="376"/>
      <c r="PBL106" s="376"/>
      <c r="PBM106" s="376"/>
      <c r="PBN106" s="376"/>
      <c r="PBO106" s="376"/>
      <c r="PBP106" s="376"/>
      <c r="PBQ106" s="376"/>
      <c r="PBR106" s="376"/>
      <c r="PBS106" s="376"/>
      <c r="PBT106" s="376"/>
      <c r="PBU106" s="376"/>
      <c r="PBV106" s="376"/>
      <c r="PBW106" s="376"/>
      <c r="PBX106" s="376"/>
      <c r="PBY106" s="376"/>
      <c r="PBZ106" s="376"/>
      <c r="PCA106" s="376"/>
      <c r="PCB106" s="376"/>
      <c r="PCC106" s="376"/>
      <c r="PCD106" s="376"/>
      <c r="PCE106" s="376"/>
      <c r="PCF106" s="376"/>
      <c r="PCG106" s="376"/>
      <c r="PCH106" s="376"/>
      <c r="PCI106" s="376"/>
      <c r="PCJ106" s="376"/>
      <c r="PCK106" s="376"/>
      <c r="PCL106" s="376"/>
      <c r="PCM106" s="376"/>
      <c r="PCN106" s="376"/>
      <c r="PCO106" s="376"/>
      <c r="PCP106" s="376"/>
      <c r="PCQ106" s="376"/>
      <c r="PCR106" s="376"/>
      <c r="PCS106" s="376"/>
      <c r="PCT106" s="376"/>
      <c r="PCU106" s="376"/>
      <c r="PCV106" s="376"/>
      <c r="PCW106" s="376"/>
      <c r="PCX106" s="376"/>
      <c r="PCY106" s="376"/>
      <c r="PCZ106" s="376"/>
      <c r="PDA106" s="376"/>
      <c r="PDB106" s="376"/>
      <c r="PDC106" s="376"/>
      <c r="PDD106" s="376"/>
      <c r="PDE106" s="376"/>
      <c r="PDF106" s="376"/>
      <c r="PDG106" s="376"/>
      <c r="PDH106" s="376"/>
      <c r="PDI106" s="376"/>
      <c r="PDJ106" s="376"/>
      <c r="PDK106" s="376"/>
      <c r="PDL106" s="376"/>
      <c r="PDM106" s="376"/>
      <c r="PDN106" s="376"/>
      <c r="PDO106" s="376"/>
      <c r="PDP106" s="376"/>
      <c r="PDQ106" s="376"/>
      <c r="PDR106" s="376"/>
      <c r="PDS106" s="376"/>
      <c r="PDT106" s="376"/>
      <c r="PDU106" s="376"/>
      <c r="PDV106" s="376"/>
      <c r="PDW106" s="376"/>
      <c r="PDX106" s="376"/>
      <c r="PDY106" s="376"/>
      <c r="PDZ106" s="376"/>
      <c r="PEA106" s="376"/>
      <c r="PEB106" s="376"/>
      <c r="PEC106" s="376"/>
      <c r="PED106" s="376"/>
      <c r="PEE106" s="376"/>
      <c r="PEF106" s="376"/>
      <c r="PEG106" s="376"/>
      <c r="PEH106" s="376"/>
      <c r="PEI106" s="376"/>
      <c r="PEJ106" s="376"/>
      <c r="PEK106" s="376"/>
      <c r="PEL106" s="376"/>
      <c r="PEM106" s="376"/>
      <c r="PEN106" s="376"/>
      <c r="PEO106" s="376"/>
      <c r="PEP106" s="376"/>
      <c r="PEQ106" s="376"/>
      <c r="PER106" s="376"/>
      <c r="PES106" s="376"/>
      <c r="PET106" s="376"/>
      <c r="PEU106" s="376"/>
      <c r="PEV106" s="376"/>
      <c r="PEW106" s="376"/>
      <c r="PEX106" s="376"/>
      <c r="PEY106" s="376"/>
      <c r="PEZ106" s="376"/>
      <c r="PFA106" s="376"/>
      <c r="PFB106" s="376"/>
      <c r="PFC106" s="376"/>
      <c r="PFD106" s="376"/>
      <c r="PFE106" s="376"/>
      <c r="PFF106" s="376"/>
      <c r="PFG106" s="376"/>
      <c r="PFH106" s="376"/>
      <c r="PFI106" s="376"/>
      <c r="PFJ106" s="376"/>
      <c r="PFK106" s="376"/>
      <c r="PFL106" s="376"/>
      <c r="PFM106" s="376"/>
      <c r="PFN106" s="376"/>
      <c r="PFO106" s="376"/>
      <c r="PFP106" s="376"/>
      <c r="PFQ106" s="376"/>
      <c r="PFR106" s="376"/>
      <c r="PFS106" s="376"/>
      <c r="PFT106" s="376"/>
      <c r="PFU106" s="376"/>
      <c r="PFV106" s="376"/>
      <c r="PFW106" s="376"/>
      <c r="PFX106" s="376"/>
      <c r="PFY106" s="376"/>
      <c r="PFZ106" s="376"/>
      <c r="PGA106" s="376"/>
      <c r="PGB106" s="376"/>
      <c r="PGC106" s="376"/>
      <c r="PGD106" s="376"/>
      <c r="PGE106" s="376"/>
      <c r="PGF106" s="376"/>
      <c r="PGG106" s="376"/>
      <c r="PGH106" s="376"/>
      <c r="PGI106" s="376"/>
      <c r="PGJ106" s="376"/>
      <c r="PGK106" s="376"/>
      <c r="PGL106" s="376"/>
      <c r="PGM106" s="376"/>
      <c r="PGN106" s="376"/>
      <c r="PGO106" s="376"/>
      <c r="PGP106" s="376"/>
      <c r="PGQ106" s="376"/>
      <c r="PGR106" s="376"/>
      <c r="PGS106" s="376"/>
      <c r="PGT106" s="376"/>
      <c r="PGU106" s="376"/>
      <c r="PGV106" s="376"/>
      <c r="PGW106" s="376"/>
      <c r="PGX106" s="376"/>
      <c r="PGY106" s="376"/>
      <c r="PGZ106" s="376"/>
      <c r="PHA106" s="376"/>
      <c r="PHB106" s="376"/>
      <c r="PHC106" s="376"/>
      <c r="PHD106" s="376"/>
      <c r="PHE106" s="376"/>
      <c r="PHF106" s="376"/>
      <c r="PHG106" s="376"/>
      <c r="PHH106" s="376"/>
      <c r="PHI106" s="376"/>
      <c r="PHJ106" s="376"/>
      <c r="PHK106" s="376"/>
      <c r="PHL106" s="376"/>
      <c r="PHM106" s="376"/>
      <c r="PHN106" s="376"/>
      <c r="PHO106" s="376"/>
      <c r="PHP106" s="376"/>
      <c r="PHQ106" s="376"/>
      <c r="PHR106" s="376"/>
      <c r="PHS106" s="376"/>
      <c r="PHT106" s="376"/>
      <c r="PHU106" s="376"/>
      <c r="PHV106" s="376"/>
      <c r="PHW106" s="376"/>
      <c r="PHX106" s="376"/>
      <c r="PHY106" s="376"/>
      <c r="PHZ106" s="376"/>
      <c r="PIA106" s="376"/>
      <c r="PIB106" s="376"/>
      <c r="PIC106" s="376"/>
      <c r="PID106" s="376"/>
      <c r="PIE106" s="376"/>
      <c r="PIF106" s="376"/>
      <c r="PIG106" s="376"/>
      <c r="PIH106" s="376"/>
      <c r="PII106" s="376"/>
      <c r="PIJ106" s="376"/>
      <c r="PIK106" s="376"/>
      <c r="PIL106" s="376"/>
      <c r="PIM106" s="376"/>
      <c r="PIN106" s="376"/>
      <c r="PIO106" s="376"/>
      <c r="PIP106" s="376"/>
      <c r="PIQ106" s="376"/>
      <c r="PIR106" s="376"/>
      <c r="PIS106" s="376"/>
      <c r="PIT106" s="376"/>
      <c r="PIU106" s="376"/>
      <c r="PIV106" s="376"/>
      <c r="PIW106" s="376"/>
      <c r="PIX106" s="376"/>
      <c r="PIY106" s="376"/>
      <c r="PIZ106" s="376"/>
      <c r="PJA106" s="376"/>
      <c r="PJB106" s="376"/>
      <c r="PJC106" s="376"/>
      <c r="PJD106" s="376"/>
      <c r="PJE106" s="376"/>
      <c r="PJF106" s="376"/>
      <c r="PJG106" s="376"/>
      <c r="PJH106" s="376"/>
      <c r="PJI106" s="376"/>
      <c r="PJJ106" s="376"/>
      <c r="PJK106" s="376"/>
      <c r="PJL106" s="376"/>
      <c r="PJM106" s="376"/>
      <c r="PJN106" s="376"/>
      <c r="PJO106" s="376"/>
      <c r="PJP106" s="376"/>
      <c r="PJQ106" s="376"/>
      <c r="PJR106" s="376"/>
      <c r="PJS106" s="376"/>
      <c r="PJT106" s="376"/>
      <c r="PJU106" s="376"/>
      <c r="PJV106" s="376"/>
      <c r="PJW106" s="376"/>
      <c r="PJX106" s="376"/>
      <c r="PJY106" s="376"/>
      <c r="PJZ106" s="376"/>
      <c r="PKA106" s="376"/>
      <c r="PKB106" s="376"/>
      <c r="PKC106" s="376"/>
      <c r="PKD106" s="376"/>
      <c r="PKE106" s="376"/>
      <c r="PKF106" s="376"/>
      <c r="PKG106" s="376"/>
      <c r="PKH106" s="376"/>
      <c r="PKI106" s="376"/>
      <c r="PKJ106" s="376"/>
      <c r="PKK106" s="376"/>
      <c r="PKL106" s="376"/>
      <c r="PKM106" s="376"/>
      <c r="PKN106" s="376"/>
      <c r="PKO106" s="376"/>
      <c r="PKP106" s="376"/>
      <c r="PKQ106" s="376"/>
      <c r="PKR106" s="376"/>
      <c r="PKS106" s="376"/>
      <c r="PKT106" s="376"/>
      <c r="PKU106" s="376"/>
      <c r="PKV106" s="376"/>
      <c r="PKW106" s="376"/>
      <c r="PKX106" s="376"/>
      <c r="PKY106" s="376"/>
      <c r="PKZ106" s="376"/>
      <c r="PLA106" s="376"/>
      <c r="PLB106" s="376"/>
      <c r="PLC106" s="376"/>
      <c r="PLD106" s="376"/>
      <c r="PLE106" s="376"/>
      <c r="PLF106" s="376"/>
      <c r="PLG106" s="376"/>
      <c r="PLH106" s="376"/>
      <c r="PLI106" s="376"/>
      <c r="PLJ106" s="376"/>
      <c r="PLK106" s="376"/>
      <c r="PLL106" s="376"/>
      <c r="PLM106" s="376"/>
      <c r="PLN106" s="376"/>
      <c r="PLO106" s="376"/>
      <c r="PLP106" s="376"/>
      <c r="PLQ106" s="376"/>
      <c r="PLR106" s="376"/>
      <c r="PLS106" s="376"/>
      <c r="PLT106" s="376"/>
      <c r="PLU106" s="376"/>
      <c r="PLV106" s="376"/>
      <c r="PLW106" s="376"/>
      <c r="PLX106" s="376"/>
      <c r="PLY106" s="376"/>
      <c r="PLZ106" s="376"/>
      <c r="PMA106" s="376"/>
      <c r="PMB106" s="376"/>
      <c r="PMC106" s="376"/>
      <c r="PMD106" s="376"/>
      <c r="PME106" s="376"/>
      <c r="PMF106" s="376"/>
      <c r="PMG106" s="376"/>
      <c r="PMH106" s="376"/>
      <c r="PMI106" s="376"/>
      <c r="PMJ106" s="376"/>
      <c r="PMK106" s="376"/>
      <c r="PML106" s="376"/>
      <c r="PMM106" s="376"/>
      <c r="PMN106" s="376"/>
      <c r="PMO106" s="376"/>
      <c r="PMP106" s="376"/>
      <c r="PMQ106" s="376"/>
      <c r="PMR106" s="376"/>
      <c r="PMS106" s="376"/>
      <c r="PMT106" s="376"/>
      <c r="PMU106" s="376"/>
      <c r="PMV106" s="376"/>
      <c r="PMW106" s="376"/>
      <c r="PMX106" s="376"/>
      <c r="PMY106" s="376"/>
      <c r="PMZ106" s="376"/>
      <c r="PNA106" s="376"/>
      <c r="PNB106" s="376"/>
      <c r="PNC106" s="376"/>
      <c r="PND106" s="376"/>
      <c r="PNE106" s="376"/>
      <c r="PNF106" s="376"/>
      <c r="PNG106" s="376"/>
      <c r="PNH106" s="376"/>
      <c r="PNI106" s="376"/>
      <c r="PNJ106" s="376"/>
      <c r="PNK106" s="376"/>
      <c r="PNL106" s="376"/>
      <c r="PNM106" s="376"/>
      <c r="PNN106" s="376"/>
      <c r="PNO106" s="376"/>
      <c r="PNP106" s="376"/>
      <c r="PNQ106" s="376"/>
      <c r="PNR106" s="376"/>
      <c r="PNS106" s="376"/>
      <c r="PNT106" s="376"/>
      <c r="PNU106" s="376"/>
      <c r="PNV106" s="376"/>
      <c r="PNW106" s="376"/>
      <c r="PNX106" s="376"/>
      <c r="PNY106" s="376"/>
      <c r="PNZ106" s="376"/>
      <c r="POA106" s="376"/>
      <c r="POB106" s="376"/>
      <c r="POC106" s="376"/>
      <c r="POD106" s="376"/>
      <c r="POE106" s="376"/>
      <c r="POF106" s="376"/>
      <c r="POG106" s="376"/>
      <c r="POH106" s="376"/>
      <c r="POI106" s="376"/>
      <c r="POJ106" s="376"/>
      <c r="POK106" s="376"/>
      <c r="POL106" s="376"/>
      <c r="POM106" s="376"/>
      <c r="PON106" s="376"/>
      <c r="POO106" s="376"/>
      <c r="POP106" s="376"/>
      <c r="POQ106" s="376"/>
      <c r="POR106" s="376"/>
      <c r="POS106" s="376"/>
      <c r="POT106" s="376"/>
      <c r="POU106" s="376"/>
      <c r="POV106" s="376"/>
      <c r="POW106" s="376"/>
      <c r="POX106" s="376"/>
      <c r="POY106" s="376"/>
      <c r="POZ106" s="376"/>
      <c r="PPA106" s="376"/>
      <c r="PPB106" s="376"/>
      <c r="PPC106" s="376"/>
      <c r="PPD106" s="376"/>
      <c r="PPE106" s="376"/>
      <c r="PPF106" s="376"/>
      <c r="PPG106" s="376"/>
      <c r="PPH106" s="376"/>
      <c r="PPI106" s="376"/>
      <c r="PPJ106" s="376"/>
      <c r="PPK106" s="376"/>
      <c r="PPL106" s="376"/>
      <c r="PPM106" s="376"/>
      <c r="PPN106" s="376"/>
      <c r="PPO106" s="376"/>
      <c r="PPP106" s="376"/>
      <c r="PPQ106" s="376"/>
      <c r="PPR106" s="376"/>
      <c r="PPS106" s="376"/>
      <c r="PPT106" s="376"/>
      <c r="PPU106" s="376"/>
      <c r="PPV106" s="376"/>
      <c r="PPW106" s="376"/>
      <c r="PPX106" s="376"/>
      <c r="PPY106" s="376"/>
      <c r="PPZ106" s="376"/>
      <c r="PQA106" s="376"/>
      <c r="PQB106" s="376"/>
      <c r="PQC106" s="376"/>
      <c r="PQD106" s="376"/>
      <c r="PQE106" s="376"/>
      <c r="PQF106" s="376"/>
      <c r="PQG106" s="376"/>
      <c r="PQH106" s="376"/>
      <c r="PQI106" s="376"/>
      <c r="PQJ106" s="376"/>
      <c r="PQK106" s="376"/>
      <c r="PQL106" s="376"/>
      <c r="PQM106" s="376"/>
      <c r="PQN106" s="376"/>
      <c r="PQO106" s="376"/>
      <c r="PQP106" s="376"/>
      <c r="PQQ106" s="376"/>
      <c r="PQR106" s="376"/>
      <c r="PQS106" s="376"/>
      <c r="PQT106" s="376"/>
      <c r="PQU106" s="376"/>
      <c r="PQV106" s="376"/>
      <c r="PQW106" s="376"/>
      <c r="PQX106" s="376"/>
      <c r="PQY106" s="376"/>
      <c r="PQZ106" s="376"/>
      <c r="PRA106" s="376"/>
      <c r="PRB106" s="376"/>
      <c r="PRC106" s="376"/>
      <c r="PRD106" s="376"/>
      <c r="PRE106" s="376"/>
      <c r="PRF106" s="376"/>
      <c r="PRG106" s="376"/>
      <c r="PRH106" s="376"/>
      <c r="PRI106" s="376"/>
      <c r="PRJ106" s="376"/>
      <c r="PRK106" s="376"/>
      <c r="PRL106" s="376"/>
      <c r="PRM106" s="376"/>
      <c r="PRN106" s="376"/>
      <c r="PRO106" s="376"/>
      <c r="PRP106" s="376"/>
      <c r="PRQ106" s="376"/>
      <c r="PRR106" s="376"/>
      <c r="PRS106" s="376"/>
      <c r="PRT106" s="376"/>
      <c r="PRU106" s="376"/>
      <c r="PRV106" s="376"/>
      <c r="PRW106" s="376"/>
      <c r="PRX106" s="376"/>
      <c r="PRY106" s="376"/>
      <c r="PRZ106" s="376"/>
      <c r="PSA106" s="376"/>
      <c r="PSB106" s="376"/>
      <c r="PSC106" s="376"/>
      <c r="PSD106" s="376"/>
      <c r="PSE106" s="376"/>
      <c r="PSF106" s="376"/>
      <c r="PSG106" s="376"/>
      <c r="PSH106" s="376"/>
      <c r="PSI106" s="376"/>
      <c r="PSJ106" s="376"/>
      <c r="PSK106" s="376"/>
      <c r="PSL106" s="376"/>
      <c r="PSM106" s="376"/>
      <c r="PSN106" s="376"/>
      <c r="PSO106" s="376"/>
      <c r="PSP106" s="376"/>
      <c r="PSQ106" s="376"/>
      <c r="PSR106" s="376"/>
      <c r="PSS106" s="376"/>
      <c r="PST106" s="376"/>
      <c r="PSU106" s="376"/>
      <c r="PSV106" s="376"/>
      <c r="PSW106" s="376"/>
      <c r="PSX106" s="376"/>
      <c r="PSY106" s="376"/>
      <c r="PSZ106" s="376"/>
      <c r="PTA106" s="376"/>
      <c r="PTB106" s="376"/>
      <c r="PTC106" s="376"/>
      <c r="PTD106" s="376"/>
      <c r="PTE106" s="376"/>
      <c r="PTF106" s="376"/>
      <c r="PTG106" s="376"/>
      <c r="PTH106" s="376"/>
      <c r="PTI106" s="376"/>
      <c r="PTJ106" s="376"/>
      <c r="PTK106" s="376"/>
      <c r="PTL106" s="376"/>
      <c r="PTM106" s="376"/>
      <c r="PTN106" s="376"/>
      <c r="PTO106" s="376"/>
      <c r="PTP106" s="376"/>
      <c r="PTQ106" s="376"/>
      <c r="PTR106" s="376"/>
      <c r="PTS106" s="376"/>
      <c r="PTT106" s="376"/>
      <c r="PTU106" s="376"/>
      <c r="PTV106" s="376"/>
      <c r="PTW106" s="376"/>
      <c r="PTX106" s="376"/>
      <c r="PTY106" s="376"/>
      <c r="PTZ106" s="376"/>
      <c r="PUA106" s="376"/>
      <c r="PUB106" s="376"/>
      <c r="PUC106" s="376"/>
      <c r="PUD106" s="376"/>
      <c r="PUE106" s="376"/>
      <c r="PUF106" s="376"/>
      <c r="PUG106" s="376"/>
      <c r="PUH106" s="376"/>
      <c r="PUI106" s="376"/>
      <c r="PUJ106" s="376"/>
      <c r="PUK106" s="376"/>
      <c r="PUL106" s="376"/>
      <c r="PUM106" s="376"/>
      <c r="PUN106" s="376"/>
      <c r="PUO106" s="376"/>
      <c r="PUP106" s="376"/>
      <c r="PUQ106" s="376"/>
      <c r="PUR106" s="376"/>
      <c r="PUS106" s="376"/>
      <c r="PUT106" s="376"/>
      <c r="PUU106" s="376"/>
      <c r="PUV106" s="376"/>
      <c r="PUW106" s="376"/>
      <c r="PUX106" s="376"/>
      <c r="PUY106" s="376"/>
      <c r="PUZ106" s="376"/>
      <c r="PVA106" s="376"/>
      <c r="PVB106" s="376"/>
      <c r="PVC106" s="376"/>
      <c r="PVD106" s="376"/>
      <c r="PVE106" s="376"/>
      <c r="PVF106" s="376"/>
      <c r="PVG106" s="376"/>
      <c r="PVH106" s="376"/>
      <c r="PVI106" s="376"/>
      <c r="PVJ106" s="376"/>
      <c r="PVK106" s="376"/>
      <c r="PVL106" s="376"/>
      <c r="PVM106" s="376"/>
      <c r="PVN106" s="376"/>
      <c r="PVO106" s="376"/>
      <c r="PVP106" s="376"/>
      <c r="PVQ106" s="376"/>
      <c r="PVR106" s="376"/>
      <c r="PVS106" s="376"/>
      <c r="PVT106" s="376"/>
      <c r="PVU106" s="376"/>
      <c r="PVV106" s="376"/>
      <c r="PVW106" s="376"/>
      <c r="PVX106" s="376"/>
      <c r="PVY106" s="376"/>
      <c r="PVZ106" s="376"/>
      <c r="PWA106" s="376"/>
      <c r="PWB106" s="376"/>
      <c r="PWC106" s="376"/>
      <c r="PWD106" s="376"/>
      <c r="PWE106" s="376"/>
      <c r="PWF106" s="376"/>
      <c r="PWG106" s="376"/>
      <c r="PWH106" s="376"/>
      <c r="PWI106" s="376"/>
      <c r="PWJ106" s="376"/>
      <c r="PWK106" s="376"/>
      <c r="PWL106" s="376"/>
      <c r="PWM106" s="376"/>
      <c r="PWN106" s="376"/>
      <c r="PWO106" s="376"/>
      <c r="PWP106" s="376"/>
      <c r="PWQ106" s="376"/>
      <c r="PWR106" s="376"/>
      <c r="PWS106" s="376"/>
      <c r="PWT106" s="376"/>
      <c r="PWU106" s="376"/>
      <c r="PWV106" s="376"/>
      <c r="PWW106" s="376"/>
      <c r="PWX106" s="376"/>
      <c r="PWY106" s="376"/>
      <c r="PWZ106" s="376"/>
      <c r="PXA106" s="376"/>
      <c r="PXB106" s="376"/>
      <c r="PXC106" s="376"/>
      <c r="PXD106" s="376"/>
      <c r="PXE106" s="376"/>
      <c r="PXF106" s="376"/>
      <c r="PXG106" s="376"/>
      <c r="PXH106" s="376"/>
      <c r="PXI106" s="376"/>
      <c r="PXJ106" s="376"/>
      <c r="PXK106" s="376"/>
      <c r="PXL106" s="376"/>
      <c r="PXM106" s="376"/>
      <c r="PXN106" s="376"/>
      <c r="PXO106" s="376"/>
      <c r="PXP106" s="376"/>
      <c r="PXQ106" s="376"/>
      <c r="PXR106" s="376"/>
      <c r="PXS106" s="376"/>
      <c r="PXT106" s="376"/>
      <c r="PXU106" s="376"/>
      <c r="PXV106" s="376"/>
      <c r="PXW106" s="376"/>
      <c r="PXX106" s="376"/>
      <c r="PXY106" s="376"/>
      <c r="PXZ106" s="376"/>
      <c r="PYA106" s="376"/>
      <c r="PYB106" s="376"/>
      <c r="PYC106" s="376"/>
      <c r="PYD106" s="376"/>
      <c r="PYE106" s="376"/>
      <c r="PYF106" s="376"/>
      <c r="PYG106" s="376"/>
      <c r="PYH106" s="376"/>
      <c r="PYI106" s="376"/>
      <c r="PYJ106" s="376"/>
      <c r="PYK106" s="376"/>
      <c r="PYL106" s="376"/>
      <c r="PYM106" s="376"/>
      <c r="PYN106" s="376"/>
      <c r="PYO106" s="376"/>
      <c r="PYP106" s="376"/>
      <c r="PYQ106" s="376"/>
      <c r="PYR106" s="376"/>
      <c r="PYS106" s="376"/>
      <c r="PYT106" s="376"/>
      <c r="PYU106" s="376"/>
      <c r="PYV106" s="376"/>
      <c r="PYW106" s="376"/>
      <c r="PYX106" s="376"/>
      <c r="PYY106" s="376"/>
      <c r="PYZ106" s="376"/>
      <c r="PZA106" s="376"/>
      <c r="PZB106" s="376"/>
      <c r="PZC106" s="376"/>
      <c r="PZD106" s="376"/>
      <c r="PZE106" s="376"/>
      <c r="PZF106" s="376"/>
      <c r="PZG106" s="376"/>
      <c r="PZH106" s="376"/>
      <c r="PZI106" s="376"/>
      <c r="PZJ106" s="376"/>
      <c r="PZK106" s="376"/>
      <c r="PZL106" s="376"/>
      <c r="PZM106" s="376"/>
      <c r="PZN106" s="376"/>
      <c r="PZO106" s="376"/>
      <c r="PZP106" s="376"/>
      <c r="PZQ106" s="376"/>
      <c r="PZR106" s="376"/>
      <c r="PZS106" s="376"/>
      <c r="PZT106" s="376"/>
      <c r="PZU106" s="376"/>
      <c r="PZV106" s="376"/>
      <c r="PZW106" s="376"/>
      <c r="PZX106" s="376"/>
      <c r="PZY106" s="376"/>
      <c r="PZZ106" s="376"/>
      <c r="QAA106" s="376"/>
      <c r="QAB106" s="376"/>
      <c r="QAC106" s="376"/>
      <c r="QAD106" s="376"/>
      <c r="QAE106" s="376"/>
      <c r="QAF106" s="376"/>
      <c r="QAG106" s="376"/>
      <c r="QAH106" s="376"/>
      <c r="QAI106" s="376"/>
      <c r="QAJ106" s="376"/>
      <c r="QAK106" s="376"/>
      <c r="QAL106" s="376"/>
      <c r="QAM106" s="376"/>
      <c r="QAN106" s="376"/>
      <c r="QAO106" s="376"/>
      <c r="QAP106" s="376"/>
      <c r="QAQ106" s="376"/>
      <c r="QAR106" s="376"/>
      <c r="QAS106" s="376"/>
      <c r="QAT106" s="376"/>
      <c r="QAU106" s="376"/>
      <c r="QAV106" s="376"/>
      <c r="QAW106" s="376"/>
      <c r="QAX106" s="376"/>
      <c r="QAY106" s="376"/>
      <c r="QAZ106" s="376"/>
      <c r="QBA106" s="376"/>
      <c r="QBB106" s="376"/>
      <c r="QBC106" s="376"/>
      <c r="QBD106" s="376"/>
      <c r="QBE106" s="376"/>
      <c r="QBF106" s="376"/>
      <c r="QBG106" s="376"/>
      <c r="QBH106" s="376"/>
      <c r="QBI106" s="376"/>
      <c r="QBJ106" s="376"/>
      <c r="QBK106" s="376"/>
      <c r="QBL106" s="376"/>
      <c r="QBM106" s="376"/>
      <c r="QBN106" s="376"/>
      <c r="QBO106" s="376"/>
      <c r="QBP106" s="376"/>
      <c r="QBQ106" s="376"/>
      <c r="QBR106" s="376"/>
      <c r="QBS106" s="376"/>
      <c r="QBT106" s="376"/>
      <c r="QBU106" s="376"/>
      <c r="QBV106" s="376"/>
      <c r="QBW106" s="376"/>
      <c r="QBX106" s="376"/>
      <c r="QBY106" s="376"/>
      <c r="QBZ106" s="376"/>
      <c r="QCA106" s="376"/>
      <c r="QCB106" s="376"/>
      <c r="QCC106" s="376"/>
      <c r="QCD106" s="376"/>
      <c r="QCE106" s="376"/>
      <c r="QCF106" s="376"/>
      <c r="QCG106" s="376"/>
      <c r="QCH106" s="376"/>
      <c r="QCI106" s="376"/>
      <c r="QCJ106" s="376"/>
      <c r="QCK106" s="376"/>
      <c r="QCL106" s="376"/>
      <c r="QCM106" s="376"/>
      <c r="QCN106" s="376"/>
      <c r="QCO106" s="376"/>
      <c r="QCP106" s="376"/>
      <c r="QCQ106" s="376"/>
      <c r="QCR106" s="376"/>
      <c r="QCS106" s="376"/>
      <c r="QCT106" s="376"/>
      <c r="QCU106" s="376"/>
      <c r="QCV106" s="376"/>
      <c r="QCW106" s="376"/>
      <c r="QCX106" s="376"/>
      <c r="QCY106" s="376"/>
      <c r="QCZ106" s="376"/>
      <c r="QDA106" s="376"/>
      <c r="QDB106" s="376"/>
      <c r="QDC106" s="376"/>
      <c r="QDD106" s="376"/>
      <c r="QDE106" s="376"/>
      <c r="QDF106" s="376"/>
      <c r="QDG106" s="376"/>
      <c r="QDH106" s="376"/>
      <c r="QDI106" s="376"/>
      <c r="QDJ106" s="376"/>
      <c r="QDK106" s="376"/>
      <c r="QDL106" s="376"/>
      <c r="QDM106" s="376"/>
      <c r="QDN106" s="376"/>
      <c r="QDO106" s="376"/>
      <c r="QDP106" s="376"/>
      <c r="QDQ106" s="376"/>
      <c r="QDR106" s="376"/>
      <c r="QDS106" s="376"/>
      <c r="QDT106" s="376"/>
      <c r="QDU106" s="376"/>
      <c r="QDV106" s="376"/>
      <c r="QDW106" s="376"/>
      <c r="QDX106" s="376"/>
      <c r="QDY106" s="376"/>
      <c r="QDZ106" s="376"/>
      <c r="QEA106" s="376"/>
      <c r="QEB106" s="376"/>
      <c r="QEC106" s="376"/>
      <c r="QED106" s="376"/>
      <c r="QEE106" s="376"/>
      <c r="QEF106" s="376"/>
      <c r="QEG106" s="376"/>
      <c r="QEH106" s="376"/>
      <c r="QEI106" s="376"/>
      <c r="QEJ106" s="376"/>
      <c r="QEK106" s="376"/>
      <c r="QEL106" s="376"/>
      <c r="QEM106" s="376"/>
      <c r="QEN106" s="376"/>
      <c r="QEO106" s="376"/>
      <c r="QEP106" s="376"/>
      <c r="QEQ106" s="376"/>
      <c r="QER106" s="376"/>
      <c r="QES106" s="376"/>
      <c r="QET106" s="376"/>
      <c r="QEU106" s="376"/>
      <c r="QEV106" s="376"/>
      <c r="QEW106" s="376"/>
      <c r="QEX106" s="376"/>
      <c r="QEY106" s="376"/>
      <c r="QEZ106" s="376"/>
      <c r="QFA106" s="376"/>
      <c r="QFB106" s="376"/>
      <c r="QFC106" s="376"/>
      <c r="QFD106" s="376"/>
      <c r="QFE106" s="376"/>
      <c r="QFF106" s="376"/>
      <c r="QFG106" s="376"/>
      <c r="QFH106" s="376"/>
      <c r="QFI106" s="376"/>
      <c r="QFJ106" s="376"/>
      <c r="QFK106" s="376"/>
      <c r="QFL106" s="376"/>
      <c r="QFM106" s="376"/>
      <c r="QFN106" s="376"/>
      <c r="QFO106" s="376"/>
      <c r="QFP106" s="376"/>
      <c r="QFQ106" s="376"/>
      <c r="QFR106" s="376"/>
      <c r="QFS106" s="376"/>
      <c r="QFT106" s="376"/>
      <c r="QFU106" s="376"/>
      <c r="QFV106" s="376"/>
      <c r="QFW106" s="376"/>
      <c r="QFX106" s="376"/>
      <c r="QFY106" s="376"/>
      <c r="QFZ106" s="376"/>
      <c r="QGA106" s="376"/>
      <c r="QGB106" s="376"/>
      <c r="QGC106" s="376"/>
      <c r="QGD106" s="376"/>
      <c r="QGE106" s="376"/>
      <c r="QGF106" s="376"/>
      <c r="QGG106" s="376"/>
      <c r="QGH106" s="376"/>
      <c r="QGI106" s="376"/>
      <c r="QGJ106" s="376"/>
      <c r="QGK106" s="376"/>
      <c r="QGL106" s="376"/>
      <c r="QGM106" s="376"/>
      <c r="QGN106" s="376"/>
      <c r="QGO106" s="376"/>
      <c r="QGP106" s="376"/>
      <c r="QGQ106" s="376"/>
      <c r="QGR106" s="376"/>
      <c r="QGS106" s="376"/>
      <c r="QGT106" s="376"/>
      <c r="QGU106" s="376"/>
      <c r="QGV106" s="376"/>
      <c r="QGW106" s="376"/>
      <c r="QGX106" s="376"/>
      <c r="QGY106" s="376"/>
      <c r="QGZ106" s="376"/>
      <c r="QHA106" s="376"/>
      <c r="QHB106" s="376"/>
      <c r="QHC106" s="376"/>
      <c r="QHD106" s="376"/>
      <c r="QHE106" s="376"/>
      <c r="QHF106" s="376"/>
      <c r="QHG106" s="376"/>
      <c r="QHH106" s="376"/>
      <c r="QHI106" s="376"/>
      <c r="QHJ106" s="376"/>
      <c r="QHK106" s="376"/>
      <c r="QHL106" s="376"/>
      <c r="QHM106" s="376"/>
      <c r="QHN106" s="376"/>
      <c r="QHO106" s="376"/>
      <c r="QHP106" s="376"/>
      <c r="QHQ106" s="376"/>
      <c r="QHR106" s="376"/>
      <c r="QHS106" s="376"/>
      <c r="QHT106" s="376"/>
      <c r="QHU106" s="376"/>
      <c r="QHV106" s="376"/>
      <c r="QHW106" s="376"/>
      <c r="QHX106" s="376"/>
      <c r="QHY106" s="376"/>
      <c r="QHZ106" s="376"/>
      <c r="QIA106" s="376"/>
      <c r="QIB106" s="376"/>
      <c r="QIC106" s="376"/>
      <c r="QID106" s="376"/>
      <c r="QIE106" s="376"/>
      <c r="QIF106" s="376"/>
      <c r="QIG106" s="376"/>
      <c r="QIH106" s="376"/>
      <c r="QII106" s="376"/>
      <c r="QIJ106" s="376"/>
      <c r="QIK106" s="376"/>
      <c r="QIL106" s="376"/>
      <c r="QIM106" s="376"/>
      <c r="QIN106" s="376"/>
      <c r="QIO106" s="376"/>
      <c r="QIP106" s="376"/>
      <c r="QIQ106" s="376"/>
      <c r="QIR106" s="376"/>
      <c r="QIS106" s="376"/>
      <c r="QIT106" s="376"/>
      <c r="QIU106" s="376"/>
      <c r="QIV106" s="376"/>
      <c r="QIW106" s="376"/>
      <c r="QIX106" s="376"/>
      <c r="QIY106" s="376"/>
      <c r="QIZ106" s="376"/>
      <c r="QJA106" s="376"/>
      <c r="QJB106" s="376"/>
      <c r="QJC106" s="376"/>
      <c r="QJD106" s="376"/>
      <c r="QJE106" s="376"/>
      <c r="QJF106" s="376"/>
      <c r="QJG106" s="376"/>
      <c r="QJH106" s="376"/>
      <c r="QJI106" s="376"/>
      <c r="QJJ106" s="376"/>
      <c r="QJK106" s="376"/>
      <c r="QJL106" s="376"/>
      <c r="QJM106" s="376"/>
      <c r="QJN106" s="376"/>
      <c r="QJO106" s="376"/>
      <c r="QJP106" s="376"/>
      <c r="QJQ106" s="376"/>
      <c r="QJR106" s="376"/>
      <c r="QJS106" s="376"/>
      <c r="QJT106" s="376"/>
      <c r="QJU106" s="376"/>
      <c r="QJV106" s="376"/>
      <c r="QJW106" s="376"/>
      <c r="QJX106" s="376"/>
      <c r="QJY106" s="376"/>
      <c r="QJZ106" s="376"/>
      <c r="QKA106" s="376"/>
      <c r="QKB106" s="376"/>
      <c r="QKC106" s="376"/>
      <c r="QKD106" s="376"/>
      <c r="QKE106" s="376"/>
      <c r="QKF106" s="376"/>
      <c r="QKG106" s="376"/>
      <c r="QKH106" s="376"/>
      <c r="QKI106" s="376"/>
      <c r="QKJ106" s="376"/>
      <c r="QKK106" s="376"/>
      <c r="QKL106" s="376"/>
      <c r="QKM106" s="376"/>
      <c r="QKN106" s="376"/>
      <c r="QKO106" s="376"/>
      <c r="QKP106" s="376"/>
      <c r="QKQ106" s="376"/>
      <c r="QKR106" s="376"/>
      <c r="QKS106" s="376"/>
      <c r="QKT106" s="376"/>
      <c r="QKU106" s="376"/>
      <c r="QKV106" s="376"/>
      <c r="QKW106" s="376"/>
      <c r="QKX106" s="376"/>
      <c r="QKY106" s="376"/>
      <c r="QKZ106" s="376"/>
      <c r="QLA106" s="376"/>
      <c r="QLB106" s="376"/>
      <c r="QLC106" s="376"/>
      <c r="QLD106" s="376"/>
      <c r="QLE106" s="376"/>
      <c r="QLF106" s="376"/>
      <c r="QLG106" s="376"/>
      <c r="QLH106" s="376"/>
      <c r="QLI106" s="376"/>
      <c r="QLJ106" s="376"/>
      <c r="QLK106" s="376"/>
      <c r="QLL106" s="376"/>
      <c r="QLM106" s="376"/>
      <c r="QLN106" s="376"/>
      <c r="QLO106" s="376"/>
      <c r="QLP106" s="376"/>
      <c r="QLQ106" s="376"/>
      <c r="QLR106" s="376"/>
      <c r="QLS106" s="376"/>
      <c r="QLT106" s="376"/>
      <c r="QLU106" s="376"/>
      <c r="QLV106" s="376"/>
      <c r="QLW106" s="376"/>
      <c r="QLX106" s="376"/>
      <c r="QLY106" s="376"/>
      <c r="QLZ106" s="376"/>
      <c r="QMA106" s="376"/>
      <c r="QMB106" s="376"/>
      <c r="QMC106" s="376"/>
      <c r="QMD106" s="376"/>
      <c r="QME106" s="376"/>
      <c r="QMF106" s="376"/>
      <c r="QMG106" s="376"/>
      <c r="QMH106" s="376"/>
      <c r="QMI106" s="376"/>
      <c r="QMJ106" s="376"/>
      <c r="QMK106" s="376"/>
      <c r="QML106" s="376"/>
      <c r="QMM106" s="376"/>
      <c r="QMN106" s="376"/>
      <c r="QMO106" s="376"/>
      <c r="QMP106" s="376"/>
      <c r="QMQ106" s="376"/>
      <c r="QMR106" s="376"/>
      <c r="QMS106" s="376"/>
      <c r="QMT106" s="376"/>
      <c r="QMU106" s="376"/>
      <c r="QMV106" s="376"/>
      <c r="QMW106" s="376"/>
      <c r="QMX106" s="376"/>
      <c r="QMY106" s="376"/>
      <c r="QMZ106" s="376"/>
      <c r="QNA106" s="376"/>
      <c r="QNB106" s="376"/>
      <c r="QNC106" s="376"/>
      <c r="QND106" s="376"/>
      <c r="QNE106" s="376"/>
      <c r="QNF106" s="376"/>
      <c r="QNG106" s="376"/>
      <c r="QNH106" s="376"/>
      <c r="QNI106" s="376"/>
      <c r="QNJ106" s="376"/>
      <c r="QNK106" s="376"/>
      <c r="QNL106" s="376"/>
      <c r="QNM106" s="376"/>
      <c r="QNN106" s="376"/>
      <c r="QNO106" s="376"/>
      <c r="QNP106" s="376"/>
      <c r="QNQ106" s="376"/>
      <c r="QNR106" s="376"/>
      <c r="QNS106" s="376"/>
      <c r="QNT106" s="376"/>
      <c r="QNU106" s="376"/>
      <c r="QNV106" s="376"/>
      <c r="QNW106" s="376"/>
      <c r="QNX106" s="376"/>
      <c r="QNY106" s="376"/>
      <c r="QNZ106" s="376"/>
      <c r="QOA106" s="376"/>
      <c r="QOB106" s="376"/>
      <c r="QOC106" s="376"/>
      <c r="QOD106" s="376"/>
      <c r="QOE106" s="376"/>
      <c r="QOF106" s="376"/>
      <c r="QOG106" s="376"/>
      <c r="QOH106" s="376"/>
      <c r="QOI106" s="376"/>
      <c r="QOJ106" s="376"/>
      <c r="QOK106" s="376"/>
      <c r="QOL106" s="376"/>
      <c r="QOM106" s="376"/>
      <c r="QON106" s="376"/>
      <c r="QOO106" s="376"/>
      <c r="QOP106" s="376"/>
      <c r="QOQ106" s="376"/>
      <c r="QOR106" s="376"/>
      <c r="QOS106" s="376"/>
      <c r="QOT106" s="376"/>
      <c r="QOU106" s="376"/>
      <c r="QOV106" s="376"/>
      <c r="QOW106" s="376"/>
      <c r="QOX106" s="376"/>
      <c r="QOY106" s="376"/>
      <c r="QOZ106" s="376"/>
      <c r="QPA106" s="376"/>
      <c r="QPB106" s="376"/>
      <c r="QPC106" s="376"/>
      <c r="QPD106" s="376"/>
      <c r="QPE106" s="376"/>
      <c r="QPF106" s="376"/>
      <c r="QPG106" s="376"/>
      <c r="QPH106" s="376"/>
      <c r="QPI106" s="376"/>
      <c r="QPJ106" s="376"/>
      <c r="QPK106" s="376"/>
      <c r="QPL106" s="376"/>
      <c r="QPM106" s="376"/>
      <c r="QPN106" s="376"/>
      <c r="QPO106" s="376"/>
      <c r="QPP106" s="376"/>
      <c r="QPQ106" s="376"/>
      <c r="QPR106" s="376"/>
      <c r="QPS106" s="376"/>
      <c r="QPT106" s="376"/>
      <c r="QPU106" s="376"/>
      <c r="QPV106" s="376"/>
      <c r="QPW106" s="376"/>
      <c r="QPX106" s="376"/>
      <c r="QPY106" s="376"/>
      <c r="QPZ106" s="376"/>
      <c r="QQA106" s="376"/>
      <c r="QQB106" s="376"/>
      <c r="QQC106" s="376"/>
      <c r="QQD106" s="376"/>
      <c r="QQE106" s="376"/>
      <c r="QQF106" s="376"/>
      <c r="QQG106" s="376"/>
      <c r="QQH106" s="376"/>
      <c r="QQI106" s="376"/>
      <c r="QQJ106" s="376"/>
      <c r="QQK106" s="376"/>
      <c r="QQL106" s="376"/>
      <c r="QQM106" s="376"/>
      <c r="QQN106" s="376"/>
      <c r="QQO106" s="376"/>
      <c r="QQP106" s="376"/>
      <c r="QQQ106" s="376"/>
      <c r="QQR106" s="376"/>
      <c r="QQS106" s="376"/>
      <c r="QQT106" s="376"/>
      <c r="QQU106" s="376"/>
      <c r="QQV106" s="376"/>
      <c r="QQW106" s="376"/>
      <c r="QQX106" s="376"/>
      <c r="QQY106" s="376"/>
      <c r="QQZ106" s="376"/>
      <c r="QRA106" s="376"/>
      <c r="QRB106" s="376"/>
      <c r="QRC106" s="376"/>
      <c r="QRD106" s="376"/>
      <c r="QRE106" s="376"/>
      <c r="QRF106" s="376"/>
      <c r="QRG106" s="376"/>
      <c r="QRH106" s="376"/>
      <c r="QRI106" s="376"/>
      <c r="QRJ106" s="376"/>
      <c r="QRK106" s="376"/>
      <c r="QRL106" s="376"/>
      <c r="QRM106" s="376"/>
      <c r="QRN106" s="376"/>
      <c r="QRO106" s="376"/>
      <c r="QRP106" s="376"/>
      <c r="QRQ106" s="376"/>
      <c r="QRR106" s="376"/>
      <c r="QRS106" s="376"/>
      <c r="QRT106" s="376"/>
      <c r="QRU106" s="376"/>
      <c r="QRV106" s="376"/>
      <c r="QRW106" s="376"/>
      <c r="QRX106" s="376"/>
      <c r="QRY106" s="376"/>
      <c r="QRZ106" s="376"/>
      <c r="QSA106" s="376"/>
      <c r="QSB106" s="376"/>
      <c r="QSC106" s="376"/>
      <c r="QSD106" s="376"/>
      <c r="QSE106" s="376"/>
      <c r="QSF106" s="376"/>
      <c r="QSG106" s="376"/>
      <c r="QSH106" s="376"/>
      <c r="QSI106" s="376"/>
      <c r="QSJ106" s="376"/>
      <c r="QSK106" s="376"/>
      <c r="QSL106" s="376"/>
      <c r="QSM106" s="376"/>
      <c r="QSN106" s="376"/>
      <c r="QSO106" s="376"/>
      <c r="QSP106" s="376"/>
      <c r="QSQ106" s="376"/>
      <c r="QSR106" s="376"/>
      <c r="QSS106" s="376"/>
      <c r="QST106" s="376"/>
      <c r="QSU106" s="376"/>
      <c r="QSV106" s="376"/>
      <c r="QSW106" s="376"/>
      <c r="QSX106" s="376"/>
      <c r="QSY106" s="376"/>
      <c r="QSZ106" s="376"/>
      <c r="QTA106" s="376"/>
      <c r="QTB106" s="376"/>
      <c r="QTC106" s="376"/>
      <c r="QTD106" s="376"/>
      <c r="QTE106" s="376"/>
      <c r="QTF106" s="376"/>
      <c r="QTG106" s="376"/>
      <c r="QTH106" s="376"/>
      <c r="QTI106" s="376"/>
      <c r="QTJ106" s="376"/>
      <c r="QTK106" s="376"/>
      <c r="QTL106" s="376"/>
      <c r="QTM106" s="376"/>
      <c r="QTN106" s="376"/>
      <c r="QTO106" s="376"/>
      <c r="QTP106" s="376"/>
      <c r="QTQ106" s="376"/>
      <c r="QTR106" s="376"/>
      <c r="QTS106" s="376"/>
      <c r="QTT106" s="376"/>
      <c r="QTU106" s="376"/>
      <c r="QTV106" s="376"/>
      <c r="QTW106" s="376"/>
      <c r="QTX106" s="376"/>
      <c r="QTY106" s="376"/>
      <c r="QTZ106" s="376"/>
      <c r="QUA106" s="376"/>
      <c r="QUB106" s="376"/>
      <c r="QUC106" s="376"/>
      <c r="QUD106" s="376"/>
      <c r="QUE106" s="376"/>
      <c r="QUF106" s="376"/>
      <c r="QUG106" s="376"/>
      <c r="QUH106" s="376"/>
      <c r="QUI106" s="376"/>
      <c r="QUJ106" s="376"/>
      <c r="QUK106" s="376"/>
      <c r="QUL106" s="376"/>
      <c r="QUM106" s="376"/>
      <c r="QUN106" s="376"/>
      <c r="QUO106" s="376"/>
      <c r="QUP106" s="376"/>
      <c r="QUQ106" s="376"/>
      <c r="QUR106" s="376"/>
      <c r="QUS106" s="376"/>
      <c r="QUT106" s="376"/>
      <c r="QUU106" s="376"/>
      <c r="QUV106" s="376"/>
      <c r="QUW106" s="376"/>
      <c r="QUX106" s="376"/>
      <c r="QUY106" s="376"/>
      <c r="QUZ106" s="376"/>
      <c r="QVA106" s="376"/>
      <c r="QVB106" s="376"/>
      <c r="QVC106" s="376"/>
      <c r="QVD106" s="376"/>
      <c r="QVE106" s="376"/>
      <c r="QVF106" s="376"/>
      <c r="QVG106" s="376"/>
      <c r="QVH106" s="376"/>
      <c r="QVI106" s="376"/>
      <c r="QVJ106" s="376"/>
      <c r="QVK106" s="376"/>
      <c r="QVL106" s="376"/>
      <c r="QVM106" s="376"/>
      <c r="QVN106" s="376"/>
      <c r="QVO106" s="376"/>
      <c r="QVP106" s="376"/>
      <c r="QVQ106" s="376"/>
      <c r="QVR106" s="376"/>
      <c r="QVS106" s="376"/>
      <c r="QVT106" s="376"/>
      <c r="QVU106" s="376"/>
      <c r="QVV106" s="376"/>
      <c r="QVW106" s="376"/>
      <c r="QVX106" s="376"/>
      <c r="QVY106" s="376"/>
      <c r="QVZ106" s="376"/>
      <c r="QWA106" s="376"/>
      <c r="QWB106" s="376"/>
      <c r="QWC106" s="376"/>
      <c r="QWD106" s="376"/>
      <c r="QWE106" s="376"/>
      <c r="QWF106" s="376"/>
      <c r="QWG106" s="376"/>
      <c r="QWH106" s="376"/>
      <c r="QWI106" s="376"/>
      <c r="QWJ106" s="376"/>
      <c r="QWK106" s="376"/>
      <c r="QWL106" s="376"/>
      <c r="QWM106" s="376"/>
      <c r="QWN106" s="376"/>
      <c r="QWO106" s="376"/>
      <c r="QWP106" s="376"/>
      <c r="QWQ106" s="376"/>
      <c r="QWR106" s="376"/>
      <c r="QWS106" s="376"/>
      <c r="QWT106" s="376"/>
      <c r="QWU106" s="376"/>
      <c r="QWV106" s="376"/>
      <c r="QWW106" s="376"/>
      <c r="QWX106" s="376"/>
      <c r="QWY106" s="376"/>
      <c r="QWZ106" s="376"/>
      <c r="QXA106" s="376"/>
      <c r="QXB106" s="376"/>
      <c r="QXC106" s="376"/>
      <c r="QXD106" s="376"/>
      <c r="QXE106" s="376"/>
      <c r="QXF106" s="376"/>
      <c r="QXG106" s="376"/>
      <c r="QXH106" s="376"/>
      <c r="QXI106" s="376"/>
      <c r="QXJ106" s="376"/>
      <c r="QXK106" s="376"/>
      <c r="QXL106" s="376"/>
      <c r="QXM106" s="376"/>
      <c r="QXN106" s="376"/>
      <c r="QXO106" s="376"/>
      <c r="QXP106" s="376"/>
      <c r="QXQ106" s="376"/>
      <c r="QXR106" s="376"/>
      <c r="QXS106" s="376"/>
      <c r="QXT106" s="376"/>
      <c r="QXU106" s="376"/>
      <c r="QXV106" s="376"/>
      <c r="QXW106" s="376"/>
      <c r="QXX106" s="376"/>
      <c r="QXY106" s="376"/>
      <c r="QXZ106" s="376"/>
      <c r="QYA106" s="376"/>
      <c r="QYB106" s="376"/>
      <c r="QYC106" s="376"/>
      <c r="QYD106" s="376"/>
      <c r="QYE106" s="376"/>
      <c r="QYF106" s="376"/>
      <c r="QYG106" s="376"/>
      <c r="QYH106" s="376"/>
      <c r="QYI106" s="376"/>
      <c r="QYJ106" s="376"/>
      <c r="QYK106" s="376"/>
      <c r="QYL106" s="376"/>
      <c r="QYM106" s="376"/>
      <c r="QYN106" s="376"/>
      <c r="QYO106" s="376"/>
      <c r="QYP106" s="376"/>
      <c r="QYQ106" s="376"/>
      <c r="QYR106" s="376"/>
      <c r="QYS106" s="376"/>
      <c r="QYT106" s="376"/>
      <c r="QYU106" s="376"/>
      <c r="QYV106" s="376"/>
      <c r="QYW106" s="376"/>
      <c r="QYX106" s="376"/>
      <c r="QYY106" s="376"/>
      <c r="QYZ106" s="376"/>
      <c r="QZA106" s="376"/>
      <c r="QZB106" s="376"/>
      <c r="QZC106" s="376"/>
      <c r="QZD106" s="376"/>
      <c r="QZE106" s="376"/>
      <c r="QZF106" s="376"/>
      <c r="QZG106" s="376"/>
      <c r="QZH106" s="376"/>
      <c r="QZI106" s="376"/>
      <c r="QZJ106" s="376"/>
      <c r="QZK106" s="376"/>
      <c r="QZL106" s="376"/>
      <c r="QZM106" s="376"/>
      <c r="QZN106" s="376"/>
      <c r="QZO106" s="376"/>
      <c r="QZP106" s="376"/>
      <c r="QZQ106" s="376"/>
      <c r="QZR106" s="376"/>
      <c r="QZS106" s="376"/>
      <c r="QZT106" s="376"/>
      <c r="QZU106" s="376"/>
      <c r="QZV106" s="376"/>
      <c r="QZW106" s="376"/>
      <c r="QZX106" s="376"/>
      <c r="QZY106" s="376"/>
      <c r="QZZ106" s="376"/>
      <c r="RAA106" s="376"/>
      <c r="RAB106" s="376"/>
      <c r="RAC106" s="376"/>
      <c r="RAD106" s="376"/>
      <c r="RAE106" s="376"/>
      <c r="RAF106" s="376"/>
      <c r="RAG106" s="376"/>
      <c r="RAH106" s="376"/>
      <c r="RAI106" s="376"/>
      <c r="RAJ106" s="376"/>
      <c r="RAK106" s="376"/>
      <c r="RAL106" s="376"/>
      <c r="RAM106" s="376"/>
      <c r="RAN106" s="376"/>
      <c r="RAO106" s="376"/>
      <c r="RAP106" s="376"/>
      <c r="RAQ106" s="376"/>
      <c r="RAR106" s="376"/>
      <c r="RAS106" s="376"/>
      <c r="RAT106" s="376"/>
      <c r="RAU106" s="376"/>
      <c r="RAV106" s="376"/>
      <c r="RAW106" s="376"/>
      <c r="RAX106" s="376"/>
      <c r="RAY106" s="376"/>
      <c r="RAZ106" s="376"/>
      <c r="RBA106" s="376"/>
      <c r="RBB106" s="376"/>
      <c r="RBC106" s="376"/>
      <c r="RBD106" s="376"/>
      <c r="RBE106" s="376"/>
      <c r="RBF106" s="376"/>
      <c r="RBG106" s="376"/>
      <c r="RBH106" s="376"/>
      <c r="RBI106" s="376"/>
      <c r="RBJ106" s="376"/>
      <c r="RBK106" s="376"/>
      <c r="RBL106" s="376"/>
      <c r="RBM106" s="376"/>
      <c r="RBN106" s="376"/>
      <c r="RBO106" s="376"/>
      <c r="RBP106" s="376"/>
      <c r="RBQ106" s="376"/>
      <c r="RBR106" s="376"/>
      <c r="RBS106" s="376"/>
      <c r="RBT106" s="376"/>
      <c r="RBU106" s="376"/>
      <c r="RBV106" s="376"/>
      <c r="RBW106" s="376"/>
      <c r="RBX106" s="376"/>
      <c r="RBY106" s="376"/>
      <c r="RBZ106" s="376"/>
      <c r="RCA106" s="376"/>
      <c r="RCB106" s="376"/>
      <c r="RCC106" s="376"/>
      <c r="RCD106" s="376"/>
      <c r="RCE106" s="376"/>
      <c r="RCF106" s="376"/>
      <c r="RCG106" s="376"/>
      <c r="RCH106" s="376"/>
      <c r="RCI106" s="376"/>
      <c r="RCJ106" s="376"/>
      <c r="RCK106" s="376"/>
      <c r="RCL106" s="376"/>
      <c r="RCM106" s="376"/>
      <c r="RCN106" s="376"/>
      <c r="RCO106" s="376"/>
      <c r="RCP106" s="376"/>
      <c r="RCQ106" s="376"/>
      <c r="RCR106" s="376"/>
      <c r="RCS106" s="376"/>
      <c r="RCT106" s="376"/>
      <c r="RCU106" s="376"/>
      <c r="RCV106" s="376"/>
      <c r="RCW106" s="376"/>
      <c r="RCX106" s="376"/>
      <c r="RCY106" s="376"/>
      <c r="RCZ106" s="376"/>
      <c r="RDA106" s="376"/>
      <c r="RDB106" s="376"/>
      <c r="RDC106" s="376"/>
      <c r="RDD106" s="376"/>
      <c r="RDE106" s="376"/>
      <c r="RDF106" s="376"/>
      <c r="RDG106" s="376"/>
      <c r="RDH106" s="376"/>
      <c r="RDI106" s="376"/>
      <c r="RDJ106" s="376"/>
      <c r="RDK106" s="376"/>
      <c r="RDL106" s="376"/>
      <c r="RDM106" s="376"/>
      <c r="RDN106" s="376"/>
      <c r="RDO106" s="376"/>
      <c r="RDP106" s="376"/>
      <c r="RDQ106" s="376"/>
      <c r="RDR106" s="376"/>
      <c r="RDS106" s="376"/>
      <c r="RDT106" s="376"/>
      <c r="RDU106" s="376"/>
      <c r="RDV106" s="376"/>
      <c r="RDW106" s="376"/>
      <c r="RDX106" s="376"/>
      <c r="RDY106" s="376"/>
      <c r="RDZ106" s="376"/>
      <c r="REA106" s="376"/>
      <c r="REB106" s="376"/>
      <c r="REC106" s="376"/>
      <c r="RED106" s="376"/>
      <c r="REE106" s="376"/>
      <c r="REF106" s="376"/>
      <c r="REG106" s="376"/>
      <c r="REH106" s="376"/>
      <c r="REI106" s="376"/>
      <c r="REJ106" s="376"/>
      <c r="REK106" s="376"/>
      <c r="REL106" s="376"/>
      <c r="REM106" s="376"/>
      <c r="REN106" s="376"/>
      <c r="REO106" s="376"/>
      <c r="REP106" s="376"/>
      <c r="REQ106" s="376"/>
      <c r="RER106" s="376"/>
      <c r="RES106" s="376"/>
      <c r="RET106" s="376"/>
      <c r="REU106" s="376"/>
      <c r="REV106" s="376"/>
      <c r="REW106" s="376"/>
      <c r="REX106" s="376"/>
      <c r="REY106" s="376"/>
      <c r="REZ106" s="376"/>
      <c r="RFA106" s="376"/>
      <c r="RFB106" s="376"/>
      <c r="RFC106" s="376"/>
      <c r="RFD106" s="376"/>
      <c r="RFE106" s="376"/>
      <c r="RFF106" s="376"/>
      <c r="RFG106" s="376"/>
      <c r="RFH106" s="376"/>
      <c r="RFI106" s="376"/>
      <c r="RFJ106" s="376"/>
      <c r="RFK106" s="376"/>
      <c r="RFL106" s="376"/>
      <c r="RFM106" s="376"/>
      <c r="RFN106" s="376"/>
      <c r="RFO106" s="376"/>
      <c r="RFP106" s="376"/>
      <c r="RFQ106" s="376"/>
      <c r="RFR106" s="376"/>
      <c r="RFS106" s="376"/>
      <c r="RFT106" s="376"/>
      <c r="RFU106" s="376"/>
      <c r="RFV106" s="376"/>
      <c r="RFW106" s="376"/>
      <c r="RFX106" s="376"/>
      <c r="RFY106" s="376"/>
      <c r="RFZ106" s="376"/>
      <c r="RGA106" s="376"/>
      <c r="RGB106" s="376"/>
      <c r="RGC106" s="376"/>
      <c r="RGD106" s="376"/>
      <c r="RGE106" s="376"/>
      <c r="RGF106" s="376"/>
      <c r="RGG106" s="376"/>
      <c r="RGH106" s="376"/>
      <c r="RGI106" s="376"/>
      <c r="RGJ106" s="376"/>
      <c r="RGK106" s="376"/>
      <c r="RGL106" s="376"/>
      <c r="RGM106" s="376"/>
      <c r="RGN106" s="376"/>
      <c r="RGO106" s="376"/>
      <c r="RGP106" s="376"/>
      <c r="RGQ106" s="376"/>
      <c r="RGR106" s="376"/>
      <c r="RGS106" s="376"/>
      <c r="RGT106" s="376"/>
      <c r="RGU106" s="376"/>
      <c r="RGV106" s="376"/>
      <c r="RGW106" s="376"/>
      <c r="RGX106" s="376"/>
      <c r="RGY106" s="376"/>
      <c r="RGZ106" s="376"/>
      <c r="RHA106" s="376"/>
      <c r="RHB106" s="376"/>
      <c r="RHC106" s="376"/>
      <c r="RHD106" s="376"/>
      <c r="RHE106" s="376"/>
      <c r="RHF106" s="376"/>
      <c r="RHG106" s="376"/>
      <c r="RHH106" s="376"/>
      <c r="RHI106" s="376"/>
      <c r="RHJ106" s="376"/>
      <c r="RHK106" s="376"/>
      <c r="RHL106" s="376"/>
      <c r="RHM106" s="376"/>
      <c r="RHN106" s="376"/>
      <c r="RHO106" s="376"/>
      <c r="RHP106" s="376"/>
      <c r="RHQ106" s="376"/>
      <c r="RHR106" s="376"/>
      <c r="RHS106" s="376"/>
      <c r="RHT106" s="376"/>
      <c r="RHU106" s="376"/>
      <c r="RHV106" s="376"/>
      <c r="RHW106" s="376"/>
      <c r="RHX106" s="376"/>
      <c r="RHY106" s="376"/>
      <c r="RHZ106" s="376"/>
      <c r="RIA106" s="376"/>
      <c r="RIB106" s="376"/>
      <c r="RIC106" s="376"/>
      <c r="RID106" s="376"/>
      <c r="RIE106" s="376"/>
      <c r="RIF106" s="376"/>
      <c r="RIG106" s="376"/>
      <c r="RIH106" s="376"/>
      <c r="RII106" s="376"/>
      <c r="RIJ106" s="376"/>
      <c r="RIK106" s="376"/>
      <c r="RIL106" s="376"/>
      <c r="RIM106" s="376"/>
      <c r="RIN106" s="376"/>
      <c r="RIO106" s="376"/>
      <c r="RIP106" s="376"/>
      <c r="RIQ106" s="376"/>
      <c r="RIR106" s="376"/>
      <c r="RIS106" s="376"/>
      <c r="RIT106" s="376"/>
      <c r="RIU106" s="376"/>
      <c r="RIV106" s="376"/>
      <c r="RIW106" s="376"/>
      <c r="RIX106" s="376"/>
      <c r="RIY106" s="376"/>
      <c r="RIZ106" s="376"/>
      <c r="RJA106" s="376"/>
      <c r="RJB106" s="376"/>
      <c r="RJC106" s="376"/>
      <c r="RJD106" s="376"/>
      <c r="RJE106" s="376"/>
      <c r="RJF106" s="376"/>
      <c r="RJG106" s="376"/>
      <c r="RJH106" s="376"/>
      <c r="RJI106" s="376"/>
      <c r="RJJ106" s="376"/>
      <c r="RJK106" s="376"/>
      <c r="RJL106" s="376"/>
      <c r="RJM106" s="376"/>
      <c r="RJN106" s="376"/>
      <c r="RJO106" s="376"/>
      <c r="RJP106" s="376"/>
      <c r="RJQ106" s="376"/>
      <c r="RJR106" s="376"/>
      <c r="RJS106" s="376"/>
      <c r="RJT106" s="376"/>
      <c r="RJU106" s="376"/>
      <c r="RJV106" s="376"/>
      <c r="RJW106" s="376"/>
      <c r="RJX106" s="376"/>
      <c r="RJY106" s="376"/>
      <c r="RJZ106" s="376"/>
      <c r="RKA106" s="376"/>
      <c r="RKB106" s="376"/>
      <c r="RKC106" s="376"/>
      <c r="RKD106" s="376"/>
      <c r="RKE106" s="376"/>
      <c r="RKF106" s="376"/>
      <c r="RKG106" s="376"/>
      <c r="RKH106" s="376"/>
      <c r="RKI106" s="376"/>
      <c r="RKJ106" s="376"/>
      <c r="RKK106" s="376"/>
      <c r="RKL106" s="376"/>
      <c r="RKM106" s="376"/>
      <c r="RKN106" s="376"/>
      <c r="RKO106" s="376"/>
      <c r="RKP106" s="376"/>
      <c r="RKQ106" s="376"/>
      <c r="RKR106" s="376"/>
      <c r="RKS106" s="376"/>
      <c r="RKT106" s="376"/>
      <c r="RKU106" s="376"/>
      <c r="RKV106" s="376"/>
      <c r="RKW106" s="376"/>
      <c r="RKX106" s="376"/>
      <c r="RKY106" s="376"/>
      <c r="RKZ106" s="376"/>
      <c r="RLA106" s="376"/>
      <c r="RLB106" s="376"/>
      <c r="RLC106" s="376"/>
      <c r="RLD106" s="376"/>
      <c r="RLE106" s="376"/>
      <c r="RLF106" s="376"/>
      <c r="RLG106" s="376"/>
      <c r="RLH106" s="376"/>
      <c r="RLI106" s="376"/>
      <c r="RLJ106" s="376"/>
      <c r="RLK106" s="376"/>
      <c r="RLL106" s="376"/>
      <c r="RLM106" s="376"/>
      <c r="RLN106" s="376"/>
      <c r="RLO106" s="376"/>
      <c r="RLP106" s="376"/>
      <c r="RLQ106" s="376"/>
      <c r="RLR106" s="376"/>
      <c r="RLS106" s="376"/>
      <c r="RLT106" s="376"/>
      <c r="RLU106" s="376"/>
      <c r="RLV106" s="376"/>
      <c r="RLW106" s="376"/>
      <c r="RLX106" s="376"/>
      <c r="RLY106" s="376"/>
      <c r="RLZ106" s="376"/>
      <c r="RMA106" s="376"/>
      <c r="RMB106" s="376"/>
      <c r="RMC106" s="376"/>
      <c r="RMD106" s="376"/>
      <c r="RME106" s="376"/>
      <c r="RMF106" s="376"/>
      <c r="RMG106" s="376"/>
      <c r="RMH106" s="376"/>
      <c r="RMI106" s="376"/>
      <c r="RMJ106" s="376"/>
      <c r="RMK106" s="376"/>
      <c r="RML106" s="376"/>
      <c r="RMM106" s="376"/>
      <c r="RMN106" s="376"/>
      <c r="RMO106" s="376"/>
      <c r="RMP106" s="376"/>
      <c r="RMQ106" s="376"/>
      <c r="RMR106" s="376"/>
      <c r="RMS106" s="376"/>
      <c r="RMT106" s="376"/>
      <c r="RMU106" s="376"/>
      <c r="RMV106" s="376"/>
      <c r="RMW106" s="376"/>
      <c r="RMX106" s="376"/>
      <c r="RMY106" s="376"/>
      <c r="RMZ106" s="376"/>
      <c r="RNA106" s="376"/>
      <c r="RNB106" s="376"/>
      <c r="RNC106" s="376"/>
      <c r="RND106" s="376"/>
      <c r="RNE106" s="376"/>
      <c r="RNF106" s="376"/>
      <c r="RNG106" s="376"/>
      <c r="RNH106" s="376"/>
      <c r="RNI106" s="376"/>
      <c r="RNJ106" s="376"/>
      <c r="RNK106" s="376"/>
      <c r="RNL106" s="376"/>
      <c r="RNM106" s="376"/>
      <c r="RNN106" s="376"/>
      <c r="RNO106" s="376"/>
      <c r="RNP106" s="376"/>
      <c r="RNQ106" s="376"/>
      <c r="RNR106" s="376"/>
      <c r="RNS106" s="376"/>
      <c r="RNT106" s="376"/>
      <c r="RNU106" s="376"/>
      <c r="RNV106" s="376"/>
      <c r="RNW106" s="376"/>
      <c r="RNX106" s="376"/>
      <c r="RNY106" s="376"/>
      <c r="RNZ106" s="376"/>
      <c r="ROA106" s="376"/>
      <c r="ROB106" s="376"/>
      <c r="ROC106" s="376"/>
      <c r="ROD106" s="376"/>
      <c r="ROE106" s="376"/>
      <c r="ROF106" s="376"/>
      <c r="ROG106" s="376"/>
      <c r="ROH106" s="376"/>
      <c r="ROI106" s="376"/>
      <c r="ROJ106" s="376"/>
      <c r="ROK106" s="376"/>
      <c r="ROL106" s="376"/>
      <c r="ROM106" s="376"/>
      <c r="RON106" s="376"/>
      <c r="ROO106" s="376"/>
      <c r="ROP106" s="376"/>
      <c r="ROQ106" s="376"/>
      <c r="ROR106" s="376"/>
      <c r="ROS106" s="376"/>
      <c r="ROT106" s="376"/>
      <c r="ROU106" s="376"/>
      <c r="ROV106" s="376"/>
      <c r="ROW106" s="376"/>
      <c r="ROX106" s="376"/>
      <c r="ROY106" s="376"/>
      <c r="ROZ106" s="376"/>
      <c r="RPA106" s="376"/>
      <c r="RPB106" s="376"/>
      <c r="RPC106" s="376"/>
      <c r="RPD106" s="376"/>
      <c r="RPE106" s="376"/>
      <c r="RPF106" s="376"/>
      <c r="RPG106" s="376"/>
      <c r="RPH106" s="376"/>
      <c r="RPI106" s="376"/>
      <c r="RPJ106" s="376"/>
      <c r="RPK106" s="376"/>
      <c r="RPL106" s="376"/>
      <c r="RPM106" s="376"/>
      <c r="RPN106" s="376"/>
      <c r="RPO106" s="376"/>
      <c r="RPP106" s="376"/>
      <c r="RPQ106" s="376"/>
      <c r="RPR106" s="376"/>
      <c r="RPS106" s="376"/>
      <c r="RPT106" s="376"/>
      <c r="RPU106" s="376"/>
      <c r="RPV106" s="376"/>
      <c r="RPW106" s="376"/>
      <c r="RPX106" s="376"/>
      <c r="RPY106" s="376"/>
      <c r="RPZ106" s="376"/>
      <c r="RQA106" s="376"/>
      <c r="RQB106" s="376"/>
      <c r="RQC106" s="376"/>
      <c r="RQD106" s="376"/>
      <c r="RQE106" s="376"/>
      <c r="RQF106" s="376"/>
      <c r="RQG106" s="376"/>
      <c r="RQH106" s="376"/>
      <c r="RQI106" s="376"/>
      <c r="RQJ106" s="376"/>
      <c r="RQK106" s="376"/>
      <c r="RQL106" s="376"/>
      <c r="RQM106" s="376"/>
      <c r="RQN106" s="376"/>
      <c r="RQO106" s="376"/>
      <c r="RQP106" s="376"/>
      <c r="RQQ106" s="376"/>
      <c r="RQR106" s="376"/>
      <c r="RQS106" s="376"/>
      <c r="RQT106" s="376"/>
      <c r="RQU106" s="376"/>
      <c r="RQV106" s="376"/>
      <c r="RQW106" s="376"/>
      <c r="RQX106" s="376"/>
      <c r="RQY106" s="376"/>
      <c r="RQZ106" s="376"/>
      <c r="RRA106" s="376"/>
      <c r="RRB106" s="376"/>
      <c r="RRC106" s="376"/>
      <c r="RRD106" s="376"/>
      <c r="RRE106" s="376"/>
      <c r="RRF106" s="376"/>
      <c r="RRG106" s="376"/>
      <c r="RRH106" s="376"/>
      <c r="RRI106" s="376"/>
      <c r="RRJ106" s="376"/>
      <c r="RRK106" s="376"/>
      <c r="RRL106" s="376"/>
      <c r="RRM106" s="376"/>
      <c r="RRN106" s="376"/>
      <c r="RRO106" s="376"/>
      <c r="RRP106" s="376"/>
      <c r="RRQ106" s="376"/>
      <c r="RRR106" s="376"/>
      <c r="RRS106" s="376"/>
      <c r="RRT106" s="376"/>
      <c r="RRU106" s="376"/>
      <c r="RRV106" s="376"/>
      <c r="RRW106" s="376"/>
      <c r="RRX106" s="376"/>
      <c r="RRY106" s="376"/>
      <c r="RRZ106" s="376"/>
      <c r="RSA106" s="376"/>
      <c r="RSB106" s="376"/>
      <c r="RSC106" s="376"/>
      <c r="RSD106" s="376"/>
      <c r="RSE106" s="376"/>
      <c r="RSF106" s="376"/>
      <c r="RSG106" s="376"/>
      <c r="RSH106" s="376"/>
      <c r="RSI106" s="376"/>
      <c r="RSJ106" s="376"/>
      <c r="RSK106" s="376"/>
      <c r="RSL106" s="376"/>
      <c r="RSM106" s="376"/>
      <c r="RSN106" s="376"/>
      <c r="RSO106" s="376"/>
      <c r="RSP106" s="376"/>
      <c r="RSQ106" s="376"/>
      <c r="RSR106" s="376"/>
      <c r="RSS106" s="376"/>
      <c r="RST106" s="376"/>
      <c r="RSU106" s="376"/>
      <c r="RSV106" s="376"/>
      <c r="RSW106" s="376"/>
      <c r="RSX106" s="376"/>
      <c r="RSY106" s="376"/>
      <c r="RSZ106" s="376"/>
      <c r="RTA106" s="376"/>
      <c r="RTB106" s="376"/>
      <c r="RTC106" s="376"/>
      <c r="RTD106" s="376"/>
      <c r="RTE106" s="376"/>
      <c r="RTF106" s="376"/>
      <c r="RTG106" s="376"/>
      <c r="RTH106" s="376"/>
      <c r="RTI106" s="376"/>
      <c r="RTJ106" s="376"/>
      <c r="RTK106" s="376"/>
      <c r="RTL106" s="376"/>
      <c r="RTM106" s="376"/>
      <c r="RTN106" s="376"/>
      <c r="RTO106" s="376"/>
      <c r="RTP106" s="376"/>
      <c r="RTQ106" s="376"/>
      <c r="RTR106" s="376"/>
      <c r="RTS106" s="376"/>
      <c r="RTT106" s="376"/>
      <c r="RTU106" s="376"/>
      <c r="RTV106" s="376"/>
      <c r="RTW106" s="376"/>
      <c r="RTX106" s="376"/>
      <c r="RTY106" s="376"/>
      <c r="RTZ106" s="376"/>
      <c r="RUA106" s="376"/>
      <c r="RUB106" s="376"/>
      <c r="RUC106" s="376"/>
      <c r="RUD106" s="376"/>
      <c r="RUE106" s="376"/>
      <c r="RUF106" s="376"/>
      <c r="RUG106" s="376"/>
      <c r="RUH106" s="376"/>
      <c r="RUI106" s="376"/>
      <c r="RUJ106" s="376"/>
      <c r="RUK106" s="376"/>
      <c r="RUL106" s="376"/>
      <c r="RUM106" s="376"/>
      <c r="RUN106" s="376"/>
      <c r="RUO106" s="376"/>
      <c r="RUP106" s="376"/>
      <c r="RUQ106" s="376"/>
      <c r="RUR106" s="376"/>
      <c r="RUS106" s="376"/>
      <c r="RUT106" s="376"/>
      <c r="RUU106" s="376"/>
      <c r="RUV106" s="376"/>
      <c r="RUW106" s="376"/>
      <c r="RUX106" s="376"/>
      <c r="RUY106" s="376"/>
      <c r="RUZ106" s="376"/>
      <c r="RVA106" s="376"/>
      <c r="RVB106" s="376"/>
      <c r="RVC106" s="376"/>
      <c r="RVD106" s="376"/>
      <c r="RVE106" s="376"/>
      <c r="RVF106" s="376"/>
      <c r="RVG106" s="376"/>
      <c r="RVH106" s="376"/>
      <c r="RVI106" s="376"/>
      <c r="RVJ106" s="376"/>
      <c r="RVK106" s="376"/>
      <c r="RVL106" s="376"/>
      <c r="RVM106" s="376"/>
      <c r="RVN106" s="376"/>
      <c r="RVO106" s="376"/>
      <c r="RVP106" s="376"/>
      <c r="RVQ106" s="376"/>
      <c r="RVR106" s="376"/>
      <c r="RVS106" s="376"/>
      <c r="RVT106" s="376"/>
      <c r="RVU106" s="376"/>
      <c r="RVV106" s="376"/>
      <c r="RVW106" s="376"/>
      <c r="RVX106" s="376"/>
      <c r="RVY106" s="376"/>
      <c r="RVZ106" s="376"/>
      <c r="RWA106" s="376"/>
      <c r="RWB106" s="376"/>
      <c r="RWC106" s="376"/>
      <c r="RWD106" s="376"/>
      <c r="RWE106" s="376"/>
      <c r="RWF106" s="376"/>
      <c r="RWG106" s="376"/>
      <c r="RWH106" s="376"/>
      <c r="RWI106" s="376"/>
      <c r="RWJ106" s="376"/>
      <c r="RWK106" s="376"/>
      <c r="RWL106" s="376"/>
      <c r="RWM106" s="376"/>
      <c r="RWN106" s="376"/>
      <c r="RWO106" s="376"/>
      <c r="RWP106" s="376"/>
      <c r="RWQ106" s="376"/>
      <c r="RWR106" s="376"/>
      <c r="RWS106" s="376"/>
      <c r="RWT106" s="376"/>
      <c r="RWU106" s="376"/>
      <c r="RWV106" s="376"/>
      <c r="RWW106" s="376"/>
      <c r="RWX106" s="376"/>
      <c r="RWY106" s="376"/>
      <c r="RWZ106" s="376"/>
      <c r="RXA106" s="376"/>
      <c r="RXB106" s="376"/>
      <c r="RXC106" s="376"/>
      <c r="RXD106" s="376"/>
      <c r="RXE106" s="376"/>
      <c r="RXF106" s="376"/>
      <c r="RXG106" s="376"/>
      <c r="RXH106" s="376"/>
      <c r="RXI106" s="376"/>
      <c r="RXJ106" s="376"/>
      <c r="RXK106" s="376"/>
      <c r="RXL106" s="376"/>
      <c r="RXM106" s="376"/>
      <c r="RXN106" s="376"/>
      <c r="RXO106" s="376"/>
      <c r="RXP106" s="376"/>
      <c r="RXQ106" s="376"/>
      <c r="RXR106" s="376"/>
      <c r="RXS106" s="376"/>
      <c r="RXT106" s="376"/>
      <c r="RXU106" s="376"/>
      <c r="RXV106" s="376"/>
      <c r="RXW106" s="376"/>
      <c r="RXX106" s="376"/>
      <c r="RXY106" s="376"/>
      <c r="RXZ106" s="376"/>
      <c r="RYA106" s="376"/>
      <c r="RYB106" s="376"/>
      <c r="RYC106" s="376"/>
      <c r="RYD106" s="376"/>
      <c r="RYE106" s="376"/>
      <c r="RYF106" s="376"/>
      <c r="RYG106" s="376"/>
      <c r="RYH106" s="376"/>
      <c r="RYI106" s="376"/>
      <c r="RYJ106" s="376"/>
      <c r="RYK106" s="376"/>
      <c r="RYL106" s="376"/>
      <c r="RYM106" s="376"/>
      <c r="RYN106" s="376"/>
      <c r="RYO106" s="376"/>
      <c r="RYP106" s="376"/>
      <c r="RYQ106" s="376"/>
      <c r="RYR106" s="376"/>
      <c r="RYS106" s="376"/>
      <c r="RYT106" s="376"/>
      <c r="RYU106" s="376"/>
      <c r="RYV106" s="376"/>
      <c r="RYW106" s="376"/>
      <c r="RYX106" s="376"/>
      <c r="RYY106" s="376"/>
      <c r="RYZ106" s="376"/>
      <c r="RZA106" s="376"/>
      <c r="RZB106" s="376"/>
      <c r="RZC106" s="376"/>
      <c r="RZD106" s="376"/>
      <c r="RZE106" s="376"/>
      <c r="RZF106" s="376"/>
      <c r="RZG106" s="376"/>
      <c r="RZH106" s="376"/>
      <c r="RZI106" s="376"/>
      <c r="RZJ106" s="376"/>
      <c r="RZK106" s="376"/>
      <c r="RZL106" s="376"/>
      <c r="RZM106" s="376"/>
      <c r="RZN106" s="376"/>
      <c r="RZO106" s="376"/>
      <c r="RZP106" s="376"/>
      <c r="RZQ106" s="376"/>
      <c r="RZR106" s="376"/>
      <c r="RZS106" s="376"/>
      <c r="RZT106" s="376"/>
      <c r="RZU106" s="376"/>
      <c r="RZV106" s="376"/>
      <c r="RZW106" s="376"/>
      <c r="RZX106" s="376"/>
      <c r="RZY106" s="376"/>
      <c r="RZZ106" s="376"/>
      <c r="SAA106" s="376"/>
      <c r="SAB106" s="376"/>
      <c r="SAC106" s="376"/>
      <c r="SAD106" s="376"/>
      <c r="SAE106" s="376"/>
      <c r="SAF106" s="376"/>
      <c r="SAG106" s="376"/>
      <c r="SAH106" s="376"/>
      <c r="SAI106" s="376"/>
      <c r="SAJ106" s="376"/>
      <c r="SAK106" s="376"/>
      <c r="SAL106" s="376"/>
      <c r="SAM106" s="376"/>
      <c r="SAN106" s="376"/>
      <c r="SAO106" s="376"/>
      <c r="SAP106" s="376"/>
      <c r="SAQ106" s="376"/>
      <c r="SAR106" s="376"/>
      <c r="SAS106" s="376"/>
      <c r="SAT106" s="376"/>
      <c r="SAU106" s="376"/>
      <c r="SAV106" s="376"/>
      <c r="SAW106" s="376"/>
      <c r="SAX106" s="376"/>
      <c r="SAY106" s="376"/>
      <c r="SAZ106" s="376"/>
      <c r="SBA106" s="376"/>
      <c r="SBB106" s="376"/>
      <c r="SBC106" s="376"/>
      <c r="SBD106" s="376"/>
      <c r="SBE106" s="376"/>
      <c r="SBF106" s="376"/>
      <c r="SBG106" s="376"/>
      <c r="SBH106" s="376"/>
      <c r="SBI106" s="376"/>
      <c r="SBJ106" s="376"/>
      <c r="SBK106" s="376"/>
      <c r="SBL106" s="376"/>
      <c r="SBM106" s="376"/>
      <c r="SBN106" s="376"/>
      <c r="SBO106" s="376"/>
      <c r="SBP106" s="376"/>
      <c r="SBQ106" s="376"/>
      <c r="SBR106" s="376"/>
      <c r="SBS106" s="376"/>
      <c r="SBT106" s="376"/>
      <c r="SBU106" s="376"/>
      <c r="SBV106" s="376"/>
      <c r="SBW106" s="376"/>
      <c r="SBX106" s="376"/>
      <c r="SBY106" s="376"/>
      <c r="SBZ106" s="376"/>
      <c r="SCA106" s="376"/>
      <c r="SCB106" s="376"/>
      <c r="SCC106" s="376"/>
      <c r="SCD106" s="376"/>
      <c r="SCE106" s="376"/>
      <c r="SCF106" s="376"/>
      <c r="SCG106" s="376"/>
      <c r="SCH106" s="376"/>
      <c r="SCI106" s="376"/>
      <c r="SCJ106" s="376"/>
      <c r="SCK106" s="376"/>
      <c r="SCL106" s="376"/>
      <c r="SCM106" s="376"/>
      <c r="SCN106" s="376"/>
      <c r="SCO106" s="376"/>
      <c r="SCP106" s="376"/>
      <c r="SCQ106" s="376"/>
      <c r="SCR106" s="376"/>
      <c r="SCS106" s="376"/>
      <c r="SCT106" s="376"/>
      <c r="SCU106" s="376"/>
      <c r="SCV106" s="376"/>
      <c r="SCW106" s="376"/>
      <c r="SCX106" s="376"/>
      <c r="SCY106" s="376"/>
      <c r="SCZ106" s="376"/>
      <c r="SDA106" s="376"/>
      <c r="SDB106" s="376"/>
      <c r="SDC106" s="376"/>
      <c r="SDD106" s="376"/>
      <c r="SDE106" s="376"/>
      <c r="SDF106" s="376"/>
      <c r="SDG106" s="376"/>
      <c r="SDH106" s="376"/>
      <c r="SDI106" s="376"/>
      <c r="SDJ106" s="376"/>
      <c r="SDK106" s="376"/>
      <c r="SDL106" s="376"/>
      <c r="SDM106" s="376"/>
      <c r="SDN106" s="376"/>
      <c r="SDO106" s="376"/>
      <c r="SDP106" s="376"/>
      <c r="SDQ106" s="376"/>
      <c r="SDR106" s="376"/>
      <c r="SDS106" s="376"/>
      <c r="SDT106" s="376"/>
      <c r="SDU106" s="376"/>
      <c r="SDV106" s="376"/>
      <c r="SDW106" s="376"/>
      <c r="SDX106" s="376"/>
      <c r="SDY106" s="376"/>
      <c r="SDZ106" s="376"/>
      <c r="SEA106" s="376"/>
      <c r="SEB106" s="376"/>
      <c r="SEC106" s="376"/>
      <c r="SED106" s="376"/>
      <c r="SEE106" s="376"/>
      <c r="SEF106" s="376"/>
      <c r="SEG106" s="376"/>
      <c r="SEH106" s="376"/>
      <c r="SEI106" s="376"/>
      <c r="SEJ106" s="376"/>
      <c r="SEK106" s="376"/>
      <c r="SEL106" s="376"/>
      <c r="SEM106" s="376"/>
      <c r="SEN106" s="376"/>
      <c r="SEO106" s="376"/>
      <c r="SEP106" s="376"/>
      <c r="SEQ106" s="376"/>
      <c r="SER106" s="376"/>
      <c r="SES106" s="376"/>
      <c r="SET106" s="376"/>
      <c r="SEU106" s="376"/>
      <c r="SEV106" s="376"/>
      <c r="SEW106" s="376"/>
      <c r="SEX106" s="376"/>
      <c r="SEY106" s="376"/>
      <c r="SEZ106" s="376"/>
      <c r="SFA106" s="376"/>
      <c r="SFB106" s="376"/>
      <c r="SFC106" s="376"/>
      <c r="SFD106" s="376"/>
      <c r="SFE106" s="376"/>
      <c r="SFF106" s="376"/>
      <c r="SFG106" s="376"/>
      <c r="SFH106" s="376"/>
      <c r="SFI106" s="376"/>
      <c r="SFJ106" s="376"/>
      <c r="SFK106" s="376"/>
      <c r="SFL106" s="376"/>
      <c r="SFM106" s="376"/>
      <c r="SFN106" s="376"/>
      <c r="SFO106" s="376"/>
      <c r="SFP106" s="376"/>
      <c r="SFQ106" s="376"/>
      <c r="SFR106" s="376"/>
      <c r="SFS106" s="376"/>
      <c r="SFT106" s="376"/>
      <c r="SFU106" s="376"/>
      <c r="SFV106" s="376"/>
      <c r="SFW106" s="376"/>
      <c r="SFX106" s="376"/>
      <c r="SFY106" s="376"/>
      <c r="SFZ106" s="376"/>
      <c r="SGA106" s="376"/>
      <c r="SGB106" s="376"/>
      <c r="SGC106" s="376"/>
      <c r="SGD106" s="376"/>
      <c r="SGE106" s="376"/>
      <c r="SGF106" s="376"/>
      <c r="SGG106" s="376"/>
      <c r="SGH106" s="376"/>
      <c r="SGI106" s="376"/>
      <c r="SGJ106" s="376"/>
      <c r="SGK106" s="376"/>
      <c r="SGL106" s="376"/>
      <c r="SGM106" s="376"/>
      <c r="SGN106" s="376"/>
      <c r="SGO106" s="376"/>
      <c r="SGP106" s="376"/>
      <c r="SGQ106" s="376"/>
      <c r="SGR106" s="376"/>
      <c r="SGS106" s="376"/>
      <c r="SGT106" s="376"/>
      <c r="SGU106" s="376"/>
      <c r="SGV106" s="376"/>
      <c r="SGW106" s="376"/>
      <c r="SGX106" s="376"/>
      <c r="SGY106" s="376"/>
      <c r="SGZ106" s="376"/>
      <c r="SHA106" s="376"/>
      <c r="SHB106" s="376"/>
      <c r="SHC106" s="376"/>
      <c r="SHD106" s="376"/>
      <c r="SHE106" s="376"/>
      <c r="SHF106" s="376"/>
      <c r="SHG106" s="376"/>
      <c r="SHH106" s="376"/>
      <c r="SHI106" s="376"/>
      <c r="SHJ106" s="376"/>
      <c r="SHK106" s="376"/>
      <c r="SHL106" s="376"/>
      <c r="SHM106" s="376"/>
      <c r="SHN106" s="376"/>
      <c r="SHO106" s="376"/>
      <c r="SHP106" s="376"/>
      <c r="SHQ106" s="376"/>
      <c r="SHR106" s="376"/>
      <c r="SHS106" s="376"/>
      <c r="SHT106" s="376"/>
      <c r="SHU106" s="376"/>
      <c r="SHV106" s="376"/>
      <c r="SHW106" s="376"/>
      <c r="SHX106" s="376"/>
      <c r="SHY106" s="376"/>
      <c r="SHZ106" s="376"/>
      <c r="SIA106" s="376"/>
      <c r="SIB106" s="376"/>
      <c r="SIC106" s="376"/>
      <c r="SID106" s="376"/>
      <c r="SIE106" s="376"/>
      <c r="SIF106" s="376"/>
      <c r="SIG106" s="376"/>
      <c r="SIH106" s="376"/>
      <c r="SII106" s="376"/>
      <c r="SIJ106" s="376"/>
      <c r="SIK106" s="376"/>
      <c r="SIL106" s="376"/>
      <c r="SIM106" s="376"/>
      <c r="SIN106" s="376"/>
      <c r="SIO106" s="376"/>
      <c r="SIP106" s="376"/>
      <c r="SIQ106" s="376"/>
      <c r="SIR106" s="376"/>
      <c r="SIS106" s="376"/>
      <c r="SIT106" s="376"/>
      <c r="SIU106" s="376"/>
      <c r="SIV106" s="376"/>
      <c r="SIW106" s="376"/>
      <c r="SIX106" s="376"/>
      <c r="SIY106" s="376"/>
      <c r="SIZ106" s="376"/>
      <c r="SJA106" s="376"/>
      <c r="SJB106" s="376"/>
      <c r="SJC106" s="376"/>
      <c r="SJD106" s="376"/>
      <c r="SJE106" s="376"/>
      <c r="SJF106" s="376"/>
      <c r="SJG106" s="376"/>
      <c r="SJH106" s="376"/>
      <c r="SJI106" s="376"/>
      <c r="SJJ106" s="376"/>
      <c r="SJK106" s="376"/>
      <c r="SJL106" s="376"/>
      <c r="SJM106" s="376"/>
      <c r="SJN106" s="376"/>
      <c r="SJO106" s="376"/>
      <c r="SJP106" s="376"/>
      <c r="SJQ106" s="376"/>
      <c r="SJR106" s="376"/>
      <c r="SJS106" s="376"/>
      <c r="SJT106" s="376"/>
      <c r="SJU106" s="376"/>
      <c r="SJV106" s="376"/>
      <c r="SJW106" s="376"/>
      <c r="SJX106" s="376"/>
      <c r="SJY106" s="376"/>
      <c r="SJZ106" s="376"/>
      <c r="SKA106" s="376"/>
      <c r="SKB106" s="376"/>
      <c r="SKC106" s="376"/>
      <c r="SKD106" s="376"/>
      <c r="SKE106" s="376"/>
      <c r="SKF106" s="376"/>
      <c r="SKG106" s="376"/>
      <c r="SKH106" s="376"/>
      <c r="SKI106" s="376"/>
      <c r="SKJ106" s="376"/>
      <c r="SKK106" s="376"/>
      <c r="SKL106" s="376"/>
      <c r="SKM106" s="376"/>
      <c r="SKN106" s="376"/>
      <c r="SKO106" s="376"/>
      <c r="SKP106" s="376"/>
      <c r="SKQ106" s="376"/>
      <c r="SKR106" s="376"/>
      <c r="SKS106" s="376"/>
      <c r="SKT106" s="376"/>
      <c r="SKU106" s="376"/>
      <c r="SKV106" s="376"/>
      <c r="SKW106" s="376"/>
      <c r="SKX106" s="376"/>
      <c r="SKY106" s="376"/>
      <c r="SKZ106" s="376"/>
      <c r="SLA106" s="376"/>
      <c r="SLB106" s="376"/>
      <c r="SLC106" s="376"/>
      <c r="SLD106" s="376"/>
      <c r="SLE106" s="376"/>
      <c r="SLF106" s="376"/>
      <c r="SLG106" s="376"/>
      <c r="SLH106" s="376"/>
      <c r="SLI106" s="376"/>
      <c r="SLJ106" s="376"/>
      <c r="SLK106" s="376"/>
      <c r="SLL106" s="376"/>
      <c r="SLM106" s="376"/>
      <c r="SLN106" s="376"/>
      <c r="SLO106" s="376"/>
      <c r="SLP106" s="376"/>
      <c r="SLQ106" s="376"/>
      <c r="SLR106" s="376"/>
      <c r="SLS106" s="376"/>
      <c r="SLT106" s="376"/>
      <c r="SLU106" s="376"/>
      <c r="SLV106" s="376"/>
      <c r="SLW106" s="376"/>
      <c r="SLX106" s="376"/>
      <c r="SLY106" s="376"/>
      <c r="SLZ106" s="376"/>
      <c r="SMA106" s="376"/>
      <c r="SMB106" s="376"/>
      <c r="SMC106" s="376"/>
      <c r="SMD106" s="376"/>
      <c r="SME106" s="376"/>
      <c r="SMF106" s="376"/>
      <c r="SMG106" s="376"/>
      <c r="SMH106" s="376"/>
      <c r="SMI106" s="376"/>
      <c r="SMJ106" s="376"/>
      <c r="SMK106" s="376"/>
      <c r="SML106" s="376"/>
      <c r="SMM106" s="376"/>
      <c r="SMN106" s="376"/>
      <c r="SMO106" s="376"/>
      <c r="SMP106" s="376"/>
      <c r="SMQ106" s="376"/>
      <c r="SMR106" s="376"/>
      <c r="SMS106" s="376"/>
      <c r="SMT106" s="376"/>
      <c r="SMU106" s="376"/>
      <c r="SMV106" s="376"/>
      <c r="SMW106" s="376"/>
      <c r="SMX106" s="376"/>
      <c r="SMY106" s="376"/>
      <c r="SMZ106" s="376"/>
      <c r="SNA106" s="376"/>
      <c r="SNB106" s="376"/>
      <c r="SNC106" s="376"/>
      <c r="SND106" s="376"/>
      <c r="SNE106" s="376"/>
      <c r="SNF106" s="376"/>
      <c r="SNG106" s="376"/>
      <c r="SNH106" s="376"/>
      <c r="SNI106" s="376"/>
      <c r="SNJ106" s="376"/>
      <c r="SNK106" s="376"/>
      <c r="SNL106" s="376"/>
      <c r="SNM106" s="376"/>
      <c r="SNN106" s="376"/>
      <c r="SNO106" s="376"/>
      <c r="SNP106" s="376"/>
      <c r="SNQ106" s="376"/>
      <c r="SNR106" s="376"/>
      <c r="SNS106" s="376"/>
      <c r="SNT106" s="376"/>
      <c r="SNU106" s="376"/>
      <c r="SNV106" s="376"/>
      <c r="SNW106" s="376"/>
      <c r="SNX106" s="376"/>
      <c r="SNY106" s="376"/>
      <c r="SNZ106" s="376"/>
      <c r="SOA106" s="376"/>
      <c r="SOB106" s="376"/>
      <c r="SOC106" s="376"/>
      <c r="SOD106" s="376"/>
      <c r="SOE106" s="376"/>
      <c r="SOF106" s="376"/>
      <c r="SOG106" s="376"/>
      <c r="SOH106" s="376"/>
      <c r="SOI106" s="376"/>
      <c r="SOJ106" s="376"/>
      <c r="SOK106" s="376"/>
      <c r="SOL106" s="376"/>
      <c r="SOM106" s="376"/>
      <c r="SON106" s="376"/>
      <c r="SOO106" s="376"/>
      <c r="SOP106" s="376"/>
      <c r="SOQ106" s="376"/>
      <c r="SOR106" s="376"/>
      <c r="SOS106" s="376"/>
      <c r="SOT106" s="376"/>
      <c r="SOU106" s="376"/>
      <c r="SOV106" s="376"/>
      <c r="SOW106" s="376"/>
      <c r="SOX106" s="376"/>
      <c r="SOY106" s="376"/>
      <c r="SOZ106" s="376"/>
      <c r="SPA106" s="376"/>
      <c r="SPB106" s="376"/>
      <c r="SPC106" s="376"/>
      <c r="SPD106" s="376"/>
      <c r="SPE106" s="376"/>
      <c r="SPF106" s="376"/>
      <c r="SPG106" s="376"/>
      <c r="SPH106" s="376"/>
      <c r="SPI106" s="376"/>
      <c r="SPJ106" s="376"/>
      <c r="SPK106" s="376"/>
      <c r="SPL106" s="376"/>
      <c r="SPM106" s="376"/>
      <c r="SPN106" s="376"/>
      <c r="SPO106" s="376"/>
      <c r="SPP106" s="376"/>
      <c r="SPQ106" s="376"/>
      <c r="SPR106" s="376"/>
      <c r="SPS106" s="376"/>
      <c r="SPT106" s="376"/>
      <c r="SPU106" s="376"/>
      <c r="SPV106" s="376"/>
      <c r="SPW106" s="376"/>
      <c r="SPX106" s="376"/>
      <c r="SPY106" s="376"/>
      <c r="SPZ106" s="376"/>
      <c r="SQA106" s="376"/>
      <c r="SQB106" s="376"/>
      <c r="SQC106" s="376"/>
      <c r="SQD106" s="376"/>
      <c r="SQE106" s="376"/>
      <c r="SQF106" s="376"/>
      <c r="SQG106" s="376"/>
      <c r="SQH106" s="376"/>
      <c r="SQI106" s="376"/>
      <c r="SQJ106" s="376"/>
      <c r="SQK106" s="376"/>
      <c r="SQL106" s="376"/>
      <c r="SQM106" s="376"/>
      <c r="SQN106" s="376"/>
      <c r="SQO106" s="376"/>
      <c r="SQP106" s="376"/>
      <c r="SQQ106" s="376"/>
      <c r="SQR106" s="376"/>
      <c r="SQS106" s="376"/>
      <c r="SQT106" s="376"/>
      <c r="SQU106" s="376"/>
      <c r="SQV106" s="376"/>
      <c r="SQW106" s="376"/>
      <c r="SQX106" s="376"/>
      <c r="SQY106" s="376"/>
      <c r="SQZ106" s="376"/>
      <c r="SRA106" s="376"/>
      <c r="SRB106" s="376"/>
      <c r="SRC106" s="376"/>
      <c r="SRD106" s="376"/>
      <c r="SRE106" s="376"/>
      <c r="SRF106" s="376"/>
      <c r="SRG106" s="376"/>
      <c r="SRH106" s="376"/>
      <c r="SRI106" s="376"/>
      <c r="SRJ106" s="376"/>
      <c r="SRK106" s="376"/>
      <c r="SRL106" s="376"/>
      <c r="SRM106" s="376"/>
      <c r="SRN106" s="376"/>
      <c r="SRO106" s="376"/>
      <c r="SRP106" s="376"/>
      <c r="SRQ106" s="376"/>
      <c r="SRR106" s="376"/>
      <c r="SRS106" s="376"/>
      <c r="SRT106" s="376"/>
      <c r="SRU106" s="376"/>
      <c r="SRV106" s="376"/>
      <c r="SRW106" s="376"/>
      <c r="SRX106" s="376"/>
      <c r="SRY106" s="376"/>
      <c r="SRZ106" s="376"/>
      <c r="SSA106" s="376"/>
      <c r="SSB106" s="376"/>
      <c r="SSC106" s="376"/>
      <c r="SSD106" s="376"/>
      <c r="SSE106" s="376"/>
      <c r="SSF106" s="376"/>
      <c r="SSG106" s="376"/>
      <c r="SSH106" s="376"/>
      <c r="SSI106" s="376"/>
      <c r="SSJ106" s="376"/>
      <c r="SSK106" s="376"/>
      <c r="SSL106" s="376"/>
      <c r="SSM106" s="376"/>
      <c r="SSN106" s="376"/>
      <c r="SSO106" s="376"/>
      <c r="SSP106" s="376"/>
      <c r="SSQ106" s="376"/>
      <c r="SSR106" s="376"/>
      <c r="SSS106" s="376"/>
      <c r="SST106" s="376"/>
      <c r="SSU106" s="376"/>
      <c r="SSV106" s="376"/>
      <c r="SSW106" s="376"/>
      <c r="SSX106" s="376"/>
      <c r="SSY106" s="376"/>
      <c r="SSZ106" s="376"/>
      <c r="STA106" s="376"/>
      <c r="STB106" s="376"/>
      <c r="STC106" s="376"/>
      <c r="STD106" s="376"/>
      <c r="STE106" s="376"/>
      <c r="STF106" s="376"/>
      <c r="STG106" s="376"/>
      <c r="STH106" s="376"/>
      <c r="STI106" s="376"/>
      <c r="STJ106" s="376"/>
      <c r="STK106" s="376"/>
      <c r="STL106" s="376"/>
      <c r="STM106" s="376"/>
      <c r="STN106" s="376"/>
      <c r="STO106" s="376"/>
      <c r="STP106" s="376"/>
      <c r="STQ106" s="376"/>
      <c r="STR106" s="376"/>
      <c r="STS106" s="376"/>
      <c r="STT106" s="376"/>
      <c r="STU106" s="376"/>
      <c r="STV106" s="376"/>
      <c r="STW106" s="376"/>
      <c r="STX106" s="376"/>
      <c r="STY106" s="376"/>
      <c r="STZ106" s="376"/>
      <c r="SUA106" s="376"/>
      <c r="SUB106" s="376"/>
      <c r="SUC106" s="376"/>
      <c r="SUD106" s="376"/>
      <c r="SUE106" s="376"/>
      <c r="SUF106" s="376"/>
      <c r="SUG106" s="376"/>
      <c r="SUH106" s="376"/>
      <c r="SUI106" s="376"/>
      <c r="SUJ106" s="376"/>
      <c r="SUK106" s="376"/>
      <c r="SUL106" s="376"/>
      <c r="SUM106" s="376"/>
      <c r="SUN106" s="376"/>
      <c r="SUO106" s="376"/>
      <c r="SUP106" s="376"/>
      <c r="SUQ106" s="376"/>
      <c r="SUR106" s="376"/>
      <c r="SUS106" s="376"/>
      <c r="SUT106" s="376"/>
      <c r="SUU106" s="376"/>
      <c r="SUV106" s="376"/>
      <c r="SUW106" s="376"/>
      <c r="SUX106" s="376"/>
      <c r="SUY106" s="376"/>
      <c r="SUZ106" s="376"/>
      <c r="SVA106" s="376"/>
      <c r="SVB106" s="376"/>
      <c r="SVC106" s="376"/>
      <c r="SVD106" s="376"/>
      <c r="SVE106" s="376"/>
      <c r="SVF106" s="376"/>
      <c r="SVG106" s="376"/>
      <c r="SVH106" s="376"/>
      <c r="SVI106" s="376"/>
      <c r="SVJ106" s="376"/>
      <c r="SVK106" s="376"/>
      <c r="SVL106" s="376"/>
      <c r="SVM106" s="376"/>
      <c r="SVN106" s="376"/>
      <c r="SVO106" s="376"/>
      <c r="SVP106" s="376"/>
      <c r="SVQ106" s="376"/>
      <c r="SVR106" s="376"/>
      <c r="SVS106" s="376"/>
      <c r="SVT106" s="376"/>
      <c r="SVU106" s="376"/>
      <c r="SVV106" s="376"/>
      <c r="SVW106" s="376"/>
      <c r="SVX106" s="376"/>
      <c r="SVY106" s="376"/>
      <c r="SVZ106" s="376"/>
      <c r="SWA106" s="376"/>
      <c r="SWB106" s="376"/>
      <c r="SWC106" s="376"/>
      <c r="SWD106" s="376"/>
      <c r="SWE106" s="376"/>
      <c r="SWF106" s="376"/>
      <c r="SWG106" s="376"/>
      <c r="SWH106" s="376"/>
      <c r="SWI106" s="376"/>
      <c r="SWJ106" s="376"/>
      <c r="SWK106" s="376"/>
      <c r="SWL106" s="376"/>
      <c r="SWM106" s="376"/>
      <c r="SWN106" s="376"/>
      <c r="SWO106" s="376"/>
      <c r="SWP106" s="376"/>
      <c r="SWQ106" s="376"/>
      <c r="SWR106" s="376"/>
      <c r="SWS106" s="376"/>
      <c r="SWT106" s="376"/>
      <c r="SWU106" s="376"/>
      <c r="SWV106" s="376"/>
      <c r="SWW106" s="376"/>
      <c r="SWX106" s="376"/>
      <c r="SWY106" s="376"/>
      <c r="SWZ106" s="376"/>
      <c r="SXA106" s="376"/>
      <c r="SXB106" s="376"/>
      <c r="SXC106" s="376"/>
      <c r="SXD106" s="376"/>
      <c r="SXE106" s="376"/>
      <c r="SXF106" s="376"/>
      <c r="SXG106" s="376"/>
      <c r="SXH106" s="376"/>
      <c r="SXI106" s="376"/>
      <c r="SXJ106" s="376"/>
      <c r="SXK106" s="376"/>
      <c r="SXL106" s="376"/>
      <c r="SXM106" s="376"/>
      <c r="SXN106" s="376"/>
      <c r="SXO106" s="376"/>
      <c r="SXP106" s="376"/>
      <c r="SXQ106" s="376"/>
      <c r="SXR106" s="376"/>
      <c r="SXS106" s="376"/>
      <c r="SXT106" s="376"/>
      <c r="SXU106" s="376"/>
      <c r="SXV106" s="376"/>
      <c r="SXW106" s="376"/>
      <c r="SXX106" s="376"/>
      <c r="SXY106" s="376"/>
      <c r="SXZ106" s="376"/>
      <c r="SYA106" s="376"/>
      <c r="SYB106" s="376"/>
      <c r="SYC106" s="376"/>
      <c r="SYD106" s="376"/>
      <c r="SYE106" s="376"/>
      <c r="SYF106" s="376"/>
      <c r="SYG106" s="376"/>
      <c r="SYH106" s="376"/>
      <c r="SYI106" s="376"/>
      <c r="SYJ106" s="376"/>
      <c r="SYK106" s="376"/>
      <c r="SYL106" s="376"/>
      <c r="SYM106" s="376"/>
      <c r="SYN106" s="376"/>
      <c r="SYO106" s="376"/>
      <c r="SYP106" s="376"/>
      <c r="SYQ106" s="376"/>
      <c r="SYR106" s="376"/>
      <c r="SYS106" s="376"/>
      <c r="SYT106" s="376"/>
      <c r="SYU106" s="376"/>
      <c r="SYV106" s="376"/>
      <c r="SYW106" s="376"/>
      <c r="SYX106" s="376"/>
      <c r="SYY106" s="376"/>
      <c r="SYZ106" s="376"/>
      <c r="SZA106" s="376"/>
      <c r="SZB106" s="376"/>
      <c r="SZC106" s="376"/>
      <c r="SZD106" s="376"/>
      <c r="SZE106" s="376"/>
      <c r="SZF106" s="376"/>
      <c r="SZG106" s="376"/>
      <c r="SZH106" s="376"/>
      <c r="SZI106" s="376"/>
      <c r="SZJ106" s="376"/>
      <c r="SZK106" s="376"/>
      <c r="SZL106" s="376"/>
      <c r="SZM106" s="376"/>
      <c r="SZN106" s="376"/>
      <c r="SZO106" s="376"/>
      <c r="SZP106" s="376"/>
      <c r="SZQ106" s="376"/>
      <c r="SZR106" s="376"/>
      <c r="SZS106" s="376"/>
      <c r="SZT106" s="376"/>
      <c r="SZU106" s="376"/>
      <c r="SZV106" s="376"/>
      <c r="SZW106" s="376"/>
      <c r="SZX106" s="376"/>
      <c r="SZY106" s="376"/>
      <c r="SZZ106" s="376"/>
      <c r="TAA106" s="376"/>
      <c r="TAB106" s="376"/>
      <c r="TAC106" s="376"/>
      <c r="TAD106" s="376"/>
      <c r="TAE106" s="376"/>
      <c r="TAF106" s="376"/>
      <c r="TAG106" s="376"/>
      <c r="TAH106" s="376"/>
      <c r="TAI106" s="376"/>
      <c r="TAJ106" s="376"/>
      <c r="TAK106" s="376"/>
      <c r="TAL106" s="376"/>
      <c r="TAM106" s="376"/>
      <c r="TAN106" s="376"/>
      <c r="TAO106" s="376"/>
      <c r="TAP106" s="376"/>
      <c r="TAQ106" s="376"/>
      <c r="TAR106" s="376"/>
      <c r="TAS106" s="376"/>
      <c r="TAT106" s="376"/>
      <c r="TAU106" s="376"/>
      <c r="TAV106" s="376"/>
      <c r="TAW106" s="376"/>
      <c r="TAX106" s="376"/>
      <c r="TAY106" s="376"/>
      <c r="TAZ106" s="376"/>
      <c r="TBA106" s="376"/>
      <c r="TBB106" s="376"/>
      <c r="TBC106" s="376"/>
      <c r="TBD106" s="376"/>
      <c r="TBE106" s="376"/>
      <c r="TBF106" s="376"/>
      <c r="TBG106" s="376"/>
      <c r="TBH106" s="376"/>
      <c r="TBI106" s="376"/>
      <c r="TBJ106" s="376"/>
      <c r="TBK106" s="376"/>
      <c r="TBL106" s="376"/>
      <c r="TBM106" s="376"/>
      <c r="TBN106" s="376"/>
      <c r="TBO106" s="376"/>
      <c r="TBP106" s="376"/>
      <c r="TBQ106" s="376"/>
      <c r="TBR106" s="376"/>
      <c r="TBS106" s="376"/>
      <c r="TBT106" s="376"/>
      <c r="TBU106" s="376"/>
      <c r="TBV106" s="376"/>
      <c r="TBW106" s="376"/>
      <c r="TBX106" s="376"/>
      <c r="TBY106" s="376"/>
      <c r="TBZ106" s="376"/>
      <c r="TCA106" s="376"/>
      <c r="TCB106" s="376"/>
      <c r="TCC106" s="376"/>
      <c r="TCD106" s="376"/>
      <c r="TCE106" s="376"/>
      <c r="TCF106" s="376"/>
      <c r="TCG106" s="376"/>
      <c r="TCH106" s="376"/>
      <c r="TCI106" s="376"/>
      <c r="TCJ106" s="376"/>
      <c r="TCK106" s="376"/>
      <c r="TCL106" s="376"/>
      <c r="TCM106" s="376"/>
      <c r="TCN106" s="376"/>
      <c r="TCO106" s="376"/>
      <c r="TCP106" s="376"/>
      <c r="TCQ106" s="376"/>
      <c r="TCR106" s="376"/>
      <c r="TCS106" s="376"/>
      <c r="TCT106" s="376"/>
      <c r="TCU106" s="376"/>
      <c r="TCV106" s="376"/>
      <c r="TCW106" s="376"/>
      <c r="TCX106" s="376"/>
      <c r="TCY106" s="376"/>
      <c r="TCZ106" s="376"/>
      <c r="TDA106" s="376"/>
      <c r="TDB106" s="376"/>
      <c r="TDC106" s="376"/>
      <c r="TDD106" s="376"/>
      <c r="TDE106" s="376"/>
      <c r="TDF106" s="376"/>
      <c r="TDG106" s="376"/>
      <c r="TDH106" s="376"/>
      <c r="TDI106" s="376"/>
      <c r="TDJ106" s="376"/>
      <c r="TDK106" s="376"/>
      <c r="TDL106" s="376"/>
      <c r="TDM106" s="376"/>
      <c r="TDN106" s="376"/>
      <c r="TDO106" s="376"/>
      <c r="TDP106" s="376"/>
      <c r="TDQ106" s="376"/>
      <c r="TDR106" s="376"/>
      <c r="TDS106" s="376"/>
      <c r="TDT106" s="376"/>
      <c r="TDU106" s="376"/>
      <c r="TDV106" s="376"/>
      <c r="TDW106" s="376"/>
      <c r="TDX106" s="376"/>
      <c r="TDY106" s="376"/>
      <c r="TDZ106" s="376"/>
      <c r="TEA106" s="376"/>
      <c r="TEB106" s="376"/>
      <c r="TEC106" s="376"/>
      <c r="TED106" s="376"/>
      <c r="TEE106" s="376"/>
      <c r="TEF106" s="376"/>
      <c r="TEG106" s="376"/>
      <c r="TEH106" s="376"/>
      <c r="TEI106" s="376"/>
      <c r="TEJ106" s="376"/>
      <c r="TEK106" s="376"/>
      <c r="TEL106" s="376"/>
      <c r="TEM106" s="376"/>
      <c r="TEN106" s="376"/>
      <c r="TEO106" s="376"/>
      <c r="TEP106" s="376"/>
      <c r="TEQ106" s="376"/>
      <c r="TER106" s="376"/>
      <c r="TES106" s="376"/>
      <c r="TET106" s="376"/>
      <c r="TEU106" s="376"/>
      <c r="TEV106" s="376"/>
      <c r="TEW106" s="376"/>
      <c r="TEX106" s="376"/>
      <c r="TEY106" s="376"/>
      <c r="TEZ106" s="376"/>
      <c r="TFA106" s="376"/>
      <c r="TFB106" s="376"/>
      <c r="TFC106" s="376"/>
      <c r="TFD106" s="376"/>
      <c r="TFE106" s="376"/>
      <c r="TFF106" s="376"/>
      <c r="TFG106" s="376"/>
      <c r="TFH106" s="376"/>
      <c r="TFI106" s="376"/>
      <c r="TFJ106" s="376"/>
      <c r="TFK106" s="376"/>
      <c r="TFL106" s="376"/>
      <c r="TFM106" s="376"/>
      <c r="TFN106" s="376"/>
      <c r="TFO106" s="376"/>
      <c r="TFP106" s="376"/>
      <c r="TFQ106" s="376"/>
      <c r="TFR106" s="376"/>
      <c r="TFS106" s="376"/>
      <c r="TFT106" s="376"/>
      <c r="TFU106" s="376"/>
      <c r="TFV106" s="376"/>
      <c r="TFW106" s="376"/>
      <c r="TFX106" s="376"/>
      <c r="TFY106" s="376"/>
      <c r="TFZ106" s="376"/>
      <c r="TGA106" s="376"/>
      <c r="TGB106" s="376"/>
      <c r="TGC106" s="376"/>
      <c r="TGD106" s="376"/>
      <c r="TGE106" s="376"/>
      <c r="TGF106" s="376"/>
      <c r="TGG106" s="376"/>
      <c r="TGH106" s="376"/>
      <c r="TGI106" s="376"/>
      <c r="TGJ106" s="376"/>
      <c r="TGK106" s="376"/>
      <c r="TGL106" s="376"/>
      <c r="TGM106" s="376"/>
      <c r="TGN106" s="376"/>
      <c r="TGO106" s="376"/>
      <c r="TGP106" s="376"/>
      <c r="TGQ106" s="376"/>
      <c r="TGR106" s="376"/>
      <c r="TGS106" s="376"/>
      <c r="TGT106" s="376"/>
      <c r="TGU106" s="376"/>
      <c r="TGV106" s="376"/>
      <c r="TGW106" s="376"/>
      <c r="TGX106" s="376"/>
      <c r="TGY106" s="376"/>
      <c r="TGZ106" s="376"/>
      <c r="THA106" s="376"/>
      <c r="THB106" s="376"/>
      <c r="THC106" s="376"/>
      <c r="THD106" s="376"/>
      <c r="THE106" s="376"/>
      <c r="THF106" s="376"/>
      <c r="THG106" s="376"/>
      <c r="THH106" s="376"/>
      <c r="THI106" s="376"/>
      <c r="THJ106" s="376"/>
      <c r="THK106" s="376"/>
      <c r="THL106" s="376"/>
      <c r="THM106" s="376"/>
      <c r="THN106" s="376"/>
      <c r="THO106" s="376"/>
      <c r="THP106" s="376"/>
      <c r="THQ106" s="376"/>
      <c r="THR106" s="376"/>
      <c r="THS106" s="376"/>
      <c r="THT106" s="376"/>
      <c r="THU106" s="376"/>
      <c r="THV106" s="376"/>
      <c r="THW106" s="376"/>
      <c r="THX106" s="376"/>
      <c r="THY106" s="376"/>
      <c r="THZ106" s="376"/>
      <c r="TIA106" s="376"/>
      <c r="TIB106" s="376"/>
      <c r="TIC106" s="376"/>
      <c r="TID106" s="376"/>
      <c r="TIE106" s="376"/>
      <c r="TIF106" s="376"/>
      <c r="TIG106" s="376"/>
      <c r="TIH106" s="376"/>
      <c r="TII106" s="376"/>
      <c r="TIJ106" s="376"/>
      <c r="TIK106" s="376"/>
      <c r="TIL106" s="376"/>
      <c r="TIM106" s="376"/>
      <c r="TIN106" s="376"/>
      <c r="TIO106" s="376"/>
      <c r="TIP106" s="376"/>
      <c r="TIQ106" s="376"/>
      <c r="TIR106" s="376"/>
      <c r="TIS106" s="376"/>
      <c r="TIT106" s="376"/>
      <c r="TIU106" s="376"/>
      <c r="TIV106" s="376"/>
      <c r="TIW106" s="376"/>
      <c r="TIX106" s="376"/>
      <c r="TIY106" s="376"/>
      <c r="TIZ106" s="376"/>
      <c r="TJA106" s="376"/>
      <c r="TJB106" s="376"/>
      <c r="TJC106" s="376"/>
      <c r="TJD106" s="376"/>
      <c r="TJE106" s="376"/>
      <c r="TJF106" s="376"/>
      <c r="TJG106" s="376"/>
      <c r="TJH106" s="376"/>
      <c r="TJI106" s="376"/>
      <c r="TJJ106" s="376"/>
      <c r="TJK106" s="376"/>
      <c r="TJL106" s="376"/>
      <c r="TJM106" s="376"/>
      <c r="TJN106" s="376"/>
      <c r="TJO106" s="376"/>
      <c r="TJP106" s="376"/>
      <c r="TJQ106" s="376"/>
      <c r="TJR106" s="376"/>
      <c r="TJS106" s="376"/>
      <c r="TJT106" s="376"/>
      <c r="TJU106" s="376"/>
      <c r="TJV106" s="376"/>
      <c r="TJW106" s="376"/>
      <c r="TJX106" s="376"/>
      <c r="TJY106" s="376"/>
      <c r="TJZ106" s="376"/>
      <c r="TKA106" s="376"/>
      <c r="TKB106" s="376"/>
      <c r="TKC106" s="376"/>
      <c r="TKD106" s="376"/>
      <c r="TKE106" s="376"/>
      <c r="TKF106" s="376"/>
      <c r="TKG106" s="376"/>
      <c r="TKH106" s="376"/>
      <c r="TKI106" s="376"/>
      <c r="TKJ106" s="376"/>
      <c r="TKK106" s="376"/>
      <c r="TKL106" s="376"/>
      <c r="TKM106" s="376"/>
      <c r="TKN106" s="376"/>
      <c r="TKO106" s="376"/>
      <c r="TKP106" s="376"/>
      <c r="TKQ106" s="376"/>
      <c r="TKR106" s="376"/>
      <c r="TKS106" s="376"/>
      <c r="TKT106" s="376"/>
      <c r="TKU106" s="376"/>
      <c r="TKV106" s="376"/>
      <c r="TKW106" s="376"/>
      <c r="TKX106" s="376"/>
      <c r="TKY106" s="376"/>
      <c r="TKZ106" s="376"/>
      <c r="TLA106" s="376"/>
      <c r="TLB106" s="376"/>
      <c r="TLC106" s="376"/>
      <c r="TLD106" s="376"/>
      <c r="TLE106" s="376"/>
      <c r="TLF106" s="376"/>
      <c r="TLG106" s="376"/>
      <c r="TLH106" s="376"/>
      <c r="TLI106" s="376"/>
      <c r="TLJ106" s="376"/>
      <c r="TLK106" s="376"/>
      <c r="TLL106" s="376"/>
      <c r="TLM106" s="376"/>
      <c r="TLN106" s="376"/>
      <c r="TLO106" s="376"/>
      <c r="TLP106" s="376"/>
      <c r="TLQ106" s="376"/>
      <c r="TLR106" s="376"/>
      <c r="TLS106" s="376"/>
      <c r="TLT106" s="376"/>
      <c r="TLU106" s="376"/>
      <c r="TLV106" s="376"/>
      <c r="TLW106" s="376"/>
      <c r="TLX106" s="376"/>
      <c r="TLY106" s="376"/>
      <c r="TLZ106" s="376"/>
      <c r="TMA106" s="376"/>
      <c r="TMB106" s="376"/>
      <c r="TMC106" s="376"/>
      <c r="TMD106" s="376"/>
      <c r="TME106" s="376"/>
      <c r="TMF106" s="376"/>
      <c r="TMG106" s="376"/>
      <c r="TMH106" s="376"/>
      <c r="TMI106" s="376"/>
      <c r="TMJ106" s="376"/>
      <c r="TMK106" s="376"/>
      <c r="TML106" s="376"/>
      <c r="TMM106" s="376"/>
      <c r="TMN106" s="376"/>
      <c r="TMO106" s="376"/>
      <c r="TMP106" s="376"/>
      <c r="TMQ106" s="376"/>
      <c r="TMR106" s="376"/>
      <c r="TMS106" s="376"/>
      <c r="TMT106" s="376"/>
      <c r="TMU106" s="376"/>
      <c r="TMV106" s="376"/>
      <c r="TMW106" s="376"/>
      <c r="TMX106" s="376"/>
      <c r="TMY106" s="376"/>
      <c r="TMZ106" s="376"/>
      <c r="TNA106" s="376"/>
      <c r="TNB106" s="376"/>
      <c r="TNC106" s="376"/>
      <c r="TND106" s="376"/>
      <c r="TNE106" s="376"/>
      <c r="TNF106" s="376"/>
      <c r="TNG106" s="376"/>
      <c r="TNH106" s="376"/>
      <c r="TNI106" s="376"/>
      <c r="TNJ106" s="376"/>
      <c r="TNK106" s="376"/>
      <c r="TNL106" s="376"/>
      <c r="TNM106" s="376"/>
      <c r="TNN106" s="376"/>
      <c r="TNO106" s="376"/>
      <c r="TNP106" s="376"/>
      <c r="TNQ106" s="376"/>
      <c r="TNR106" s="376"/>
      <c r="TNS106" s="376"/>
      <c r="TNT106" s="376"/>
      <c r="TNU106" s="376"/>
      <c r="TNV106" s="376"/>
      <c r="TNW106" s="376"/>
      <c r="TNX106" s="376"/>
      <c r="TNY106" s="376"/>
      <c r="TNZ106" s="376"/>
      <c r="TOA106" s="376"/>
      <c r="TOB106" s="376"/>
      <c r="TOC106" s="376"/>
      <c r="TOD106" s="376"/>
      <c r="TOE106" s="376"/>
      <c r="TOF106" s="376"/>
      <c r="TOG106" s="376"/>
      <c r="TOH106" s="376"/>
      <c r="TOI106" s="376"/>
      <c r="TOJ106" s="376"/>
      <c r="TOK106" s="376"/>
      <c r="TOL106" s="376"/>
      <c r="TOM106" s="376"/>
      <c r="TON106" s="376"/>
      <c r="TOO106" s="376"/>
      <c r="TOP106" s="376"/>
      <c r="TOQ106" s="376"/>
      <c r="TOR106" s="376"/>
      <c r="TOS106" s="376"/>
      <c r="TOT106" s="376"/>
      <c r="TOU106" s="376"/>
      <c r="TOV106" s="376"/>
      <c r="TOW106" s="376"/>
      <c r="TOX106" s="376"/>
      <c r="TOY106" s="376"/>
      <c r="TOZ106" s="376"/>
      <c r="TPA106" s="376"/>
      <c r="TPB106" s="376"/>
      <c r="TPC106" s="376"/>
      <c r="TPD106" s="376"/>
      <c r="TPE106" s="376"/>
      <c r="TPF106" s="376"/>
      <c r="TPG106" s="376"/>
      <c r="TPH106" s="376"/>
      <c r="TPI106" s="376"/>
      <c r="TPJ106" s="376"/>
      <c r="TPK106" s="376"/>
      <c r="TPL106" s="376"/>
      <c r="TPM106" s="376"/>
      <c r="TPN106" s="376"/>
      <c r="TPO106" s="376"/>
      <c r="TPP106" s="376"/>
      <c r="TPQ106" s="376"/>
      <c r="TPR106" s="376"/>
      <c r="TPS106" s="376"/>
      <c r="TPT106" s="376"/>
      <c r="TPU106" s="376"/>
      <c r="TPV106" s="376"/>
      <c r="TPW106" s="376"/>
      <c r="TPX106" s="376"/>
      <c r="TPY106" s="376"/>
      <c r="TPZ106" s="376"/>
      <c r="TQA106" s="376"/>
      <c r="TQB106" s="376"/>
      <c r="TQC106" s="376"/>
      <c r="TQD106" s="376"/>
      <c r="TQE106" s="376"/>
      <c r="TQF106" s="376"/>
      <c r="TQG106" s="376"/>
      <c r="TQH106" s="376"/>
      <c r="TQI106" s="376"/>
      <c r="TQJ106" s="376"/>
      <c r="TQK106" s="376"/>
      <c r="TQL106" s="376"/>
      <c r="TQM106" s="376"/>
      <c r="TQN106" s="376"/>
      <c r="TQO106" s="376"/>
      <c r="TQP106" s="376"/>
      <c r="TQQ106" s="376"/>
      <c r="TQR106" s="376"/>
      <c r="TQS106" s="376"/>
      <c r="TQT106" s="376"/>
      <c r="TQU106" s="376"/>
      <c r="TQV106" s="376"/>
      <c r="TQW106" s="376"/>
      <c r="TQX106" s="376"/>
      <c r="TQY106" s="376"/>
      <c r="TQZ106" s="376"/>
      <c r="TRA106" s="376"/>
      <c r="TRB106" s="376"/>
      <c r="TRC106" s="376"/>
      <c r="TRD106" s="376"/>
      <c r="TRE106" s="376"/>
      <c r="TRF106" s="376"/>
      <c r="TRG106" s="376"/>
      <c r="TRH106" s="376"/>
      <c r="TRI106" s="376"/>
      <c r="TRJ106" s="376"/>
      <c r="TRK106" s="376"/>
      <c r="TRL106" s="376"/>
      <c r="TRM106" s="376"/>
      <c r="TRN106" s="376"/>
      <c r="TRO106" s="376"/>
      <c r="TRP106" s="376"/>
      <c r="TRQ106" s="376"/>
      <c r="TRR106" s="376"/>
      <c r="TRS106" s="376"/>
      <c r="TRT106" s="376"/>
      <c r="TRU106" s="376"/>
      <c r="TRV106" s="376"/>
      <c r="TRW106" s="376"/>
      <c r="TRX106" s="376"/>
      <c r="TRY106" s="376"/>
      <c r="TRZ106" s="376"/>
      <c r="TSA106" s="376"/>
      <c r="TSB106" s="376"/>
      <c r="TSC106" s="376"/>
      <c r="TSD106" s="376"/>
      <c r="TSE106" s="376"/>
      <c r="TSF106" s="376"/>
      <c r="TSG106" s="376"/>
      <c r="TSH106" s="376"/>
      <c r="TSI106" s="376"/>
      <c r="TSJ106" s="376"/>
      <c r="TSK106" s="376"/>
      <c r="TSL106" s="376"/>
      <c r="TSM106" s="376"/>
      <c r="TSN106" s="376"/>
      <c r="TSO106" s="376"/>
      <c r="TSP106" s="376"/>
      <c r="TSQ106" s="376"/>
      <c r="TSR106" s="376"/>
      <c r="TSS106" s="376"/>
      <c r="TST106" s="376"/>
      <c r="TSU106" s="376"/>
      <c r="TSV106" s="376"/>
      <c r="TSW106" s="376"/>
      <c r="TSX106" s="376"/>
      <c r="TSY106" s="376"/>
      <c r="TSZ106" s="376"/>
      <c r="TTA106" s="376"/>
      <c r="TTB106" s="376"/>
      <c r="TTC106" s="376"/>
      <c r="TTD106" s="376"/>
      <c r="TTE106" s="376"/>
      <c r="TTF106" s="376"/>
      <c r="TTG106" s="376"/>
      <c r="TTH106" s="376"/>
      <c r="TTI106" s="376"/>
      <c r="TTJ106" s="376"/>
      <c r="TTK106" s="376"/>
      <c r="TTL106" s="376"/>
      <c r="TTM106" s="376"/>
      <c r="TTN106" s="376"/>
      <c r="TTO106" s="376"/>
      <c r="TTP106" s="376"/>
      <c r="TTQ106" s="376"/>
      <c r="TTR106" s="376"/>
      <c r="TTS106" s="376"/>
      <c r="TTT106" s="376"/>
      <c r="TTU106" s="376"/>
      <c r="TTV106" s="376"/>
      <c r="TTW106" s="376"/>
      <c r="TTX106" s="376"/>
      <c r="TTY106" s="376"/>
      <c r="TTZ106" s="376"/>
      <c r="TUA106" s="376"/>
      <c r="TUB106" s="376"/>
      <c r="TUC106" s="376"/>
      <c r="TUD106" s="376"/>
      <c r="TUE106" s="376"/>
      <c r="TUF106" s="376"/>
      <c r="TUG106" s="376"/>
      <c r="TUH106" s="376"/>
      <c r="TUI106" s="376"/>
      <c r="TUJ106" s="376"/>
      <c r="TUK106" s="376"/>
      <c r="TUL106" s="376"/>
      <c r="TUM106" s="376"/>
      <c r="TUN106" s="376"/>
      <c r="TUO106" s="376"/>
      <c r="TUP106" s="376"/>
      <c r="TUQ106" s="376"/>
      <c r="TUR106" s="376"/>
      <c r="TUS106" s="376"/>
      <c r="TUT106" s="376"/>
      <c r="TUU106" s="376"/>
      <c r="TUV106" s="376"/>
      <c r="TUW106" s="376"/>
      <c r="TUX106" s="376"/>
      <c r="TUY106" s="376"/>
      <c r="TUZ106" s="376"/>
      <c r="TVA106" s="376"/>
      <c r="TVB106" s="376"/>
      <c r="TVC106" s="376"/>
      <c r="TVD106" s="376"/>
      <c r="TVE106" s="376"/>
      <c r="TVF106" s="376"/>
      <c r="TVG106" s="376"/>
      <c r="TVH106" s="376"/>
      <c r="TVI106" s="376"/>
      <c r="TVJ106" s="376"/>
      <c r="TVK106" s="376"/>
      <c r="TVL106" s="376"/>
      <c r="TVM106" s="376"/>
      <c r="TVN106" s="376"/>
      <c r="TVO106" s="376"/>
      <c r="TVP106" s="376"/>
      <c r="TVQ106" s="376"/>
      <c r="TVR106" s="376"/>
      <c r="TVS106" s="376"/>
      <c r="TVT106" s="376"/>
      <c r="TVU106" s="376"/>
      <c r="TVV106" s="376"/>
      <c r="TVW106" s="376"/>
      <c r="TVX106" s="376"/>
      <c r="TVY106" s="376"/>
      <c r="TVZ106" s="376"/>
      <c r="TWA106" s="376"/>
      <c r="TWB106" s="376"/>
      <c r="TWC106" s="376"/>
      <c r="TWD106" s="376"/>
      <c r="TWE106" s="376"/>
      <c r="TWF106" s="376"/>
      <c r="TWG106" s="376"/>
      <c r="TWH106" s="376"/>
      <c r="TWI106" s="376"/>
      <c r="TWJ106" s="376"/>
      <c r="TWK106" s="376"/>
      <c r="TWL106" s="376"/>
      <c r="TWM106" s="376"/>
      <c r="TWN106" s="376"/>
      <c r="TWO106" s="376"/>
      <c r="TWP106" s="376"/>
      <c r="TWQ106" s="376"/>
      <c r="TWR106" s="376"/>
      <c r="TWS106" s="376"/>
      <c r="TWT106" s="376"/>
      <c r="TWU106" s="376"/>
      <c r="TWV106" s="376"/>
      <c r="TWW106" s="376"/>
      <c r="TWX106" s="376"/>
      <c r="TWY106" s="376"/>
      <c r="TWZ106" s="376"/>
      <c r="TXA106" s="376"/>
      <c r="TXB106" s="376"/>
      <c r="TXC106" s="376"/>
      <c r="TXD106" s="376"/>
      <c r="TXE106" s="376"/>
      <c r="TXF106" s="376"/>
      <c r="TXG106" s="376"/>
      <c r="TXH106" s="376"/>
      <c r="TXI106" s="376"/>
      <c r="TXJ106" s="376"/>
      <c r="TXK106" s="376"/>
      <c r="TXL106" s="376"/>
      <c r="TXM106" s="376"/>
      <c r="TXN106" s="376"/>
      <c r="TXO106" s="376"/>
      <c r="TXP106" s="376"/>
      <c r="TXQ106" s="376"/>
      <c r="TXR106" s="376"/>
      <c r="TXS106" s="376"/>
      <c r="TXT106" s="376"/>
      <c r="TXU106" s="376"/>
      <c r="TXV106" s="376"/>
      <c r="TXW106" s="376"/>
      <c r="TXX106" s="376"/>
      <c r="TXY106" s="376"/>
      <c r="TXZ106" s="376"/>
      <c r="TYA106" s="376"/>
      <c r="TYB106" s="376"/>
      <c r="TYC106" s="376"/>
      <c r="TYD106" s="376"/>
      <c r="TYE106" s="376"/>
      <c r="TYF106" s="376"/>
      <c r="TYG106" s="376"/>
      <c r="TYH106" s="376"/>
      <c r="TYI106" s="376"/>
      <c r="TYJ106" s="376"/>
      <c r="TYK106" s="376"/>
      <c r="TYL106" s="376"/>
      <c r="TYM106" s="376"/>
      <c r="TYN106" s="376"/>
      <c r="TYO106" s="376"/>
      <c r="TYP106" s="376"/>
      <c r="TYQ106" s="376"/>
      <c r="TYR106" s="376"/>
      <c r="TYS106" s="376"/>
      <c r="TYT106" s="376"/>
      <c r="TYU106" s="376"/>
      <c r="TYV106" s="376"/>
      <c r="TYW106" s="376"/>
      <c r="TYX106" s="376"/>
      <c r="TYY106" s="376"/>
      <c r="TYZ106" s="376"/>
      <c r="TZA106" s="376"/>
      <c r="TZB106" s="376"/>
      <c r="TZC106" s="376"/>
      <c r="TZD106" s="376"/>
      <c r="TZE106" s="376"/>
      <c r="TZF106" s="376"/>
      <c r="TZG106" s="376"/>
      <c r="TZH106" s="376"/>
      <c r="TZI106" s="376"/>
      <c r="TZJ106" s="376"/>
      <c r="TZK106" s="376"/>
      <c r="TZL106" s="376"/>
      <c r="TZM106" s="376"/>
      <c r="TZN106" s="376"/>
      <c r="TZO106" s="376"/>
      <c r="TZP106" s="376"/>
      <c r="TZQ106" s="376"/>
      <c r="TZR106" s="376"/>
      <c r="TZS106" s="376"/>
      <c r="TZT106" s="376"/>
      <c r="TZU106" s="376"/>
      <c r="TZV106" s="376"/>
      <c r="TZW106" s="376"/>
      <c r="TZX106" s="376"/>
      <c r="TZY106" s="376"/>
      <c r="TZZ106" s="376"/>
      <c r="UAA106" s="376"/>
      <c r="UAB106" s="376"/>
      <c r="UAC106" s="376"/>
      <c r="UAD106" s="376"/>
      <c r="UAE106" s="376"/>
      <c r="UAF106" s="376"/>
      <c r="UAG106" s="376"/>
      <c r="UAH106" s="376"/>
      <c r="UAI106" s="376"/>
      <c r="UAJ106" s="376"/>
      <c r="UAK106" s="376"/>
      <c r="UAL106" s="376"/>
      <c r="UAM106" s="376"/>
      <c r="UAN106" s="376"/>
      <c r="UAO106" s="376"/>
      <c r="UAP106" s="376"/>
      <c r="UAQ106" s="376"/>
      <c r="UAR106" s="376"/>
      <c r="UAS106" s="376"/>
      <c r="UAT106" s="376"/>
      <c r="UAU106" s="376"/>
      <c r="UAV106" s="376"/>
      <c r="UAW106" s="376"/>
      <c r="UAX106" s="376"/>
      <c r="UAY106" s="376"/>
      <c r="UAZ106" s="376"/>
      <c r="UBA106" s="376"/>
      <c r="UBB106" s="376"/>
      <c r="UBC106" s="376"/>
      <c r="UBD106" s="376"/>
      <c r="UBE106" s="376"/>
      <c r="UBF106" s="376"/>
      <c r="UBG106" s="376"/>
      <c r="UBH106" s="376"/>
      <c r="UBI106" s="376"/>
      <c r="UBJ106" s="376"/>
      <c r="UBK106" s="376"/>
      <c r="UBL106" s="376"/>
      <c r="UBM106" s="376"/>
      <c r="UBN106" s="376"/>
      <c r="UBO106" s="376"/>
      <c r="UBP106" s="376"/>
      <c r="UBQ106" s="376"/>
      <c r="UBR106" s="376"/>
      <c r="UBS106" s="376"/>
      <c r="UBT106" s="376"/>
      <c r="UBU106" s="376"/>
      <c r="UBV106" s="376"/>
      <c r="UBW106" s="376"/>
      <c r="UBX106" s="376"/>
      <c r="UBY106" s="376"/>
      <c r="UBZ106" s="376"/>
      <c r="UCA106" s="376"/>
      <c r="UCB106" s="376"/>
      <c r="UCC106" s="376"/>
      <c r="UCD106" s="376"/>
      <c r="UCE106" s="376"/>
      <c r="UCF106" s="376"/>
      <c r="UCG106" s="376"/>
      <c r="UCH106" s="376"/>
      <c r="UCI106" s="376"/>
      <c r="UCJ106" s="376"/>
      <c r="UCK106" s="376"/>
      <c r="UCL106" s="376"/>
      <c r="UCM106" s="376"/>
      <c r="UCN106" s="376"/>
      <c r="UCO106" s="376"/>
      <c r="UCP106" s="376"/>
      <c r="UCQ106" s="376"/>
      <c r="UCR106" s="376"/>
      <c r="UCS106" s="376"/>
      <c r="UCT106" s="376"/>
      <c r="UCU106" s="376"/>
      <c r="UCV106" s="376"/>
      <c r="UCW106" s="376"/>
      <c r="UCX106" s="376"/>
      <c r="UCY106" s="376"/>
      <c r="UCZ106" s="376"/>
      <c r="UDA106" s="376"/>
      <c r="UDB106" s="376"/>
      <c r="UDC106" s="376"/>
      <c r="UDD106" s="376"/>
      <c r="UDE106" s="376"/>
      <c r="UDF106" s="376"/>
      <c r="UDG106" s="376"/>
      <c r="UDH106" s="376"/>
      <c r="UDI106" s="376"/>
      <c r="UDJ106" s="376"/>
      <c r="UDK106" s="376"/>
      <c r="UDL106" s="376"/>
      <c r="UDM106" s="376"/>
      <c r="UDN106" s="376"/>
      <c r="UDO106" s="376"/>
      <c r="UDP106" s="376"/>
      <c r="UDQ106" s="376"/>
      <c r="UDR106" s="376"/>
      <c r="UDS106" s="376"/>
      <c r="UDT106" s="376"/>
      <c r="UDU106" s="376"/>
      <c r="UDV106" s="376"/>
      <c r="UDW106" s="376"/>
      <c r="UDX106" s="376"/>
      <c r="UDY106" s="376"/>
      <c r="UDZ106" s="376"/>
      <c r="UEA106" s="376"/>
      <c r="UEB106" s="376"/>
      <c r="UEC106" s="376"/>
      <c r="UED106" s="376"/>
      <c r="UEE106" s="376"/>
      <c r="UEF106" s="376"/>
      <c r="UEG106" s="376"/>
      <c r="UEH106" s="376"/>
      <c r="UEI106" s="376"/>
      <c r="UEJ106" s="376"/>
      <c r="UEK106" s="376"/>
      <c r="UEL106" s="376"/>
      <c r="UEM106" s="376"/>
      <c r="UEN106" s="376"/>
      <c r="UEO106" s="376"/>
      <c r="UEP106" s="376"/>
      <c r="UEQ106" s="376"/>
      <c r="UER106" s="376"/>
      <c r="UES106" s="376"/>
      <c r="UET106" s="376"/>
      <c r="UEU106" s="376"/>
      <c r="UEV106" s="376"/>
      <c r="UEW106" s="376"/>
      <c r="UEX106" s="376"/>
      <c r="UEY106" s="376"/>
      <c r="UEZ106" s="376"/>
      <c r="UFA106" s="376"/>
      <c r="UFB106" s="376"/>
      <c r="UFC106" s="376"/>
      <c r="UFD106" s="376"/>
      <c r="UFE106" s="376"/>
      <c r="UFF106" s="376"/>
      <c r="UFG106" s="376"/>
      <c r="UFH106" s="376"/>
      <c r="UFI106" s="376"/>
      <c r="UFJ106" s="376"/>
      <c r="UFK106" s="376"/>
      <c r="UFL106" s="376"/>
      <c r="UFM106" s="376"/>
      <c r="UFN106" s="376"/>
      <c r="UFO106" s="376"/>
      <c r="UFP106" s="376"/>
      <c r="UFQ106" s="376"/>
      <c r="UFR106" s="376"/>
      <c r="UFS106" s="376"/>
      <c r="UFT106" s="376"/>
      <c r="UFU106" s="376"/>
      <c r="UFV106" s="376"/>
      <c r="UFW106" s="376"/>
      <c r="UFX106" s="376"/>
      <c r="UFY106" s="376"/>
      <c r="UFZ106" s="376"/>
      <c r="UGA106" s="376"/>
      <c r="UGB106" s="376"/>
      <c r="UGC106" s="376"/>
      <c r="UGD106" s="376"/>
      <c r="UGE106" s="376"/>
      <c r="UGF106" s="376"/>
      <c r="UGG106" s="376"/>
      <c r="UGH106" s="376"/>
      <c r="UGI106" s="376"/>
      <c r="UGJ106" s="376"/>
      <c r="UGK106" s="376"/>
      <c r="UGL106" s="376"/>
      <c r="UGM106" s="376"/>
      <c r="UGN106" s="376"/>
      <c r="UGO106" s="376"/>
      <c r="UGP106" s="376"/>
      <c r="UGQ106" s="376"/>
      <c r="UGR106" s="376"/>
      <c r="UGS106" s="376"/>
      <c r="UGT106" s="376"/>
      <c r="UGU106" s="376"/>
      <c r="UGV106" s="376"/>
      <c r="UGW106" s="376"/>
      <c r="UGX106" s="376"/>
      <c r="UGY106" s="376"/>
      <c r="UGZ106" s="376"/>
      <c r="UHA106" s="376"/>
      <c r="UHB106" s="376"/>
      <c r="UHC106" s="376"/>
      <c r="UHD106" s="376"/>
      <c r="UHE106" s="376"/>
      <c r="UHF106" s="376"/>
      <c r="UHG106" s="376"/>
      <c r="UHH106" s="376"/>
      <c r="UHI106" s="376"/>
      <c r="UHJ106" s="376"/>
      <c r="UHK106" s="376"/>
      <c r="UHL106" s="376"/>
      <c r="UHM106" s="376"/>
      <c r="UHN106" s="376"/>
      <c r="UHO106" s="376"/>
      <c r="UHP106" s="376"/>
      <c r="UHQ106" s="376"/>
      <c r="UHR106" s="376"/>
      <c r="UHS106" s="376"/>
      <c r="UHT106" s="376"/>
      <c r="UHU106" s="376"/>
      <c r="UHV106" s="376"/>
      <c r="UHW106" s="376"/>
      <c r="UHX106" s="376"/>
      <c r="UHY106" s="376"/>
      <c r="UHZ106" s="376"/>
      <c r="UIA106" s="376"/>
      <c r="UIB106" s="376"/>
      <c r="UIC106" s="376"/>
      <c r="UID106" s="376"/>
      <c r="UIE106" s="376"/>
      <c r="UIF106" s="376"/>
      <c r="UIG106" s="376"/>
      <c r="UIH106" s="376"/>
      <c r="UII106" s="376"/>
      <c r="UIJ106" s="376"/>
      <c r="UIK106" s="376"/>
      <c r="UIL106" s="376"/>
      <c r="UIM106" s="376"/>
      <c r="UIN106" s="376"/>
      <c r="UIO106" s="376"/>
      <c r="UIP106" s="376"/>
      <c r="UIQ106" s="376"/>
      <c r="UIR106" s="376"/>
      <c r="UIS106" s="376"/>
      <c r="UIT106" s="376"/>
      <c r="UIU106" s="376"/>
      <c r="UIV106" s="376"/>
      <c r="UIW106" s="376"/>
      <c r="UIX106" s="376"/>
      <c r="UIY106" s="376"/>
      <c r="UIZ106" s="376"/>
      <c r="UJA106" s="376"/>
      <c r="UJB106" s="376"/>
      <c r="UJC106" s="376"/>
      <c r="UJD106" s="376"/>
      <c r="UJE106" s="376"/>
      <c r="UJF106" s="376"/>
      <c r="UJG106" s="376"/>
      <c r="UJH106" s="376"/>
      <c r="UJI106" s="376"/>
      <c r="UJJ106" s="376"/>
      <c r="UJK106" s="376"/>
      <c r="UJL106" s="376"/>
      <c r="UJM106" s="376"/>
      <c r="UJN106" s="376"/>
      <c r="UJO106" s="376"/>
      <c r="UJP106" s="376"/>
      <c r="UJQ106" s="376"/>
      <c r="UJR106" s="376"/>
      <c r="UJS106" s="376"/>
      <c r="UJT106" s="376"/>
      <c r="UJU106" s="376"/>
      <c r="UJV106" s="376"/>
      <c r="UJW106" s="376"/>
      <c r="UJX106" s="376"/>
      <c r="UJY106" s="376"/>
      <c r="UJZ106" s="376"/>
      <c r="UKA106" s="376"/>
      <c r="UKB106" s="376"/>
      <c r="UKC106" s="376"/>
      <c r="UKD106" s="376"/>
      <c r="UKE106" s="376"/>
      <c r="UKF106" s="376"/>
      <c r="UKG106" s="376"/>
      <c r="UKH106" s="376"/>
      <c r="UKI106" s="376"/>
      <c r="UKJ106" s="376"/>
      <c r="UKK106" s="376"/>
      <c r="UKL106" s="376"/>
      <c r="UKM106" s="376"/>
      <c r="UKN106" s="376"/>
      <c r="UKO106" s="376"/>
      <c r="UKP106" s="376"/>
      <c r="UKQ106" s="376"/>
      <c r="UKR106" s="376"/>
      <c r="UKS106" s="376"/>
      <c r="UKT106" s="376"/>
      <c r="UKU106" s="376"/>
      <c r="UKV106" s="376"/>
      <c r="UKW106" s="376"/>
      <c r="UKX106" s="376"/>
      <c r="UKY106" s="376"/>
      <c r="UKZ106" s="376"/>
      <c r="ULA106" s="376"/>
      <c r="ULB106" s="376"/>
      <c r="ULC106" s="376"/>
      <c r="ULD106" s="376"/>
      <c r="ULE106" s="376"/>
      <c r="ULF106" s="376"/>
      <c r="ULG106" s="376"/>
      <c r="ULH106" s="376"/>
      <c r="ULI106" s="376"/>
      <c r="ULJ106" s="376"/>
      <c r="ULK106" s="376"/>
      <c r="ULL106" s="376"/>
      <c r="ULM106" s="376"/>
      <c r="ULN106" s="376"/>
      <c r="ULO106" s="376"/>
      <c r="ULP106" s="376"/>
      <c r="ULQ106" s="376"/>
      <c r="ULR106" s="376"/>
      <c r="ULS106" s="376"/>
      <c r="ULT106" s="376"/>
      <c r="ULU106" s="376"/>
      <c r="ULV106" s="376"/>
      <c r="ULW106" s="376"/>
      <c r="ULX106" s="376"/>
      <c r="ULY106" s="376"/>
      <c r="ULZ106" s="376"/>
      <c r="UMA106" s="376"/>
      <c r="UMB106" s="376"/>
      <c r="UMC106" s="376"/>
      <c r="UMD106" s="376"/>
      <c r="UME106" s="376"/>
      <c r="UMF106" s="376"/>
      <c r="UMG106" s="376"/>
      <c r="UMH106" s="376"/>
      <c r="UMI106" s="376"/>
      <c r="UMJ106" s="376"/>
      <c r="UMK106" s="376"/>
      <c r="UML106" s="376"/>
      <c r="UMM106" s="376"/>
      <c r="UMN106" s="376"/>
      <c r="UMO106" s="376"/>
      <c r="UMP106" s="376"/>
      <c r="UMQ106" s="376"/>
      <c r="UMR106" s="376"/>
      <c r="UMS106" s="376"/>
      <c r="UMT106" s="376"/>
      <c r="UMU106" s="376"/>
      <c r="UMV106" s="376"/>
      <c r="UMW106" s="376"/>
      <c r="UMX106" s="376"/>
      <c r="UMY106" s="376"/>
      <c r="UMZ106" s="376"/>
      <c r="UNA106" s="376"/>
      <c r="UNB106" s="376"/>
      <c r="UNC106" s="376"/>
      <c r="UND106" s="376"/>
      <c r="UNE106" s="376"/>
      <c r="UNF106" s="376"/>
      <c r="UNG106" s="376"/>
      <c r="UNH106" s="376"/>
      <c r="UNI106" s="376"/>
      <c r="UNJ106" s="376"/>
      <c r="UNK106" s="376"/>
      <c r="UNL106" s="376"/>
      <c r="UNM106" s="376"/>
      <c r="UNN106" s="376"/>
      <c r="UNO106" s="376"/>
      <c r="UNP106" s="376"/>
      <c r="UNQ106" s="376"/>
      <c r="UNR106" s="376"/>
      <c r="UNS106" s="376"/>
      <c r="UNT106" s="376"/>
      <c r="UNU106" s="376"/>
      <c r="UNV106" s="376"/>
      <c r="UNW106" s="376"/>
      <c r="UNX106" s="376"/>
      <c r="UNY106" s="376"/>
      <c r="UNZ106" s="376"/>
      <c r="UOA106" s="376"/>
      <c r="UOB106" s="376"/>
      <c r="UOC106" s="376"/>
      <c r="UOD106" s="376"/>
      <c r="UOE106" s="376"/>
      <c r="UOF106" s="376"/>
      <c r="UOG106" s="376"/>
      <c r="UOH106" s="376"/>
      <c r="UOI106" s="376"/>
      <c r="UOJ106" s="376"/>
      <c r="UOK106" s="376"/>
      <c r="UOL106" s="376"/>
      <c r="UOM106" s="376"/>
      <c r="UON106" s="376"/>
      <c r="UOO106" s="376"/>
      <c r="UOP106" s="376"/>
      <c r="UOQ106" s="376"/>
      <c r="UOR106" s="376"/>
      <c r="UOS106" s="376"/>
      <c r="UOT106" s="376"/>
      <c r="UOU106" s="376"/>
      <c r="UOV106" s="376"/>
      <c r="UOW106" s="376"/>
      <c r="UOX106" s="376"/>
      <c r="UOY106" s="376"/>
      <c r="UOZ106" s="376"/>
      <c r="UPA106" s="376"/>
      <c r="UPB106" s="376"/>
      <c r="UPC106" s="376"/>
      <c r="UPD106" s="376"/>
      <c r="UPE106" s="376"/>
      <c r="UPF106" s="376"/>
      <c r="UPG106" s="376"/>
      <c r="UPH106" s="376"/>
      <c r="UPI106" s="376"/>
      <c r="UPJ106" s="376"/>
      <c r="UPK106" s="376"/>
      <c r="UPL106" s="376"/>
      <c r="UPM106" s="376"/>
      <c r="UPN106" s="376"/>
      <c r="UPO106" s="376"/>
      <c r="UPP106" s="376"/>
      <c r="UPQ106" s="376"/>
      <c r="UPR106" s="376"/>
      <c r="UPS106" s="376"/>
      <c r="UPT106" s="376"/>
      <c r="UPU106" s="376"/>
      <c r="UPV106" s="376"/>
      <c r="UPW106" s="376"/>
      <c r="UPX106" s="376"/>
      <c r="UPY106" s="376"/>
      <c r="UPZ106" s="376"/>
      <c r="UQA106" s="376"/>
      <c r="UQB106" s="376"/>
      <c r="UQC106" s="376"/>
      <c r="UQD106" s="376"/>
      <c r="UQE106" s="376"/>
      <c r="UQF106" s="376"/>
      <c r="UQG106" s="376"/>
      <c r="UQH106" s="376"/>
      <c r="UQI106" s="376"/>
      <c r="UQJ106" s="376"/>
      <c r="UQK106" s="376"/>
      <c r="UQL106" s="376"/>
      <c r="UQM106" s="376"/>
      <c r="UQN106" s="376"/>
      <c r="UQO106" s="376"/>
      <c r="UQP106" s="376"/>
      <c r="UQQ106" s="376"/>
      <c r="UQR106" s="376"/>
      <c r="UQS106" s="376"/>
      <c r="UQT106" s="376"/>
      <c r="UQU106" s="376"/>
      <c r="UQV106" s="376"/>
      <c r="UQW106" s="376"/>
      <c r="UQX106" s="376"/>
      <c r="UQY106" s="376"/>
      <c r="UQZ106" s="376"/>
      <c r="URA106" s="376"/>
      <c r="URB106" s="376"/>
      <c r="URC106" s="376"/>
      <c r="URD106" s="376"/>
      <c r="URE106" s="376"/>
      <c r="URF106" s="376"/>
      <c r="URG106" s="376"/>
      <c r="URH106" s="376"/>
      <c r="URI106" s="376"/>
      <c r="URJ106" s="376"/>
      <c r="URK106" s="376"/>
      <c r="URL106" s="376"/>
      <c r="URM106" s="376"/>
      <c r="URN106" s="376"/>
      <c r="URO106" s="376"/>
      <c r="URP106" s="376"/>
      <c r="URQ106" s="376"/>
      <c r="URR106" s="376"/>
      <c r="URS106" s="376"/>
      <c r="URT106" s="376"/>
      <c r="URU106" s="376"/>
      <c r="URV106" s="376"/>
      <c r="URW106" s="376"/>
      <c r="URX106" s="376"/>
      <c r="URY106" s="376"/>
      <c r="URZ106" s="376"/>
      <c r="USA106" s="376"/>
      <c r="USB106" s="376"/>
      <c r="USC106" s="376"/>
      <c r="USD106" s="376"/>
      <c r="USE106" s="376"/>
      <c r="USF106" s="376"/>
      <c r="USG106" s="376"/>
      <c r="USH106" s="376"/>
      <c r="USI106" s="376"/>
      <c r="USJ106" s="376"/>
      <c r="USK106" s="376"/>
      <c r="USL106" s="376"/>
      <c r="USM106" s="376"/>
      <c r="USN106" s="376"/>
      <c r="USO106" s="376"/>
      <c r="USP106" s="376"/>
      <c r="USQ106" s="376"/>
      <c r="USR106" s="376"/>
      <c r="USS106" s="376"/>
      <c r="UST106" s="376"/>
      <c r="USU106" s="376"/>
      <c r="USV106" s="376"/>
      <c r="USW106" s="376"/>
      <c r="USX106" s="376"/>
      <c r="USY106" s="376"/>
      <c r="USZ106" s="376"/>
      <c r="UTA106" s="376"/>
      <c r="UTB106" s="376"/>
      <c r="UTC106" s="376"/>
      <c r="UTD106" s="376"/>
      <c r="UTE106" s="376"/>
      <c r="UTF106" s="376"/>
      <c r="UTG106" s="376"/>
      <c r="UTH106" s="376"/>
      <c r="UTI106" s="376"/>
      <c r="UTJ106" s="376"/>
      <c r="UTK106" s="376"/>
      <c r="UTL106" s="376"/>
      <c r="UTM106" s="376"/>
      <c r="UTN106" s="376"/>
      <c r="UTO106" s="376"/>
      <c r="UTP106" s="376"/>
      <c r="UTQ106" s="376"/>
      <c r="UTR106" s="376"/>
      <c r="UTS106" s="376"/>
      <c r="UTT106" s="376"/>
      <c r="UTU106" s="376"/>
      <c r="UTV106" s="376"/>
      <c r="UTW106" s="376"/>
      <c r="UTX106" s="376"/>
      <c r="UTY106" s="376"/>
      <c r="UTZ106" s="376"/>
      <c r="UUA106" s="376"/>
      <c r="UUB106" s="376"/>
      <c r="UUC106" s="376"/>
      <c r="UUD106" s="376"/>
      <c r="UUE106" s="376"/>
      <c r="UUF106" s="376"/>
      <c r="UUG106" s="376"/>
      <c r="UUH106" s="376"/>
      <c r="UUI106" s="376"/>
      <c r="UUJ106" s="376"/>
      <c r="UUK106" s="376"/>
      <c r="UUL106" s="376"/>
      <c r="UUM106" s="376"/>
      <c r="UUN106" s="376"/>
      <c r="UUO106" s="376"/>
      <c r="UUP106" s="376"/>
      <c r="UUQ106" s="376"/>
      <c r="UUR106" s="376"/>
      <c r="UUS106" s="376"/>
      <c r="UUT106" s="376"/>
      <c r="UUU106" s="376"/>
      <c r="UUV106" s="376"/>
      <c r="UUW106" s="376"/>
      <c r="UUX106" s="376"/>
      <c r="UUY106" s="376"/>
      <c r="UUZ106" s="376"/>
      <c r="UVA106" s="376"/>
      <c r="UVB106" s="376"/>
      <c r="UVC106" s="376"/>
      <c r="UVD106" s="376"/>
      <c r="UVE106" s="376"/>
      <c r="UVF106" s="376"/>
      <c r="UVG106" s="376"/>
      <c r="UVH106" s="376"/>
      <c r="UVI106" s="376"/>
      <c r="UVJ106" s="376"/>
      <c r="UVK106" s="376"/>
      <c r="UVL106" s="376"/>
      <c r="UVM106" s="376"/>
      <c r="UVN106" s="376"/>
      <c r="UVO106" s="376"/>
      <c r="UVP106" s="376"/>
      <c r="UVQ106" s="376"/>
      <c r="UVR106" s="376"/>
      <c r="UVS106" s="376"/>
      <c r="UVT106" s="376"/>
      <c r="UVU106" s="376"/>
      <c r="UVV106" s="376"/>
      <c r="UVW106" s="376"/>
      <c r="UVX106" s="376"/>
      <c r="UVY106" s="376"/>
      <c r="UVZ106" s="376"/>
      <c r="UWA106" s="376"/>
      <c r="UWB106" s="376"/>
      <c r="UWC106" s="376"/>
      <c r="UWD106" s="376"/>
      <c r="UWE106" s="376"/>
      <c r="UWF106" s="376"/>
      <c r="UWG106" s="376"/>
      <c r="UWH106" s="376"/>
      <c r="UWI106" s="376"/>
      <c r="UWJ106" s="376"/>
      <c r="UWK106" s="376"/>
      <c r="UWL106" s="376"/>
      <c r="UWM106" s="376"/>
      <c r="UWN106" s="376"/>
      <c r="UWO106" s="376"/>
      <c r="UWP106" s="376"/>
      <c r="UWQ106" s="376"/>
      <c r="UWR106" s="376"/>
      <c r="UWS106" s="376"/>
      <c r="UWT106" s="376"/>
      <c r="UWU106" s="376"/>
      <c r="UWV106" s="376"/>
      <c r="UWW106" s="376"/>
      <c r="UWX106" s="376"/>
      <c r="UWY106" s="376"/>
      <c r="UWZ106" s="376"/>
      <c r="UXA106" s="376"/>
      <c r="UXB106" s="376"/>
      <c r="UXC106" s="376"/>
      <c r="UXD106" s="376"/>
      <c r="UXE106" s="376"/>
      <c r="UXF106" s="376"/>
      <c r="UXG106" s="376"/>
      <c r="UXH106" s="376"/>
      <c r="UXI106" s="376"/>
      <c r="UXJ106" s="376"/>
      <c r="UXK106" s="376"/>
      <c r="UXL106" s="376"/>
      <c r="UXM106" s="376"/>
      <c r="UXN106" s="376"/>
      <c r="UXO106" s="376"/>
      <c r="UXP106" s="376"/>
      <c r="UXQ106" s="376"/>
      <c r="UXR106" s="376"/>
      <c r="UXS106" s="376"/>
      <c r="UXT106" s="376"/>
      <c r="UXU106" s="376"/>
      <c r="UXV106" s="376"/>
      <c r="UXW106" s="376"/>
      <c r="UXX106" s="376"/>
      <c r="UXY106" s="376"/>
      <c r="UXZ106" s="376"/>
      <c r="UYA106" s="376"/>
      <c r="UYB106" s="376"/>
      <c r="UYC106" s="376"/>
      <c r="UYD106" s="376"/>
      <c r="UYE106" s="376"/>
      <c r="UYF106" s="376"/>
      <c r="UYG106" s="376"/>
      <c r="UYH106" s="376"/>
      <c r="UYI106" s="376"/>
      <c r="UYJ106" s="376"/>
      <c r="UYK106" s="376"/>
      <c r="UYL106" s="376"/>
      <c r="UYM106" s="376"/>
      <c r="UYN106" s="376"/>
      <c r="UYO106" s="376"/>
      <c r="UYP106" s="376"/>
      <c r="UYQ106" s="376"/>
      <c r="UYR106" s="376"/>
      <c r="UYS106" s="376"/>
      <c r="UYT106" s="376"/>
      <c r="UYU106" s="376"/>
      <c r="UYV106" s="376"/>
      <c r="UYW106" s="376"/>
      <c r="UYX106" s="376"/>
      <c r="UYY106" s="376"/>
      <c r="UYZ106" s="376"/>
      <c r="UZA106" s="376"/>
      <c r="UZB106" s="376"/>
      <c r="UZC106" s="376"/>
      <c r="UZD106" s="376"/>
      <c r="UZE106" s="376"/>
      <c r="UZF106" s="376"/>
      <c r="UZG106" s="376"/>
      <c r="UZH106" s="376"/>
      <c r="UZI106" s="376"/>
      <c r="UZJ106" s="376"/>
      <c r="UZK106" s="376"/>
      <c r="UZL106" s="376"/>
      <c r="UZM106" s="376"/>
      <c r="UZN106" s="376"/>
      <c r="UZO106" s="376"/>
      <c r="UZP106" s="376"/>
      <c r="UZQ106" s="376"/>
      <c r="UZR106" s="376"/>
      <c r="UZS106" s="376"/>
      <c r="UZT106" s="376"/>
      <c r="UZU106" s="376"/>
      <c r="UZV106" s="376"/>
      <c r="UZW106" s="376"/>
      <c r="UZX106" s="376"/>
      <c r="UZY106" s="376"/>
      <c r="UZZ106" s="376"/>
      <c r="VAA106" s="376"/>
      <c r="VAB106" s="376"/>
      <c r="VAC106" s="376"/>
      <c r="VAD106" s="376"/>
      <c r="VAE106" s="376"/>
      <c r="VAF106" s="376"/>
      <c r="VAG106" s="376"/>
      <c r="VAH106" s="376"/>
      <c r="VAI106" s="376"/>
      <c r="VAJ106" s="376"/>
      <c r="VAK106" s="376"/>
      <c r="VAL106" s="376"/>
      <c r="VAM106" s="376"/>
      <c r="VAN106" s="376"/>
      <c r="VAO106" s="376"/>
      <c r="VAP106" s="376"/>
      <c r="VAQ106" s="376"/>
      <c r="VAR106" s="376"/>
      <c r="VAS106" s="376"/>
      <c r="VAT106" s="376"/>
      <c r="VAU106" s="376"/>
      <c r="VAV106" s="376"/>
      <c r="VAW106" s="376"/>
      <c r="VAX106" s="376"/>
      <c r="VAY106" s="376"/>
      <c r="VAZ106" s="376"/>
      <c r="VBA106" s="376"/>
      <c r="VBB106" s="376"/>
      <c r="VBC106" s="376"/>
      <c r="VBD106" s="376"/>
      <c r="VBE106" s="376"/>
      <c r="VBF106" s="376"/>
      <c r="VBG106" s="376"/>
      <c r="VBH106" s="376"/>
      <c r="VBI106" s="376"/>
      <c r="VBJ106" s="376"/>
      <c r="VBK106" s="376"/>
      <c r="VBL106" s="376"/>
      <c r="VBM106" s="376"/>
      <c r="VBN106" s="376"/>
      <c r="VBO106" s="376"/>
      <c r="VBP106" s="376"/>
      <c r="VBQ106" s="376"/>
      <c r="VBR106" s="376"/>
      <c r="VBS106" s="376"/>
      <c r="VBT106" s="376"/>
      <c r="VBU106" s="376"/>
      <c r="VBV106" s="376"/>
      <c r="VBW106" s="376"/>
      <c r="VBX106" s="376"/>
      <c r="VBY106" s="376"/>
      <c r="VBZ106" s="376"/>
      <c r="VCA106" s="376"/>
      <c r="VCB106" s="376"/>
      <c r="VCC106" s="376"/>
      <c r="VCD106" s="376"/>
      <c r="VCE106" s="376"/>
      <c r="VCF106" s="376"/>
      <c r="VCG106" s="376"/>
      <c r="VCH106" s="376"/>
      <c r="VCI106" s="376"/>
      <c r="VCJ106" s="376"/>
      <c r="VCK106" s="376"/>
      <c r="VCL106" s="376"/>
      <c r="VCM106" s="376"/>
      <c r="VCN106" s="376"/>
      <c r="VCO106" s="376"/>
      <c r="VCP106" s="376"/>
      <c r="VCQ106" s="376"/>
      <c r="VCR106" s="376"/>
      <c r="VCS106" s="376"/>
      <c r="VCT106" s="376"/>
      <c r="VCU106" s="376"/>
      <c r="VCV106" s="376"/>
      <c r="VCW106" s="376"/>
      <c r="VCX106" s="376"/>
      <c r="VCY106" s="376"/>
      <c r="VCZ106" s="376"/>
      <c r="VDA106" s="376"/>
      <c r="VDB106" s="376"/>
      <c r="VDC106" s="376"/>
      <c r="VDD106" s="376"/>
      <c r="VDE106" s="376"/>
      <c r="VDF106" s="376"/>
      <c r="VDG106" s="376"/>
      <c r="VDH106" s="376"/>
      <c r="VDI106" s="376"/>
      <c r="VDJ106" s="376"/>
      <c r="VDK106" s="376"/>
      <c r="VDL106" s="376"/>
      <c r="VDM106" s="376"/>
      <c r="VDN106" s="376"/>
      <c r="VDO106" s="376"/>
      <c r="VDP106" s="376"/>
      <c r="VDQ106" s="376"/>
      <c r="VDR106" s="376"/>
      <c r="VDS106" s="376"/>
      <c r="VDT106" s="376"/>
      <c r="VDU106" s="376"/>
      <c r="VDV106" s="376"/>
      <c r="VDW106" s="376"/>
      <c r="VDX106" s="376"/>
      <c r="VDY106" s="376"/>
      <c r="VDZ106" s="376"/>
      <c r="VEA106" s="376"/>
      <c r="VEB106" s="376"/>
      <c r="VEC106" s="376"/>
      <c r="VED106" s="376"/>
      <c r="VEE106" s="376"/>
      <c r="VEF106" s="376"/>
      <c r="VEG106" s="376"/>
      <c r="VEH106" s="376"/>
      <c r="VEI106" s="376"/>
      <c r="VEJ106" s="376"/>
      <c r="VEK106" s="376"/>
      <c r="VEL106" s="376"/>
      <c r="VEM106" s="376"/>
      <c r="VEN106" s="376"/>
      <c r="VEO106" s="376"/>
      <c r="VEP106" s="376"/>
      <c r="VEQ106" s="376"/>
      <c r="VER106" s="376"/>
      <c r="VES106" s="376"/>
      <c r="VET106" s="376"/>
      <c r="VEU106" s="376"/>
      <c r="VEV106" s="376"/>
      <c r="VEW106" s="376"/>
      <c r="VEX106" s="376"/>
      <c r="VEY106" s="376"/>
      <c r="VEZ106" s="376"/>
      <c r="VFA106" s="376"/>
      <c r="VFB106" s="376"/>
      <c r="VFC106" s="376"/>
      <c r="VFD106" s="376"/>
      <c r="VFE106" s="376"/>
      <c r="VFF106" s="376"/>
      <c r="VFG106" s="376"/>
      <c r="VFH106" s="376"/>
      <c r="VFI106" s="376"/>
      <c r="VFJ106" s="376"/>
      <c r="VFK106" s="376"/>
      <c r="VFL106" s="376"/>
      <c r="VFM106" s="376"/>
      <c r="VFN106" s="376"/>
      <c r="VFO106" s="376"/>
      <c r="VFP106" s="376"/>
      <c r="VFQ106" s="376"/>
      <c r="VFR106" s="376"/>
      <c r="VFS106" s="376"/>
      <c r="VFT106" s="376"/>
      <c r="VFU106" s="376"/>
      <c r="VFV106" s="376"/>
      <c r="VFW106" s="376"/>
      <c r="VFX106" s="376"/>
      <c r="VFY106" s="376"/>
      <c r="VFZ106" s="376"/>
      <c r="VGA106" s="376"/>
      <c r="VGB106" s="376"/>
      <c r="VGC106" s="376"/>
      <c r="VGD106" s="376"/>
      <c r="VGE106" s="376"/>
      <c r="VGF106" s="376"/>
      <c r="VGG106" s="376"/>
      <c r="VGH106" s="376"/>
      <c r="VGI106" s="376"/>
      <c r="VGJ106" s="376"/>
      <c r="VGK106" s="376"/>
      <c r="VGL106" s="376"/>
      <c r="VGM106" s="376"/>
      <c r="VGN106" s="376"/>
      <c r="VGO106" s="376"/>
      <c r="VGP106" s="376"/>
      <c r="VGQ106" s="376"/>
      <c r="VGR106" s="376"/>
      <c r="VGS106" s="376"/>
      <c r="VGT106" s="376"/>
      <c r="VGU106" s="376"/>
      <c r="VGV106" s="376"/>
      <c r="VGW106" s="376"/>
      <c r="VGX106" s="376"/>
      <c r="VGY106" s="376"/>
      <c r="VGZ106" s="376"/>
      <c r="VHA106" s="376"/>
      <c r="VHB106" s="376"/>
      <c r="VHC106" s="376"/>
      <c r="VHD106" s="376"/>
      <c r="VHE106" s="376"/>
      <c r="VHF106" s="376"/>
      <c r="VHG106" s="376"/>
      <c r="VHH106" s="376"/>
      <c r="VHI106" s="376"/>
      <c r="VHJ106" s="376"/>
      <c r="VHK106" s="376"/>
      <c r="VHL106" s="376"/>
      <c r="VHM106" s="376"/>
      <c r="VHN106" s="376"/>
      <c r="VHO106" s="376"/>
      <c r="VHP106" s="376"/>
      <c r="VHQ106" s="376"/>
      <c r="VHR106" s="376"/>
      <c r="VHS106" s="376"/>
      <c r="VHT106" s="376"/>
      <c r="VHU106" s="376"/>
      <c r="VHV106" s="376"/>
      <c r="VHW106" s="376"/>
      <c r="VHX106" s="376"/>
      <c r="VHY106" s="376"/>
      <c r="VHZ106" s="376"/>
      <c r="VIA106" s="376"/>
      <c r="VIB106" s="376"/>
      <c r="VIC106" s="376"/>
      <c r="VID106" s="376"/>
      <c r="VIE106" s="376"/>
      <c r="VIF106" s="376"/>
      <c r="VIG106" s="376"/>
      <c r="VIH106" s="376"/>
      <c r="VII106" s="376"/>
      <c r="VIJ106" s="376"/>
      <c r="VIK106" s="376"/>
      <c r="VIL106" s="376"/>
      <c r="VIM106" s="376"/>
      <c r="VIN106" s="376"/>
      <c r="VIO106" s="376"/>
      <c r="VIP106" s="376"/>
      <c r="VIQ106" s="376"/>
      <c r="VIR106" s="376"/>
      <c r="VIS106" s="376"/>
      <c r="VIT106" s="376"/>
      <c r="VIU106" s="376"/>
      <c r="VIV106" s="376"/>
      <c r="VIW106" s="376"/>
      <c r="VIX106" s="376"/>
      <c r="VIY106" s="376"/>
      <c r="VIZ106" s="376"/>
      <c r="VJA106" s="376"/>
      <c r="VJB106" s="376"/>
      <c r="VJC106" s="376"/>
      <c r="VJD106" s="376"/>
      <c r="VJE106" s="376"/>
      <c r="VJF106" s="376"/>
      <c r="VJG106" s="376"/>
      <c r="VJH106" s="376"/>
      <c r="VJI106" s="376"/>
      <c r="VJJ106" s="376"/>
      <c r="VJK106" s="376"/>
      <c r="VJL106" s="376"/>
      <c r="VJM106" s="376"/>
      <c r="VJN106" s="376"/>
      <c r="VJO106" s="376"/>
      <c r="VJP106" s="376"/>
      <c r="VJQ106" s="376"/>
      <c r="VJR106" s="376"/>
      <c r="VJS106" s="376"/>
      <c r="VJT106" s="376"/>
      <c r="VJU106" s="376"/>
      <c r="VJV106" s="376"/>
      <c r="VJW106" s="376"/>
      <c r="VJX106" s="376"/>
      <c r="VJY106" s="376"/>
      <c r="VJZ106" s="376"/>
      <c r="VKA106" s="376"/>
      <c r="VKB106" s="376"/>
      <c r="VKC106" s="376"/>
      <c r="VKD106" s="376"/>
      <c r="VKE106" s="376"/>
      <c r="VKF106" s="376"/>
      <c r="VKG106" s="376"/>
      <c r="VKH106" s="376"/>
      <c r="VKI106" s="376"/>
      <c r="VKJ106" s="376"/>
      <c r="VKK106" s="376"/>
      <c r="VKL106" s="376"/>
      <c r="VKM106" s="376"/>
      <c r="VKN106" s="376"/>
      <c r="VKO106" s="376"/>
      <c r="VKP106" s="376"/>
      <c r="VKQ106" s="376"/>
      <c r="VKR106" s="376"/>
      <c r="VKS106" s="376"/>
      <c r="VKT106" s="376"/>
      <c r="VKU106" s="376"/>
      <c r="VKV106" s="376"/>
      <c r="VKW106" s="376"/>
      <c r="VKX106" s="376"/>
      <c r="VKY106" s="376"/>
      <c r="VKZ106" s="376"/>
      <c r="VLA106" s="376"/>
      <c r="VLB106" s="376"/>
      <c r="VLC106" s="376"/>
      <c r="VLD106" s="376"/>
      <c r="VLE106" s="376"/>
      <c r="VLF106" s="376"/>
      <c r="VLG106" s="376"/>
      <c r="VLH106" s="376"/>
      <c r="VLI106" s="376"/>
      <c r="VLJ106" s="376"/>
      <c r="VLK106" s="376"/>
      <c r="VLL106" s="376"/>
      <c r="VLM106" s="376"/>
      <c r="VLN106" s="376"/>
      <c r="VLO106" s="376"/>
      <c r="VLP106" s="376"/>
      <c r="VLQ106" s="376"/>
      <c r="VLR106" s="376"/>
      <c r="VLS106" s="376"/>
      <c r="VLT106" s="376"/>
      <c r="VLU106" s="376"/>
      <c r="VLV106" s="376"/>
      <c r="VLW106" s="376"/>
      <c r="VLX106" s="376"/>
      <c r="VLY106" s="376"/>
      <c r="VLZ106" s="376"/>
      <c r="VMA106" s="376"/>
      <c r="VMB106" s="376"/>
      <c r="VMC106" s="376"/>
      <c r="VMD106" s="376"/>
      <c r="VME106" s="376"/>
      <c r="VMF106" s="376"/>
      <c r="VMG106" s="376"/>
      <c r="VMH106" s="376"/>
      <c r="VMI106" s="376"/>
      <c r="VMJ106" s="376"/>
      <c r="VMK106" s="376"/>
      <c r="VML106" s="376"/>
      <c r="VMM106" s="376"/>
      <c r="VMN106" s="376"/>
      <c r="VMO106" s="376"/>
      <c r="VMP106" s="376"/>
      <c r="VMQ106" s="376"/>
      <c r="VMR106" s="376"/>
      <c r="VMS106" s="376"/>
      <c r="VMT106" s="376"/>
      <c r="VMU106" s="376"/>
      <c r="VMV106" s="376"/>
      <c r="VMW106" s="376"/>
      <c r="VMX106" s="376"/>
      <c r="VMY106" s="376"/>
      <c r="VMZ106" s="376"/>
      <c r="VNA106" s="376"/>
      <c r="VNB106" s="376"/>
      <c r="VNC106" s="376"/>
      <c r="VND106" s="376"/>
      <c r="VNE106" s="376"/>
      <c r="VNF106" s="376"/>
      <c r="VNG106" s="376"/>
      <c r="VNH106" s="376"/>
      <c r="VNI106" s="376"/>
      <c r="VNJ106" s="376"/>
      <c r="VNK106" s="376"/>
      <c r="VNL106" s="376"/>
      <c r="VNM106" s="376"/>
      <c r="VNN106" s="376"/>
      <c r="VNO106" s="376"/>
      <c r="VNP106" s="376"/>
      <c r="VNQ106" s="376"/>
      <c r="VNR106" s="376"/>
      <c r="VNS106" s="376"/>
      <c r="VNT106" s="376"/>
      <c r="VNU106" s="376"/>
      <c r="VNV106" s="376"/>
      <c r="VNW106" s="376"/>
      <c r="VNX106" s="376"/>
      <c r="VNY106" s="376"/>
      <c r="VNZ106" s="376"/>
      <c r="VOA106" s="376"/>
      <c r="VOB106" s="376"/>
      <c r="VOC106" s="376"/>
      <c r="VOD106" s="376"/>
      <c r="VOE106" s="376"/>
      <c r="VOF106" s="376"/>
      <c r="VOG106" s="376"/>
      <c r="VOH106" s="376"/>
      <c r="VOI106" s="376"/>
      <c r="VOJ106" s="376"/>
      <c r="VOK106" s="376"/>
      <c r="VOL106" s="376"/>
      <c r="VOM106" s="376"/>
      <c r="VON106" s="376"/>
      <c r="VOO106" s="376"/>
      <c r="VOP106" s="376"/>
      <c r="VOQ106" s="376"/>
      <c r="VOR106" s="376"/>
      <c r="VOS106" s="376"/>
      <c r="VOT106" s="376"/>
      <c r="VOU106" s="376"/>
      <c r="VOV106" s="376"/>
      <c r="VOW106" s="376"/>
      <c r="VOX106" s="376"/>
      <c r="VOY106" s="376"/>
      <c r="VOZ106" s="376"/>
      <c r="VPA106" s="376"/>
      <c r="VPB106" s="376"/>
      <c r="VPC106" s="376"/>
      <c r="VPD106" s="376"/>
      <c r="VPE106" s="376"/>
      <c r="VPF106" s="376"/>
      <c r="VPG106" s="376"/>
      <c r="VPH106" s="376"/>
      <c r="VPI106" s="376"/>
      <c r="VPJ106" s="376"/>
      <c r="VPK106" s="376"/>
      <c r="VPL106" s="376"/>
      <c r="VPM106" s="376"/>
      <c r="VPN106" s="376"/>
      <c r="VPO106" s="376"/>
      <c r="VPP106" s="376"/>
      <c r="VPQ106" s="376"/>
      <c r="VPR106" s="376"/>
      <c r="VPS106" s="376"/>
      <c r="VPT106" s="376"/>
      <c r="VPU106" s="376"/>
      <c r="VPV106" s="376"/>
      <c r="VPW106" s="376"/>
      <c r="VPX106" s="376"/>
      <c r="VPY106" s="376"/>
      <c r="VPZ106" s="376"/>
      <c r="VQA106" s="376"/>
      <c r="VQB106" s="376"/>
      <c r="VQC106" s="376"/>
      <c r="VQD106" s="376"/>
      <c r="VQE106" s="376"/>
      <c r="VQF106" s="376"/>
      <c r="VQG106" s="376"/>
      <c r="VQH106" s="376"/>
      <c r="VQI106" s="376"/>
      <c r="VQJ106" s="376"/>
      <c r="VQK106" s="376"/>
      <c r="VQL106" s="376"/>
      <c r="VQM106" s="376"/>
      <c r="VQN106" s="376"/>
      <c r="VQO106" s="376"/>
      <c r="VQP106" s="376"/>
      <c r="VQQ106" s="376"/>
      <c r="VQR106" s="376"/>
      <c r="VQS106" s="376"/>
      <c r="VQT106" s="376"/>
      <c r="VQU106" s="376"/>
      <c r="VQV106" s="376"/>
      <c r="VQW106" s="376"/>
      <c r="VQX106" s="376"/>
      <c r="VQY106" s="376"/>
      <c r="VQZ106" s="376"/>
      <c r="VRA106" s="376"/>
      <c r="VRB106" s="376"/>
      <c r="VRC106" s="376"/>
      <c r="VRD106" s="376"/>
      <c r="VRE106" s="376"/>
      <c r="VRF106" s="376"/>
      <c r="VRG106" s="376"/>
      <c r="VRH106" s="376"/>
      <c r="VRI106" s="376"/>
      <c r="VRJ106" s="376"/>
      <c r="VRK106" s="376"/>
      <c r="VRL106" s="376"/>
      <c r="VRM106" s="376"/>
      <c r="VRN106" s="376"/>
      <c r="VRO106" s="376"/>
      <c r="VRP106" s="376"/>
      <c r="VRQ106" s="376"/>
      <c r="VRR106" s="376"/>
      <c r="VRS106" s="376"/>
      <c r="VRT106" s="376"/>
      <c r="VRU106" s="376"/>
      <c r="VRV106" s="376"/>
      <c r="VRW106" s="376"/>
      <c r="VRX106" s="376"/>
      <c r="VRY106" s="376"/>
      <c r="VRZ106" s="376"/>
      <c r="VSA106" s="376"/>
      <c r="VSB106" s="376"/>
      <c r="VSC106" s="376"/>
      <c r="VSD106" s="376"/>
      <c r="VSE106" s="376"/>
      <c r="VSF106" s="376"/>
      <c r="VSG106" s="376"/>
      <c r="VSH106" s="376"/>
      <c r="VSI106" s="376"/>
      <c r="VSJ106" s="376"/>
      <c r="VSK106" s="376"/>
      <c r="VSL106" s="376"/>
      <c r="VSM106" s="376"/>
      <c r="VSN106" s="376"/>
      <c r="VSO106" s="376"/>
      <c r="VSP106" s="376"/>
      <c r="VSQ106" s="376"/>
      <c r="VSR106" s="376"/>
      <c r="VSS106" s="376"/>
      <c r="VST106" s="376"/>
      <c r="VSU106" s="376"/>
      <c r="VSV106" s="376"/>
      <c r="VSW106" s="376"/>
      <c r="VSX106" s="376"/>
      <c r="VSY106" s="376"/>
      <c r="VSZ106" s="376"/>
      <c r="VTA106" s="376"/>
      <c r="VTB106" s="376"/>
      <c r="VTC106" s="376"/>
      <c r="VTD106" s="376"/>
      <c r="VTE106" s="376"/>
      <c r="VTF106" s="376"/>
      <c r="VTG106" s="376"/>
      <c r="VTH106" s="376"/>
      <c r="VTI106" s="376"/>
      <c r="VTJ106" s="376"/>
      <c r="VTK106" s="376"/>
      <c r="VTL106" s="376"/>
      <c r="VTM106" s="376"/>
      <c r="VTN106" s="376"/>
      <c r="VTO106" s="376"/>
      <c r="VTP106" s="376"/>
      <c r="VTQ106" s="376"/>
      <c r="VTR106" s="376"/>
      <c r="VTS106" s="376"/>
      <c r="VTT106" s="376"/>
      <c r="VTU106" s="376"/>
      <c r="VTV106" s="376"/>
      <c r="VTW106" s="376"/>
      <c r="VTX106" s="376"/>
      <c r="VTY106" s="376"/>
      <c r="VTZ106" s="376"/>
      <c r="VUA106" s="376"/>
      <c r="VUB106" s="376"/>
      <c r="VUC106" s="376"/>
      <c r="VUD106" s="376"/>
      <c r="VUE106" s="376"/>
      <c r="VUF106" s="376"/>
      <c r="VUG106" s="376"/>
      <c r="VUH106" s="376"/>
      <c r="VUI106" s="376"/>
      <c r="VUJ106" s="376"/>
      <c r="VUK106" s="376"/>
      <c r="VUL106" s="376"/>
      <c r="VUM106" s="376"/>
      <c r="VUN106" s="376"/>
      <c r="VUO106" s="376"/>
      <c r="VUP106" s="376"/>
      <c r="VUQ106" s="376"/>
      <c r="VUR106" s="376"/>
      <c r="VUS106" s="376"/>
      <c r="VUT106" s="376"/>
      <c r="VUU106" s="376"/>
      <c r="VUV106" s="376"/>
      <c r="VUW106" s="376"/>
      <c r="VUX106" s="376"/>
      <c r="VUY106" s="376"/>
      <c r="VUZ106" s="376"/>
      <c r="VVA106" s="376"/>
      <c r="VVB106" s="376"/>
      <c r="VVC106" s="376"/>
      <c r="VVD106" s="376"/>
      <c r="VVE106" s="376"/>
      <c r="VVF106" s="376"/>
      <c r="VVG106" s="376"/>
      <c r="VVH106" s="376"/>
      <c r="VVI106" s="376"/>
      <c r="VVJ106" s="376"/>
      <c r="VVK106" s="376"/>
      <c r="VVL106" s="376"/>
      <c r="VVM106" s="376"/>
      <c r="VVN106" s="376"/>
      <c r="VVO106" s="376"/>
      <c r="VVP106" s="376"/>
      <c r="VVQ106" s="376"/>
      <c r="VVR106" s="376"/>
      <c r="VVS106" s="376"/>
      <c r="VVT106" s="376"/>
      <c r="VVU106" s="376"/>
      <c r="VVV106" s="376"/>
      <c r="VVW106" s="376"/>
      <c r="VVX106" s="376"/>
      <c r="VVY106" s="376"/>
      <c r="VVZ106" s="376"/>
      <c r="VWA106" s="376"/>
      <c r="VWB106" s="376"/>
      <c r="VWC106" s="376"/>
      <c r="VWD106" s="376"/>
      <c r="VWE106" s="376"/>
      <c r="VWF106" s="376"/>
      <c r="VWG106" s="376"/>
      <c r="VWH106" s="376"/>
      <c r="VWI106" s="376"/>
      <c r="VWJ106" s="376"/>
      <c r="VWK106" s="376"/>
      <c r="VWL106" s="376"/>
      <c r="VWM106" s="376"/>
      <c r="VWN106" s="376"/>
      <c r="VWO106" s="376"/>
      <c r="VWP106" s="376"/>
      <c r="VWQ106" s="376"/>
      <c r="VWR106" s="376"/>
      <c r="VWS106" s="376"/>
      <c r="VWT106" s="376"/>
      <c r="VWU106" s="376"/>
      <c r="VWV106" s="376"/>
      <c r="VWW106" s="376"/>
      <c r="VWX106" s="376"/>
      <c r="VWY106" s="376"/>
      <c r="VWZ106" s="376"/>
      <c r="VXA106" s="376"/>
      <c r="VXB106" s="376"/>
      <c r="VXC106" s="376"/>
      <c r="VXD106" s="376"/>
      <c r="VXE106" s="376"/>
      <c r="VXF106" s="376"/>
      <c r="VXG106" s="376"/>
      <c r="VXH106" s="376"/>
      <c r="VXI106" s="376"/>
      <c r="VXJ106" s="376"/>
      <c r="VXK106" s="376"/>
      <c r="VXL106" s="376"/>
      <c r="VXM106" s="376"/>
      <c r="VXN106" s="376"/>
      <c r="VXO106" s="376"/>
      <c r="VXP106" s="376"/>
      <c r="VXQ106" s="376"/>
      <c r="VXR106" s="376"/>
      <c r="VXS106" s="376"/>
      <c r="VXT106" s="376"/>
      <c r="VXU106" s="376"/>
      <c r="VXV106" s="376"/>
      <c r="VXW106" s="376"/>
      <c r="VXX106" s="376"/>
      <c r="VXY106" s="376"/>
      <c r="VXZ106" s="376"/>
      <c r="VYA106" s="376"/>
      <c r="VYB106" s="376"/>
      <c r="VYC106" s="376"/>
      <c r="VYD106" s="376"/>
      <c r="VYE106" s="376"/>
      <c r="VYF106" s="376"/>
      <c r="VYG106" s="376"/>
      <c r="VYH106" s="376"/>
      <c r="VYI106" s="376"/>
      <c r="VYJ106" s="376"/>
      <c r="VYK106" s="376"/>
      <c r="VYL106" s="376"/>
      <c r="VYM106" s="376"/>
      <c r="VYN106" s="376"/>
      <c r="VYO106" s="376"/>
      <c r="VYP106" s="376"/>
      <c r="VYQ106" s="376"/>
      <c r="VYR106" s="376"/>
      <c r="VYS106" s="376"/>
      <c r="VYT106" s="376"/>
      <c r="VYU106" s="376"/>
      <c r="VYV106" s="376"/>
      <c r="VYW106" s="376"/>
      <c r="VYX106" s="376"/>
      <c r="VYY106" s="376"/>
      <c r="VYZ106" s="376"/>
      <c r="VZA106" s="376"/>
      <c r="VZB106" s="376"/>
      <c r="VZC106" s="376"/>
      <c r="VZD106" s="376"/>
      <c r="VZE106" s="376"/>
      <c r="VZF106" s="376"/>
      <c r="VZG106" s="376"/>
      <c r="VZH106" s="376"/>
      <c r="VZI106" s="376"/>
      <c r="VZJ106" s="376"/>
      <c r="VZK106" s="376"/>
      <c r="VZL106" s="376"/>
      <c r="VZM106" s="376"/>
      <c r="VZN106" s="376"/>
      <c r="VZO106" s="376"/>
      <c r="VZP106" s="376"/>
      <c r="VZQ106" s="376"/>
      <c r="VZR106" s="376"/>
      <c r="VZS106" s="376"/>
      <c r="VZT106" s="376"/>
      <c r="VZU106" s="376"/>
      <c r="VZV106" s="376"/>
      <c r="VZW106" s="376"/>
      <c r="VZX106" s="376"/>
      <c r="VZY106" s="376"/>
      <c r="VZZ106" s="376"/>
      <c r="WAA106" s="376"/>
      <c r="WAB106" s="376"/>
      <c r="WAC106" s="376"/>
      <c r="WAD106" s="376"/>
      <c r="WAE106" s="376"/>
      <c r="WAF106" s="376"/>
      <c r="WAG106" s="376"/>
      <c r="WAH106" s="376"/>
      <c r="WAI106" s="376"/>
      <c r="WAJ106" s="376"/>
      <c r="WAK106" s="376"/>
      <c r="WAL106" s="376"/>
      <c r="WAM106" s="376"/>
      <c r="WAN106" s="376"/>
      <c r="WAO106" s="376"/>
      <c r="WAP106" s="376"/>
      <c r="WAQ106" s="376"/>
      <c r="WAR106" s="376"/>
      <c r="WAS106" s="376"/>
      <c r="WAT106" s="376"/>
      <c r="WAU106" s="376"/>
      <c r="WAV106" s="376"/>
      <c r="WAW106" s="376"/>
      <c r="WAX106" s="376"/>
      <c r="WAY106" s="376"/>
      <c r="WAZ106" s="376"/>
      <c r="WBA106" s="376"/>
      <c r="WBB106" s="376"/>
      <c r="WBC106" s="376"/>
      <c r="WBD106" s="376"/>
      <c r="WBE106" s="376"/>
      <c r="WBF106" s="376"/>
      <c r="WBG106" s="376"/>
      <c r="WBH106" s="376"/>
      <c r="WBI106" s="376"/>
      <c r="WBJ106" s="376"/>
      <c r="WBK106" s="376"/>
      <c r="WBL106" s="376"/>
      <c r="WBM106" s="376"/>
      <c r="WBN106" s="376"/>
      <c r="WBO106" s="376"/>
      <c r="WBP106" s="376"/>
      <c r="WBQ106" s="376"/>
      <c r="WBR106" s="376"/>
      <c r="WBS106" s="376"/>
      <c r="WBT106" s="376"/>
      <c r="WBU106" s="376"/>
      <c r="WBV106" s="376"/>
      <c r="WBW106" s="376"/>
      <c r="WBX106" s="376"/>
      <c r="WBY106" s="376"/>
      <c r="WBZ106" s="376"/>
      <c r="WCA106" s="376"/>
      <c r="WCB106" s="376"/>
      <c r="WCC106" s="376"/>
      <c r="WCD106" s="376"/>
      <c r="WCE106" s="376"/>
      <c r="WCF106" s="376"/>
      <c r="WCG106" s="376"/>
      <c r="WCH106" s="376"/>
      <c r="WCI106" s="376"/>
      <c r="WCJ106" s="376"/>
      <c r="WCK106" s="376"/>
      <c r="WCL106" s="376"/>
      <c r="WCM106" s="376"/>
      <c r="WCN106" s="376"/>
      <c r="WCO106" s="376"/>
      <c r="WCP106" s="376"/>
      <c r="WCQ106" s="376"/>
      <c r="WCR106" s="376"/>
      <c r="WCS106" s="376"/>
      <c r="WCT106" s="376"/>
      <c r="WCU106" s="376"/>
      <c r="WCV106" s="376"/>
      <c r="WCW106" s="376"/>
      <c r="WCX106" s="376"/>
      <c r="WCY106" s="376"/>
      <c r="WCZ106" s="376"/>
      <c r="WDA106" s="376"/>
      <c r="WDB106" s="376"/>
      <c r="WDC106" s="376"/>
      <c r="WDD106" s="376"/>
      <c r="WDE106" s="376"/>
      <c r="WDF106" s="376"/>
      <c r="WDG106" s="376"/>
      <c r="WDH106" s="376"/>
      <c r="WDI106" s="376"/>
      <c r="WDJ106" s="376"/>
      <c r="WDK106" s="376"/>
      <c r="WDL106" s="376"/>
      <c r="WDM106" s="376"/>
      <c r="WDN106" s="376"/>
      <c r="WDO106" s="376"/>
      <c r="WDP106" s="376"/>
      <c r="WDQ106" s="376"/>
      <c r="WDR106" s="376"/>
      <c r="WDS106" s="376"/>
      <c r="WDT106" s="376"/>
      <c r="WDU106" s="376"/>
      <c r="WDV106" s="376"/>
      <c r="WDW106" s="376"/>
      <c r="WDX106" s="376"/>
      <c r="WDY106" s="376"/>
      <c r="WDZ106" s="376"/>
      <c r="WEA106" s="376"/>
      <c r="WEB106" s="376"/>
      <c r="WEC106" s="376"/>
      <c r="WED106" s="376"/>
      <c r="WEE106" s="376"/>
      <c r="WEF106" s="376"/>
      <c r="WEG106" s="376"/>
      <c r="WEH106" s="376"/>
      <c r="WEI106" s="376"/>
      <c r="WEJ106" s="376"/>
      <c r="WEK106" s="376"/>
      <c r="WEL106" s="376"/>
      <c r="WEM106" s="376"/>
      <c r="WEN106" s="376"/>
      <c r="WEO106" s="376"/>
      <c r="WEP106" s="376"/>
      <c r="WEQ106" s="376"/>
      <c r="WER106" s="376"/>
      <c r="WES106" s="376"/>
      <c r="WET106" s="376"/>
      <c r="WEU106" s="376"/>
      <c r="WEV106" s="376"/>
      <c r="WEW106" s="376"/>
      <c r="WEX106" s="376"/>
      <c r="WEY106" s="376"/>
      <c r="WEZ106" s="376"/>
      <c r="WFA106" s="376"/>
      <c r="WFB106" s="376"/>
      <c r="WFC106" s="376"/>
      <c r="WFD106" s="376"/>
      <c r="WFE106" s="376"/>
      <c r="WFF106" s="376"/>
      <c r="WFG106" s="376"/>
      <c r="WFH106" s="376"/>
      <c r="WFI106" s="376"/>
      <c r="WFJ106" s="376"/>
      <c r="WFK106" s="376"/>
      <c r="WFL106" s="376"/>
      <c r="WFM106" s="376"/>
      <c r="WFN106" s="376"/>
      <c r="WFO106" s="376"/>
      <c r="WFP106" s="376"/>
      <c r="WFQ106" s="376"/>
      <c r="WFR106" s="376"/>
      <c r="WFS106" s="376"/>
      <c r="WFT106" s="376"/>
      <c r="WFU106" s="376"/>
      <c r="WFV106" s="376"/>
      <c r="WFW106" s="376"/>
      <c r="WFX106" s="376"/>
      <c r="WFY106" s="376"/>
      <c r="WFZ106" s="376"/>
      <c r="WGA106" s="376"/>
      <c r="WGB106" s="376"/>
      <c r="WGC106" s="376"/>
      <c r="WGD106" s="376"/>
      <c r="WGE106" s="376"/>
      <c r="WGF106" s="376"/>
      <c r="WGG106" s="376"/>
      <c r="WGH106" s="376"/>
      <c r="WGI106" s="376"/>
      <c r="WGJ106" s="376"/>
      <c r="WGK106" s="376"/>
      <c r="WGL106" s="376"/>
      <c r="WGM106" s="376"/>
      <c r="WGN106" s="376"/>
      <c r="WGO106" s="376"/>
      <c r="WGP106" s="376"/>
      <c r="WGQ106" s="376"/>
      <c r="WGR106" s="376"/>
      <c r="WGS106" s="376"/>
      <c r="WGT106" s="376"/>
      <c r="WGU106" s="376"/>
      <c r="WGV106" s="376"/>
      <c r="WGW106" s="376"/>
      <c r="WGX106" s="376"/>
      <c r="WGY106" s="376"/>
      <c r="WGZ106" s="376"/>
      <c r="WHA106" s="376"/>
      <c r="WHB106" s="376"/>
      <c r="WHC106" s="376"/>
      <c r="WHD106" s="376"/>
      <c r="WHE106" s="376"/>
      <c r="WHF106" s="376"/>
      <c r="WHG106" s="376"/>
      <c r="WHH106" s="376"/>
      <c r="WHI106" s="376"/>
      <c r="WHJ106" s="376"/>
      <c r="WHK106" s="376"/>
      <c r="WHL106" s="376"/>
      <c r="WHM106" s="376"/>
      <c r="WHN106" s="376"/>
      <c r="WHO106" s="376"/>
      <c r="WHP106" s="376"/>
      <c r="WHQ106" s="376"/>
      <c r="WHR106" s="376"/>
      <c r="WHS106" s="376"/>
      <c r="WHT106" s="376"/>
      <c r="WHU106" s="376"/>
      <c r="WHV106" s="376"/>
      <c r="WHW106" s="376"/>
      <c r="WHX106" s="376"/>
      <c r="WHY106" s="376"/>
      <c r="WHZ106" s="376"/>
      <c r="WIA106" s="376"/>
      <c r="WIB106" s="376"/>
      <c r="WIC106" s="376"/>
      <c r="WID106" s="376"/>
      <c r="WIE106" s="376"/>
      <c r="WIF106" s="376"/>
      <c r="WIG106" s="376"/>
      <c r="WIH106" s="376"/>
      <c r="WII106" s="376"/>
      <c r="WIJ106" s="376"/>
      <c r="WIK106" s="376"/>
      <c r="WIL106" s="376"/>
      <c r="WIM106" s="376"/>
      <c r="WIN106" s="376"/>
      <c r="WIO106" s="376"/>
      <c r="WIP106" s="376"/>
      <c r="WIQ106" s="376"/>
      <c r="WIR106" s="376"/>
      <c r="WIS106" s="376"/>
      <c r="WIT106" s="376"/>
      <c r="WIU106" s="376"/>
      <c r="WIV106" s="376"/>
      <c r="WIW106" s="376"/>
      <c r="WIX106" s="376"/>
      <c r="WIY106" s="376"/>
      <c r="WIZ106" s="376"/>
      <c r="WJA106" s="376"/>
      <c r="WJB106" s="376"/>
      <c r="WJC106" s="376"/>
      <c r="WJD106" s="376"/>
      <c r="WJE106" s="376"/>
      <c r="WJF106" s="376"/>
      <c r="WJG106" s="376"/>
      <c r="WJH106" s="376"/>
      <c r="WJI106" s="376"/>
      <c r="WJJ106" s="376"/>
      <c r="WJK106" s="376"/>
      <c r="WJL106" s="376"/>
      <c r="WJM106" s="376"/>
      <c r="WJN106" s="376"/>
      <c r="WJO106" s="376"/>
      <c r="WJP106" s="376"/>
      <c r="WJQ106" s="376"/>
      <c r="WJR106" s="376"/>
      <c r="WJS106" s="376"/>
      <c r="WJT106" s="376"/>
      <c r="WJU106" s="376"/>
      <c r="WJV106" s="376"/>
      <c r="WJW106" s="376"/>
      <c r="WJX106" s="376"/>
      <c r="WJY106" s="376"/>
      <c r="WJZ106" s="376"/>
      <c r="WKA106" s="376"/>
      <c r="WKB106" s="376"/>
      <c r="WKC106" s="376"/>
      <c r="WKD106" s="376"/>
      <c r="WKE106" s="376"/>
      <c r="WKF106" s="376"/>
      <c r="WKG106" s="376"/>
      <c r="WKH106" s="376"/>
      <c r="WKI106" s="376"/>
      <c r="WKJ106" s="376"/>
      <c r="WKK106" s="376"/>
      <c r="WKL106" s="376"/>
      <c r="WKM106" s="376"/>
      <c r="WKN106" s="376"/>
      <c r="WKO106" s="376"/>
      <c r="WKP106" s="376"/>
      <c r="WKQ106" s="376"/>
      <c r="WKR106" s="376"/>
      <c r="WKS106" s="376"/>
      <c r="WKT106" s="376"/>
      <c r="WKU106" s="376"/>
      <c r="WKV106" s="376"/>
      <c r="WKW106" s="376"/>
      <c r="WKX106" s="376"/>
      <c r="WKY106" s="376"/>
      <c r="WKZ106" s="376"/>
      <c r="WLA106" s="376"/>
      <c r="WLB106" s="376"/>
      <c r="WLC106" s="376"/>
      <c r="WLD106" s="376"/>
      <c r="WLE106" s="376"/>
      <c r="WLF106" s="376"/>
      <c r="WLG106" s="376"/>
      <c r="WLH106" s="376"/>
      <c r="WLI106" s="376"/>
      <c r="WLJ106" s="376"/>
      <c r="WLK106" s="376"/>
      <c r="WLL106" s="376"/>
      <c r="WLM106" s="376"/>
      <c r="WLN106" s="376"/>
      <c r="WLO106" s="376"/>
      <c r="WLP106" s="376"/>
      <c r="WLQ106" s="376"/>
      <c r="WLR106" s="376"/>
      <c r="WLS106" s="376"/>
      <c r="WLT106" s="376"/>
      <c r="WLU106" s="376"/>
      <c r="WLV106" s="376"/>
      <c r="WLW106" s="376"/>
      <c r="WLX106" s="376"/>
      <c r="WLY106" s="376"/>
      <c r="WLZ106" s="376"/>
      <c r="WMA106" s="376"/>
      <c r="WMB106" s="376"/>
      <c r="WMC106" s="376"/>
      <c r="WMD106" s="376"/>
      <c r="WME106" s="376"/>
      <c r="WMF106" s="376"/>
      <c r="WMG106" s="376"/>
      <c r="WMH106" s="376"/>
      <c r="WMI106" s="376"/>
      <c r="WMJ106" s="376"/>
      <c r="WMK106" s="376"/>
      <c r="WML106" s="376"/>
      <c r="WMM106" s="376"/>
      <c r="WMN106" s="376"/>
      <c r="WMO106" s="376"/>
      <c r="WMP106" s="376"/>
      <c r="WMQ106" s="376"/>
      <c r="WMR106" s="376"/>
      <c r="WMS106" s="376"/>
      <c r="WMT106" s="376"/>
      <c r="WMU106" s="376"/>
      <c r="WMV106" s="376"/>
      <c r="WMW106" s="376"/>
      <c r="WMX106" s="376"/>
      <c r="WMY106" s="376"/>
      <c r="WMZ106" s="376"/>
      <c r="WNA106" s="376"/>
      <c r="WNB106" s="376"/>
      <c r="WNC106" s="376"/>
      <c r="WND106" s="376"/>
      <c r="WNE106" s="376"/>
      <c r="WNF106" s="376"/>
      <c r="WNG106" s="376"/>
      <c r="WNH106" s="376"/>
      <c r="WNI106" s="376"/>
      <c r="WNJ106" s="376"/>
      <c r="WNK106" s="376"/>
      <c r="WNL106" s="376"/>
      <c r="WNM106" s="376"/>
      <c r="WNN106" s="376"/>
      <c r="WNO106" s="376"/>
      <c r="WNP106" s="376"/>
      <c r="WNQ106" s="376"/>
      <c r="WNR106" s="376"/>
      <c r="WNS106" s="376"/>
      <c r="WNT106" s="376"/>
      <c r="WNU106" s="376"/>
      <c r="WNV106" s="376"/>
      <c r="WNW106" s="376"/>
      <c r="WNX106" s="376"/>
      <c r="WNY106" s="376"/>
      <c r="WNZ106" s="376"/>
      <c r="WOA106" s="376"/>
      <c r="WOB106" s="376"/>
      <c r="WOC106" s="376"/>
      <c r="WOD106" s="376"/>
      <c r="WOE106" s="376"/>
      <c r="WOF106" s="376"/>
      <c r="WOG106" s="376"/>
      <c r="WOH106" s="376"/>
      <c r="WOI106" s="376"/>
      <c r="WOJ106" s="376"/>
      <c r="WOK106" s="376"/>
      <c r="WOL106" s="376"/>
      <c r="WOM106" s="376"/>
      <c r="WON106" s="376"/>
      <c r="WOO106" s="376"/>
      <c r="WOP106" s="376"/>
      <c r="WOQ106" s="376"/>
      <c r="WOR106" s="376"/>
      <c r="WOS106" s="376"/>
      <c r="WOT106" s="376"/>
      <c r="WOU106" s="376"/>
      <c r="WOV106" s="376"/>
      <c r="WOW106" s="376"/>
      <c r="WOX106" s="376"/>
      <c r="WOY106" s="376"/>
      <c r="WOZ106" s="376"/>
      <c r="WPA106" s="376"/>
      <c r="WPB106" s="376"/>
      <c r="WPC106" s="376"/>
      <c r="WPD106" s="376"/>
      <c r="WPE106" s="376"/>
      <c r="WPF106" s="376"/>
      <c r="WPG106" s="376"/>
      <c r="WPH106" s="376"/>
      <c r="WPI106" s="376"/>
      <c r="WPJ106" s="376"/>
      <c r="WPK106" s="376"/>
      <c r="WPL106" s="376"/>
      <c r="WPM106" s="376"/>
      <c r="WPN106" s="376"/>
      <c r="WPO106" s="376"/>
      <c r="WPP106" s="376"/>
      <c r="WPQ106" s="376"/>
      <c r="WPR106" s="376"/>
      <c r="WPS106" s="376"/>
      <c r="WPT106" s="376"/>
      <c r="WPU106" s="376"/>
      <c r="WPV106" s="376"/>
      <c r="WPW106" s="376"/>
      <c r="WPX106" s="376"/>
      <c r="WPY106" s="376"/>
      <c r="WPZ106" s="376"/>
      <c r="WQA106" s="376"/>
      <c r="WQB106" s="376"/>
      <c r="WQC106" s="376"/>
      <c r="WQD106" s="376"/>
      <c r="WQE106" s="376"/>
      <c r="WQF106" s="376"/>
      <c r="WQG106" s="376"/>
      <c r="WQH106" s="376"/>
      <c r="WQI106" s="376"/>
      <c r="WQJ106" s="376"/>
      <c r="WQK106" s="376"/>
      <c r="WQL106" s="376"/>
      <c r="WQM106" s="376"/>
      <c r="WQN106" s="376"/>
      <c r="WQO106" s="376"/>
      <c r="WQP106" s="376"/>
      <c r="WQQ106" s="376"/>
      <c r="WQR106" s="376"/>
      <c r="WQS106" s="376"/>
      <c r="WQT106" s="376"/>
      <c r="WQU106" s="376"/>
      <c r="WQV106" s="376"/>
      <c r="WQW106" s="376"/>
      <c r="WQX106" s="376"/>
      <c r="WQY106" s="376"/>
      <c r="WQZ106" s="376"/>
      <c r="WRA106" s="376"/>
      <c r="WRB106" s="376"/>
      <c r="WRC106" s="376"/>
      <c r="WRD106" s="376"/>
      <c r="WRE106" s="376"/>
      <c r="WRF106" s="376"/>
      <c r="WRG106" s="376"/>
      <c r="WRH106" s="376"/>
      <c r="WRI106" s="376"/>
      <c r="WRJ106" s="376"/>
      <c r="WRK106" s="376"/>
      <c r="WRL106" s="376"/>
      <c r="WRM106" s="376"/>
      <c r="WRN106" s="376"/>
      <c r="WRO106" s="376"/>
      <c r="WRP106" s="376"/>
      <c r="WRQ106" s="376"/>
      <c r="WRR106" s="376"/>
      <c r="WRS106" s="376"/>
      <c r="WRT106" s="376"/>
      <c r="WRU106" s="376"/>
      <c r="WRV106" s="376"/>
      <c r="WRW106" s="376"/>
      <c r="WRX106" s="376"/>
      <c r="WRY106" s="376"/>
      <c r="WRZ106" s="376"/>
      <c r="WSA106" s="376"/>
      <c r="WSB106" s="376"/>
      <c r="WSC106" s="376"/>
      <c r="WSD106" s="376"/>
      <c r="WSE106" s="376"/>
      <c r="WSF106" s="376"/>
      <c r="WSG106" s="376"/>
      <c r="WSH106" s="376"/>
      <c r="WSI106" s="376"/>
      <c r="WSJ106" s="376"/>
      <c r="WSK106" s="376"/>
      <c r="WSL106" s="376"/>
      <c r="WSM106" s="376"/>
      <c r="WSN106" s="376"/>
      <c r="WSO106" s="376"/>
      <c r="WSP106" s="376"/>
      <c r="WSQ106" s="376"/>
      <c r="WSR106" s="376"/>
      <c r="WSS106" s="376"/>
      <c r="WST106" s="376"/>
      <c r="WSU106" s="376"/>
      <c r="WSV106" s="376"/>
      <c r="WSW106" s="376"/>
      <c r="WSX106" s="376"/>
      <c r="WSY106" s="376"/>
      <c r="WSZ106" s="376"/>
      <c r="WTA106" s="376"/>
      <c r="WTB106" s="376"/>
      <c r="WTC106" s="376"/>
      <c r="WTD106" s="376"/>
      <c r="WTE106" s="376"/>
      <c r="WTF106" s="376"/>
      <c r="WTG106" s="376"/>
      <c r="WTH106" s="376"/>
      <c r="WTI106" s="376"/>
      <c r="WTJ106" s="376"/>
      <c r="WTK106" s="376"/>
      <c r="WTL106" s="376"/>
      <c r="WTM106" s="376"/>
      <c r="WTN106" s="376"/>
      <c r="WTO106" s="376"/>
      <c r="WTP106" s="376"/>
      <c r="WTQ106" s="376"/>
      <c r="WTR106" s="376"/>
      <c r="WTS106" s="376"/>
      <c r="WTT106" s="376"/>
      <c r="WTU106" s="376"/>
      <c r="WTV106" s="376"/>
      <c r="WTW106" s="376"/>
      <c r="WTX106" s="376"/>
      <c r="WTY106" s="376"/>
      <c r="WTZ106" s="376"/>
      <c r="WUA106" s="376"/>
      <c r="WUB106" s="376"/>
      <c r="WUC106" s="376"/>
      <c r="WUD106" s="376"/>
      <c r="WUE106" s="376"/>
      <c r="WUF106" s="376"/>
      <c r="WUG106" s="376"/>
      <c r="WUH106" s="376"/>
      <c r="WUI106" s="376"/>
      <c r="WUJ106" s="376"/>
      <c r="WUK106" s="376"/>
      <c r="WUL106" s="376"/>
      <c r="WUM106" s="376"/>
      <c r="WUN106" s="376"/>
      <c r="WUO106" s="376"/>
      <c r="WUP106" s="376"/>
      <c r="WUQ106" s="376"/>
      <c r="WUR106" s="376"/>
      <c r="WUS106" s="376"/>
      <c r="WUT106" s="376"/>
      <c r="WUU106" s="376"/>
      <c r="WUV106" s="376"/>
      <c r="WUW106" s="376"/>
      <c r="WUX106" s="376"/>
      <c r="WUY106" s="376"/>
      <c r="WUZ106" s="376"/>
      <c r="WVA106" s="376"/>
      <c r="WVB106" s="376"/>
      <c r="WVC106" s="376"/>
      <c r="WVD106" s="376"/>
      <c r="WVE106" s="376"/>
      <c r="WVF106" s="376"/>
      <c r="WVG106" s="376"/>
      <c r="WVH106" s="376"/>
      <c r="WVI106" s="376"/>
      <c r="WVJ106" s="376"/>
      <c r="WVK106" s="376"/>
      <c r="WVL106" s="376"/>
      <c r="WVM106" s="376"/>
      <c r="WVN106" s="376"/>
      <c r="WVO106" s="376"/>
      <c r="WVP106" s="376"/>
      <c r="WVQ106" s="376"/>
      <c r="WVR106" s="376"/>
      <c r="WVS106" s="376"/>
      <c r="WVT106" s="376"/>
      <c r="WVU106" s="376"/>
      <c r="WVV106" s="376"/>
      <c r="WVW106" s="376"/>
      <c r="WVX106" s="376"/>
      <c r="WVY106" s="376"/>
      <c r="WVZ106" s="376"/>
      <c r="WWA106" s="376"/>
      <c r="WWB106" s="376"/>
      <c r="WWC106" s="376"/>
      <c r="WWD106" s="376"/>
      <c r="WWE106" s="376"/>
      <c r="WWF106" s="376"/>
      <c r="WWG106" s="376"/>
      <c r="WWH106" s="376"/>
      <c r="WWI106" s="376"/>
      <c r="WWJ106" s="376"/>
      <c r="WWK106" s="376"/>
      <c r="WWL106" s="376"/>
      <c r="WWM106" s="376"/>
      <c r="WWN106" s="376"/>
      <c r="WWO106" s="376"/>
      <c r="WWP106" s="376"/>
      <c r="WWQ106" s="376"/>
      <c r="WWR106" s="376"/>
      <c r="WWS106" s="376"/>
      <c r="WWT106" s="376"/>
      <c r="WWU106" s="376"/>
      <c r="WWV106" s="376"/>
      <c r="WWW106" s="376"/>
      <c r="WWX106" s="376"/>
      <c r="WWY106" s="376"/>
      <c r="WWZ106" s="376"/>
      <c r="WXA106" s="376"/>
      <c r="WXB106" s="376"/>
      <c r="WXC106" s="376"/>
      <c r="WXD106" s="376"/>
      <c r="WXE106" s="376"/>
      <c r="WXF106" s="376"/>
      <c r="WXG106" s="376"/>
      <c r="WXH106" s="376"/>
      <c r="WXI106" s="376"/>
      <c r="WXJ106" s="376"/>
      <c r="WXK106" s="376"/>
      <c r="WXL106" s="376"/>
      <c r="WXM106" s="376"/>
      <c r="WXN106" s="376"/>
      <c r="WXO106" s="376"/>
      <c r="WXP106" s="376"/>
      <c r="WXQ106" s="376"/>
      <c r="WXR106" s="376"/>
      <c r="WXS106" s="376"/>
      <c r="WXT106" s="376"/>
      <c r="WXU106" s="376"/>
      <c r="WXV106" s="376"/>
      <c r="WXW106" s="376"/>
      <c r="WXX106" s="376"/>
      <c r="WXY106" s="376"/>
      <c r="WXZ106" s="376"/>
      <c r="WYA106" s="376"/>
      <c r="WYB106" s="376"/>
      <c r="WYC106" s="376"/>
      <c r="WYD106" s="376"/>
      <c r="WYE106" s="376"/>
      <c r="WYF106" s="376"/>
      <c r="WYG106" s="376"/>
      <c r="WYH106" s="376"/>
      <c r="WYI106" s="376"/>
      <c r="WYJ106" s="376"/>
      <c r="WYK106" s="376"/>
      <c r="WYL106" s="376"/>
      <c r="WYM106" s="376"/>
      <c r="WYN106" s="376"/>
      <c r="WYO106" s="376"/>
      <c r="WYP106" s="376"/>
      <c r="WYQ106" s="376"/>
      <c r="WYR106" s="376"/>
      <c r="WYS106" s="376"/>
      <c r="WYT106" s="376"/>
      <c r="WYU106" s="376"/>
      <c r="WYV106" s="376"/>
      <c r="WYW106" s="376"/>
      <c r="WYX106" s="376"/>
      <c r="WYY106" s="376"/>
      <c r="WYZ106" s="376"/>
      <c r="WZA106" s="376"/>
      <c r="WZB106" s="376"/>
      <c r="WZC106" s="376"/>
      <c r="WZD106" s="376"/>
      <c r="WZE106" s="376"/>
      <c r="WZF106" s="376"/>
      <c r="WZG106" s="376"/>
      <c r="WZH106" s="376"/>
      <c r="WZI106" s="376"/>
      <c r="WZJ106" s="376"/>
      <c r="WZK106" s="376"/>
      <c r="WZL106" s="376"/>
      <c r="WZM106" s="376"/>
      <c r="WZN106" s="376"/>
      <c r="WZO106" s="376"/>
      <c r="WZP106" s="376"/>
      <c r="WZQ106" s="376"/>
      <c r="WZR106" s="376"/>
      <c r="WZS106" s="376"/>
      <c r="WZT106" s="376"/>
      <c r="WZU106" s="376"/>
      <c r="WZV106" s="376"/>
      <c r="WZW106" s="376"/>
      <c r="WZX106" s="376"/>
      <c r="WZY106" s="376"/>
      <c r="WZZ106" s="376"/>
      <c r="XAA106" s="376"/>
      <c r="XAB106" s="376"/>
      <c r="XAC106" s="376"/>
      <c r="XAD106" s="376"/>
      <c r="XAE106" s="376"/>
      <c r="XAF106" s="376"/>
      <c r="XAG106" s="376"/>
      <c r="XAH106" s="376"/>
      <c r="XAI106" s="376"/>
      <c r="XAJ106" s="376"/>
      <c r="XAK106" s="376"/>
      <c r="XAL106" s="376"/>
      <c r="XAM106" s="376"/>
      <c r="XAN106" s="376"/>
      <c r="XAO106" s="376"/>
      <c r="XAP106" s="376"/>
      <c r="XAQ106" s="376"/>
      <c r="XAR106" s="376"/>
      <c r="XAS106" s="376"/>
      <c r="XAT106" s="376"/>
      <c r="XAU106" s="376"/>
      <c r="XAV106" s="376"/>
      <c r="XAW106" s="376"/>
      <c r="XAX106" s="376"/>
      <c r="XAY106" s="376"/>
      <c r="XAZ106" s="376"/>
      <c r="XBA106" s="376"/>
      <c r="XBB106" s="376"/>
      <c r="XBC106" s="376"/>
      <c r="XBD106" s="376"/>
      <c r="XBE106" s="376"/>
      <c r="XBF106" s="376"/>
      <c r="XBG106" s="376"/>
      <c r="XBH106" s="376"/>
      <c r="XBI106" s="376"/>
      <c r="XBJ106" s="376"/>
      <c r="XBK106" s="376"/>
      <c r="XBL106" s="376"/>
      <c r="XBM106" s="376"/>
      <c r="XBN106" s="376"/>
      <c r="XBO106" s="376"/>
      <c r="XBP106" s="376"/>
      <c r="XBQ106" s="376"/>
      <c r="XBR106" s="376"/>
      <c r="XBS106" s="376"/>
      <c r="XBT106" s="376"/>
      <c r="XBU106" s="376"/>
      <c r="XBV106" s="376"/>
      <c r="XBW106" s="376"/>
    </row>
    <row r="107" spans="1:16299" s="367" customFormat="1" hidden="1" x14ac:dyDescent="0.2">
      <c r="A107" s="283" t="s">
        <v>374</v>
      </c>
      <c r="B107" s="284"/>
      <c r="C107" s="291">
        <f>30*MIN(75%*C106,MAX(29.26*C104,40.4%*C106+12*C104,57%*C106))</f>
        <v>0</v>
      </c>
      <c r="D107" s="376"/>
      <c r="E107" s="376"/>
      <c r="F107" s="376"/>
      <c r="G107" s="376"/>
      <c r="H107" s="376"/>
      <c r="I107" s="376"/>
      <c r="J107" s="376"/>
      <c r="K107" s="376"/>
      <c r="L107" s="376"/>
      <c r="M107" s="376"/>
      <c r="N107" s="376"/>
      <c r="O107" s="376"/>
      <c r="P107" s="376"/>
      <c r="Q107" s="376"/>
      <c r="R107" s="376"/>
      <c r="S107" s="376"/>
      <c r="T107" s="376"/>
      <c r="U107" s="376"/>
      <c r="V107" s="376"/>
      <c r="W107" s="376"/>
      <c r="X107" s="376"/>
      <c r="Y107" s="376"/>
      <c r="Z107" s="376"/>
      <c r="AA107" s="376"/>
      <c r="AB107" s="376"/>
      <c r="AC107" s="376"/>
      <c r="AD107" s="376"/>
      <c r="AE107" s="376"/>
      <c r="AF107" s="376"/>
      <c r="AG107" s="376"/>
      <c r="AH107" s="376"/>
      <c r="AI107" s="376"/>
      <c r="AJ107" s="376"/>
      <c r="AK107" s="376"/>
      <c r="AL107" s="376"/>
      <c r="AM107" s="376"/>
      <c r="AN107" s="376"/>
      <c r="AO107" s="376"/>
      <c r="AP107" s="376"/>
      <c r="AQ107" s="376"/>
      <c r="AR107" s="376"/>
      <c r="AS107" s="376"/>
      <c r="AT107" s="376"/>
      <c r="AU107" s="376"/>
      <c r="AV107" s="376"/>
      <c r="AW107" s="376"/>
      <c r="AX107" s="376"/>
      <c r="AY107" s="376"/>
      <c r="AZ107" s="376"/>
      <c r="BA107" s="376"/>
      <c r="BB107" s="376"/>
      <c r="BC107" s="376"/>
      <c r="BD107" s="376"/>
      <c r="BE107" s="376"/>
      <c r="BF107" s="376"/>
      <c r="BG107" s="376"/>
      <c r="BH107" s="376"/>
      <c r="BI107" s="376"/>
      <c r="BJ107" s="376"/>
      <c r="BK107" s="376"/>
      <c r="BL107" s="376"/>
      <c r="BM107" s="376"/>
      <c r="BN107" s="376"/>
      <c r="BO107" s="376"/>
      <c r="BP107" s="376"/>
      <c r="BQ107" s="376"/>
      <c r="BR107" s="376"/>
      <c r="BS107" s="376"/>
      <c r="BT107" s="376"/>
      <c r="BU107" s="376"/>
      <c r="BV107" s="376"/>
      <c r="BW107" s="376"/>
      <c r="BX107" s="376"/>
      <c r="BY107" s="376"/>
      <c r="BZ107" s="376"/>
      <c r="CA107" s="376"/>
      <c r="CB107" s="376"/>
      <c r="CC107" s="376"/>
      <c r="CD107" s="376"/>
      <c r="CE107" s="376"/>
      <c r="CF107" s="376"/>
      <c r="CG107" s="376"/>
      <c r="CH107" s="376"/>
      <c r="CI107" s="376"/>
      <c r="CJ107" s="376"/>
      <c r="CK107" s="376"/>
      <c r="CL107" s="376"/>
      <c r="CM107" s="376"/>
      <c r="CN107" s="376"/>
      <c r="CO107" s="376"/>
      <c r="CP107" s="376"/>
      <c r="CQ107" s="376"/>
      <c r="CR107" s="376"/>
      <c r="CS107" s="376"/>
      <c r="CT107" s="376"/>
      <c r="CU107" s="376"/>
      <c r="CV107" s="376"/>
      <c r="CW107" s="376"/>
      <c r="CX107" s="376"/>
      <c r="CY107" s="376"/>
      <c r="CZ107" s="376"/>
      <c r="DA107" s="376"/>
      <c r="DB107" s="376"/>
      <c r="DC107" s="376"/>
      <c r="DD107" s="376"/>
      <c r="DE107" s="376"/>
      <c r="DF107" s="376"/>
      <c r="DG107" s="376"/>
      <c r="DH107" s="376"/>
      <c r="DI107" s="376"/>
      <c r="DJ107" s="376"/>
      <c r="DK107" s="376"/>
      <c r="DL107" s="376"/>
      <c r="DM107" s="376"/>
      <c r="DN107" s="376"/>
      <c r="DO107" s="376"/>
      <c r="DP107" s="376"/>
      <c r="DQ107" s="376"/>
      <c r="DR107" s="376"/>
      <c r="DS107" s="376"/>
      <c r="DT107" s="376"/>
      <c r="DU107" s="376"/>
      <c r="DV107" s="376"/>
      <c r="DW107" s="376"/>
      <c r="DX107" s="376"/>
      <c r="DY107" s="376"/>
      <c r="DZ107" s="376"/>
      <c r="EA107" s="376"/>
      <c r="EB107" s="376"/>
      <c r="EC107" s="376"/>
      <c r="ED107" s="376"/>
      <c r="EE107" s="376"/>
      <c r="EF107" s="376"/>
      <c r="EG107" s="376"/>
      <c r="EH107" s="376"/>
      <c r="EI107" s="376"/>
      <c r="EJ107" s="376"/>
      <c r="EK107" s="376"/>
      <c r="EL107" s="376"/>
      <c r="EM107" s="376"/>
      <c r="EN107" s="376"/>
      <c r="EO107" s="376"/>
      <c r="EP107" s="376"/>
      <c r="EQ107" s="376"/>
      <c r="ER107" s="376"/>
      <c r="ES107" s="376"/>
      <c r="ET107" s="376"/>
      <c r="EU107" s="376"/>
      <c r="EV107" s="376"/>
      <c r="EW107" s="376"/>
      <c r="EX107" s="376"/>
      <c r="EY107" s="376"/>
      <c r="EZ107" s="376"/>
      <c r="FA107" s="376"/>
      <c r="FB107" s="376"/>
      <c r="FC107" s="376"/>
      <c r="FD107" s="376"/>
      <c r="FE107" s="376"/>
      <c r="FF107" s="376"/>
      <c r="FG107" s="376"/>
      <c r="FH107" s="376"/>
      <c r="FI107" s="376"/>
      <c r="FJ107" s="376"/>
      <c r="FK107" s="376"/>
      <c r="FL107" s="376"/>
      <c r="FM107" s="376"/>
      <c r="FN107" s="376"/>
      <c r="FO107" s="376"/>
      <c r="FP107" s="376"/>
      <c r="FQ107" s="376"/>
      <c r="FR107" s="376"/>
      <c r="FS107" s="376"/>
      <c r="FT107" s="376"/>
      <c r="FU107" s="376"/>
      <c r="FV107" s="376"/>
      <c r="FW107" s="376"/>
      <c r="FX107" s="376"/>
      <c r="FY107" s="376"/>
      <c r="FZ107" s="376"/>
      <c r="GA107" s="376"/>
      <c r="GB107" s="376"/>
      <c r="GC107" s="376"/>
      <c r="GD107" s="376"/>
      <c r="GE107" s="376"/>
      <c r="GF107" s="376"/>
      <c r="GG107" s="376"/>
      <c r="GH107" s="376"/>
      <c r="GI107" s="376"/>
      <c r="GJ107" s="376"/>
      <c r="GK107" s="376"/>
      <c r="GL107" s="376"/>
      <c r="GM107" s="376"/>
      <c r="GN107" s="376"/>
      <c r="GO107" s="376"/>
      <c r="GP107" s="376"/>
      <c r="GQ107" s="376"/>
      <c r="GR107" s="376"/>
      <c r="GS107" s="376"/>
      <c r="GT107" s="376"/>
      <c r="GU107" s="376"/>
      <c r="GV107" s="376"/>
      <c r="GW107" s="376"/>
      <c r="GX107" s="376"/>
      <c r="GY107" s="376"/>
      <c r="GZ107" s="376"/>
      <c r="HA107" s="376"/>
      <c r="HB107" s="376"/>
      <c r="HC107" s="376"/>
      <c r="HD107" s="376"/>
      <c r="HE107" s="376"/>
      <c r="HF107" s="376"/>
      <c r="HG107" s="376"/>
      <c r="HH107" s="376"/>
      <c r="HI107" s="376"/>
      <c r="HJ107" s="376"/>
      <c r="HK107" s="376"/>
      <c r="HL107" s="376"/>
      <c r="HM107" s="376"/>
      <c r="HN107" s="376"/>
      <c r="HO107" s="376"/>
      <c r="HP107" s="376"/>
      <c r="HQ107" s="376"/>
      <c r="HR107" s="376"/>
      <c r="HS107" s="376"/>
      <c r="HT107" s="376"/>
      <c r="HU107" s="376"/>
      <c r="HV107" s="376"/>
      <c r="HW107" s="376"/>
      <c r="HX107" s="376"/>
      <c r="HY107" s="376"/>
      <c r="HZ107" s="376"/>
      <c r="IA107" s="376"/>
      <c r="IB107" s="376"/>
      <c r="IC107" s="376"/>
      <c r="ID107" s="376"/>
      <c r="IE107" s="376"/>
      <c r="IF107" s="376"/>
      <c r="IG107" s="376"/>
      <c r="IH107" s="376"/>
      <c r="II107" s="376"/>
      <c r="IJ107" s="376"/>
      <c r="IK107" s="376"/>
      <c r="IL107" s="376"/>
      <c r="IM107" s="376"/>
      <c r="IN107" s="376"/>
      <c r="IO107" s="376"/>
      <c r="IP107" s="376"/>
      <c r="IQ107" s="376"/>
      <c r="IR107" s="376"/>
      <c r="IS107" s="376"/>
      <c r="IT107" s="376"/>
      <c r="IU107" s="376"/>
      <c r="IV107" s="376"/>
      <c r="IW107" s="376"/>
      <c r="IX107" s="376"/>
      <c r="IY107" s="376"/>
      <c r="IZ107" s="376"/>
      <c r="JA107" s="376"/>
      <c r="JB107" s="376"/>
      <c r="JC107" s="376"/>
      <c r="JD107" s="376"/>
      <c r="JE107" s="376"/>
      <c r="JF107" s="376"/>
      <c r="JG107" s="376"/>
      <c r="JH107" s="376"/>
      <c r="JI107" s="376"/>
      <c r="JJ107" s="376"/>
      <c r="JK107" s="376"/>
      <c r="JL107" s="376"/>
      <c r="JM107" s="376"/>
      <c r="JN107" s="376"/>
      <c r="JO107" s="376"/>
      <c r="JP107" s="376"/>
      <c r="JQ107" s="376"/>
      <c r="JR107" s="376"/>
      <c r="JS107" s="376"/>
      <c r="JT107" s="376"/>
      <c r="JU107" s="376"/>
      <c r="JV107" s="376"/>
      <c r="JW107" s="376"/>
      <c r="JX107" s="376"/>
      <c r="JY107" s="376"/>
      <c r="JZ107" s="376"/>
      <c r="KA107" s="376"/>
      <c r="KB107" s="376"/>
      <c r="KC107" s="376"/>
      <c r="KD107" s="376"/>
      <c r="KE107" s="376"/>
      <c r="KF107" s="376"/>
      <c r="KG107" s="376"/>
      <c r="KH107" s="376"/>
      <c r="KI107" s="376"/>
      <c r="KJ107" s="376"/>
      <c r="KK107" s="376"/>
      <c r="KL107" s="376"/>
      <c r="KM107" s="376"/>
      <c r="KN107" s="376"/>
      <c r="KO107" s="376"/>
      <c r="KP107" s="376"/>
      <c r="KQ107" s="376"/>
      <c r="KR107" s="376"/>
      <c r="KS107" s="376"/>
      <c r="KT107" s="376"/>
      <c r="KU107" s="376"/>
      <c r="KV107" s="376"/>
      <c r="KW107" s="376"/>
      <c r="KX107" s="376"/>
      <c r="KY107" s="376"/>
      <c r="KZ107" s="376"/>
      <c r="LA107" s="376"/>
      <c r="LB107" s="376"/>
      <c r="LC107" s="376"/>
      <c r="LD107" s="376"/>
      <c r="LE107" s="376"/>
      <c r="LF107" s="376"/>
      <c r="LG107" s="376"/>
      <c r="LH107" s="376"/>
      <c r="LI107" s="376"/>
      <c r="LJ107" s="376"/>
      <c r="LK107" s="376"/>
      <c r="LL107" s="376"/>
      <c r="LM107" s="376"/>
      <c r="LN107" s="376"/>
      <c r="LO107" s="376"/>
      <c r="LP107" s="376"/>
      <c r="LQ107" s="376"/>
      <c r="LR107" s="376"/>
      <c r="LS107" s="376"/>
      <c r="LT107" s="376"/>
      <c r="LU107" s="376"/>
      <c r="LV107" s="376"/>
      <c r="LW107" s="376"/>
      <c r="LX107" s="376"/>
      <c r="LY107" s="376"/>
      <c r="LZ107" s="376"/>
      <c r="MA107" s="376"/>
      <c r="MB107" s="376"/>
      <c r="MC107" s="376"/>
      <c r="MD107" s="376"/>
      <c r="ME107" s="376"/>
      <c r="MF107" s="376"/>
      <c r="MG107" s="376"/>
      <c r="MH107" s="376"/>
      <c r="MI107" s="376"/>
      <c r="MJ107" s="376"/>
      <c r="MK107" s="376"/>
      <c r="ML107" s="376"/>
      <c r="MM107" s="376"/>
      <c r="MN107" s="376"/>
      <c r="MO107" s="376"/>
      <c r="MP107" s="376"/>
      <c r="MQ107" s="376"/>
      <c r="MR107" s="376"/>
      <c r="MS107" s="376"/>
      <c r="MT107" s="376"/>
      <c r="MU107" s="376"/>
      <c r="MV107" s="376"/>
      <c r="MW107" s="376"/>
      <c r="MX107" s="376"/>
      <c r="MY107" s="376"/>
      <c r="MZ107" s="376"/>
      <c r="NA107" s="376"/>
      <c r="NB107" s="376"/>
      <c r="NC107" s="376"/>
      <c r="ND107" s="376"/>
      <c r="NE107" s="376"/>
      <c r="NF107" s="376"/>
      <c r="NG107" s="376"/>
      <c r="NH107" s="376"/>
      <c r="NI107" s="376"/>
      <c r="NJ107" s="376"/>
      <c r="NK107" s="376"/>
      <c r="NL107" s="376"/>
      <c r="NM107" s="376"/>
      <c r="NN107" s="376"/>
      <c r="NO107" s="376"/>
      <c r="NP107" s="376"/>
      <c r="NQ107" s="376"/>
      <c r="NR107" s="376"/>
      <c r="NS107" s="376"/>
      <c r="NT107" s="376"/>
      <c r="NU107" s="376"/>
      <c r="NV107" s="376"/>
      <c r="NW107" s="376"/>
      <c r="NX107" s="376"/>
      <c r="NY107" s="376"/>
      <c r="NZ107" s="376"/>
      <c r="OA107" s="376"/>
      <c r="OB107" s="376"/>
      <c r="OC107" s="376"/>
      <c r="OD107" s="376"/>
      <c r="OE107" s="376"/>
      <c r="OF107" s="376"/>
      <c r="OG107" s="376"/>
      <c r="OH107" s="376"/>
      <c r="OI107" s="376"/>
      <c r="OJ107" s="376"/>
      <c r="OK107" s="376"/>
      <c r="OL107" s="376"/>
      <c r="OM107" s="376"/>
      <c r="ON107" s="376"/>
      <c r="OO107" s="376"/>
      <c r="OP107" s="376"/>
      <c r="OQ107" s="376"/>
      <c r="OR107" s="376"/>
      <c r="OS107" s="376"/>
      <c r="OT107" s="376"/>
      <c r="OU107" s="376"/>
      <c r="OV107" s="376"/>
      <c r="OW107" s="376"/>
      <c r="OX107" s="376"/>
      <c r="OY107" s="376"/>
      <c r="OZ107" s="376"/>
      <c r="PA107" s="376"/>
      <c r="PB107" s="376"/>
      <c r="PC107" s="376"/>
      <c r="PD107" s="376"/>
      <c r="PE107" s="376"/>
      <c r="PF107" s="376"/>
      <c r="PG107" s="376"/>
      <c r="PH107" s="376"/>
      <c r="PI107" s="376"/>
      <c r="PJ107" s="376"/>
      <c r="PK107" s="376"/>
      <c r="PL107" s="376"/>
      <c r="PM107" s="376"/>
      <c r="PN107" s="376"/>
      <c r="PO107" s="376"/>
      <c r="PP107" s="376"/>
      <c r="PQ107" s="376"/>
      <c r="PR107" s="376"/>
      <c r="PS107" s="376"/>
      <c r="PT107" s="376"/>
      <c r="PU107" s="376"/>
      <c r="PV107" s="376"/>
      <c r="PW107" s="376"/>
      <c r="PX107" s="376"/>
      <c r="PY107" s="376"/>
      <c r="PZ107" s="376"/>
      <c r="QA107" s="376"/>
      <c r="QB107" s="376"/>
      <c r="QC107" s="376"/>
      <c r="QD107" s="376"/>
      <c r="QE107" s="376"/>
      <c r="QF107" s="376"/>
      <c r="QG107" s="376"/>
      <c r="QH107" s="376"/>
      <c r="QI107" s="376"/>
      <c r="QJ107" s="376"/>
      <c r="QK107" s="376"/>
      <c r="QL107" s="376"/>
      <c r="QM107" s="376"/>
      <c r="QN107" s="376"/>
      <c r="QO107" s="376"/>
      <c r="QP107" s="376"/>
      <c r="QQ107" s="376"/>
      <c r="QR107" s="376"/>
      <c r="QS107" s="376"/>
      <c r="QT107" s="376"/>
      <c r="QU107" s="376"/>
      <c r="QV107" s="376"/>
      <c r="QW107" s="376"/>
      <c r="QX107" s="376"/>
      <c r="QY107" s="376"/>
      <c r="QZ107" s="376"/>
      <c r="RA107" s="376"/>
      <c r="RB107" s="376"/>
      <c r="RC107" s="376"/>
      <c r="RD107" s="376"/>
      <c r="RE107" s="376"/>
      <c r="RF107" s="376"/>
      <c r="RG107" s="376"/>
      <c r="RH107" s="376"/>
      <c r="RI107" s="376"/>
      <c r="RJ107" s="376"/>
      <c r="RK107" s="376"/>
      <c r="RL107" s="376"/>
      <c r="RM107" s="376"/>
      <c r="RN107" s="376"/>
      <c r="RO107" s="376"/>
      <c r="RP107" s="376"/>
      <c r="RQ107" s="376"/>
      <c r="RR107" s="376"/>
      <c r="RS107" s="376"/>
      <c r="RT107" s="376"/>
      <c r="RU107" s="376"/>
      <c r="RV107" s="376"/>
      <c r="RW107" s="376"/>
      <c r="RX107" s="376"/>
      <c r="RY107" s="376"/>
      <c r="RZ107" s="376"/>
      <c r="SA107" s="376"/>
      <c r="SB107" s="376"/>
      <c r="SC107" s="376"/>
      <c r="SD107" s="376"/>
      <c r="SE107" s="376"/>
      <c r="SF107" s="376"/>
      <c r="SG107" s="376"/>
      <c r="SH107" s="376"/>
      <c r="SI107" s="376"/>
      <c r="SJ107" s="376"/>
      <c r="SK107" s="376"/>
      <c r="SL107" s="376"/>
      <c r="SM107" s="376"/>
      <c r="SN107" s="376"/>
      <c r="SO107" s="376"/>
      <c r="SP107" s="376"/>
      <c r="SQ107" s="376"/>
      <c r="SR107" s="376"/>
      <c r="SS107" s="376"/>
      <c r="ST107" s="376"/>
      <c r="SU107" s="376"/>
      <c r="SV107" s="376"/>
      <c r="SW107" s="376"/>
      <c r="SX107" s="376"/>
      <c r="SY107" s="376"/>
      <c r="SZ107" s="376"/>
      <c r="TA107" s="376"/>
      <c r="TB107" s="376"/>
      <c r="TC107" s="376"/>
      <c r="TD107" s="376"/>
      <c r="TE107" s="376"/>
      <c r="TF107" s="376"/>
      <c r="TG107" s="376"/>
      <c r="TH107" s="376"/>
      <c r="TI107" s="376"/>
      <c r="TJ107" s="376"/>
      <c r="TK107" s="376"/>
      <c r="TL107" s="376"/>
      <c r="TM107" s="376"/>
      <c r="TN107" s="376"/>
      <c r="TO107" s="376"/>
      <c r="TP107" s="376"/>
      <c r="TQ107" s="376"/>
      <c r="TR107" s="376"/>
      <c r="TS107" s="376"/>
      <c r="TT107" s="376"/>
      <c r="TU107" s="376"/>
      <c r="TV107" s="376"/>
      <c r="TW107" s="376"/>
      <c r="TX107" s="376"/>
      <c r="TY107" s="376"/>
      <c r="TZ107" s="376"/>
      <c r="UA107" s="376"/>
      <c r="UB107" s="376"/>
      <c r="UC107" s="376"/>
      <c r="UD107" s="376"/>
      <c r="UE107" s="376"/>
      <c r="UF107" s="376"/>
      <c r="UG107" s="376"/>
      <c r="UH107" s="376"/>
      <c r="UI107" s="376"/>
      <c r="UJ107" s="376"/>
      <c r="UK107" s="376"/>
      <c r="UL107" s="376"/>
      <c r="UM107" s="376"/>
      <c r="UN107" s="376"/>
      <c r="UO107" s="376"/>
      <c r="UP107" s="376"/>
      <c r="UQ107" s="376"/>
      <c r="UR107" s="376"/>
      <c r="US107" s="376"/>
      <c r="UT107" s="376"/>
      <c r="UU107" s="376"/>
      <c r="UV107" s="376"/>
      <c r="UW107" s="376"/>
      <c r="UX107" s="376"/>
      <c r="UY107" s="376"/>
      <c r="UZ107" s="376"/>
      <c r="VA107" s="376"/>
      <c r="VB107" s="376"/>
      <c r="VC107" s="376"/>
      <c r="VD107" s="376"/>
      <c r="VE107" s="376"/>
      <c r="VF107" s="376"/>
      <c r="VG107" s="376"/>
      <c r="VH107" s="376"/>
      <c r="VI107" s="376"/>
      <c r="VJ107" s="376"/>
      <c r="VK107" s="376"/>
      <c r="VL107" s="376"/>
      <c r="VM107" s="376"/>
      <c r="VN107" s="376"/>
      <c r="VO107" s="376"/>
      <c r="VP107" s="376"/>
      <c r="VQ107" s="376"/>
      <c r="VR107" s="376"/>
      <c r="VS107" s="376"/>
      <c r="VT107" s="376"/>
      <c r="VU107" s="376"/>
      <c r="VV107" s="376"/>
      <c r="VW107" s="376"/>
      <c r="VX107" s="376"/>
      <c r="VY107" s="376"/>
      <c r="VZ107" s="376"/>
      <c r="WA107" s="376"/>
      <c r="WB107" s="376"/>
      <c r="WC107" s="376"/>
      <c r="WD107" s="376"/>
      <c r="WE107" s="376"/>
      <c r="WF107" s="376"/>
      <c r="WG107" s="376"/>
      <c r="WH107" s="376"/>
      <c r="WI107" s="376"/>
      <c r="WJ107" s="376"/>
      <c r="WK107" s="376"/>
      <c r="WL107" s="376"/>
      <c r="WM107" s="376"/>
      <c r="WN107" s="376"/>
      <c r="WO107" s="376"/>
      <c r="WP107" s="376"/>
      <c r="WQ107" s="376"/>
      <c r="WR107" s="376"/>
      <c r="WS107" s="376"/>
      <c r="WT107" s="376"/>
      <c r="WU107" s="376"/>
      <c r="WV107" s="376"/>
      <c r="WW107" s="376"/>
      <c r="WX107" s="376"/>
      <c r="WY107" s="376"/>
      <c r="WZ107" s="376"/>
      <c r="XA107" s="376"/>
      <c r="XB107" s="376"/>
      <c r="XC107" s="376"/>
      <c r="XD107" s="376"/>
      <c r="XE107" s="376"/>
      <c r="XF107" s="376"/>
      <c r="XG107" s="376"/>
      <c r="XH107" s="376"/>
      <c r="XI107" s="376"/>
      <c r="XJ107" s="376"/>
      <c r="XK107" s="376"/>
      <c r="XL107" s="376"/>
      <c r="XM107" s="376"/>
      <c r="XN107" s="376"/>
      <c r="XO107" s="376"/>
      <c r="XP107" s="376"/>
      <c r="XQ107" s="376"/>
      <c r="XR107" s="376"/>
      <c r="XS107" s="376"/>
      <c r="XT107" s="376"/>
      <c r="XU107" s="376"/>
      <c r="XV107" s="376"/>
      <c r="XW107" s="376"/>
      <c r="XX107" s="376"/>
      <c r="XY107" s="376"/>
      <c r="XZ107" s="376"/>
      <c r="YA107" s="376"/>
      <c r="YB107" s="376"/>
      <c r="YC107" s="376"/>
      <c r="YD107" s="376"/>
      <c r="YE107" s="376"/>
      <c r="YF107" s="376"/>
      <c r="YG107" s="376"/>
      <c r="YH107" s="376"/>
      <c r="YI107" s="376"/>
      <c r="YJ107" s="376"/>
      <c r="YK107" s="376"/>
      <c r="YL107" s="376"/>
      <c r="YM107" s="376"/>
      <c r="YN107" s="376"/>
      <c r="YO107" s="376"/>
      <c r="YP107" s="376"/>
      <c r="YQ107" s="376"/>
      <c r="YR107" s="376"/>
      <c r="YS107" s="376"/>
      <c r="YT107" s="376"/>
      <c r="YU107" s="376"/>
      <c r="YV107" s="376"/>
      <c r="YW107" s="376"/>
      <c r="YX107" s="376"/>
      <c r="YY107" s="376"/>
      <c r="YZ107" s="376"/>
      <c r="ZA107" s="376"/>
      <c r="ZB107" s="376"/>
      <c r="ZC107" s="376"/>
      <c r="ZD107" s="376"/>
      <c r="ZE107" s="376"/>
      <c r="ZF107" s="376"/>
      <c r="ZG107" s="376"/>
      <c r="ZH107" s="376"/>
      <c r="ZI107" s="376"/>
      <c r="ZJ107" s="376"/>
      <c r="ZK107" s="376"/>
      <c r="ZL107" s="376"/>
      <c r="ZM107" s="376"/>
      <c r="ZN107" s="376"/>
      <c r="ZO107" s="376"/>
      <c r="ZP107" s="376"/>
      <c r="ZQ107" s="376"/>
      <c r="ZR107" s="376"/>
      <c r="ZS107" s="376"/>
      <c r="ZT107" s="376"/>
      <c r="ZU107" s="376"/>
      <c r="ZV107" s="376"/>
      <c r="ZW107" s="376"/>
      <c r="ZX107" s="376"/>
      <c r="ZY107" s="376"/>
      <c r="ZZ107" s="376"/>
      <c r="AAA107" s="376"/>
      <c r="AAB107" s="376"/>
      <c r="AAC107" s="376"/>
      <c r="AAD107" s="376"/>
      <c r="AAE107" s="376"/>
      <c r="AAF107" s="376"/>
      <c r="AAG107" s="376"/>
      <c r="AAH107" s="376"/>
      <c r="AAI107" s="376"/>
      <c r="AAJ107" s="376"/>
      <c r="AAK107" s="376"/>
      <c r="AAL107" s="376"/>
      <c r="AAM107" s="376"/>
      <c r="AAN107" s="376"/>
      <c r="AAO107" s="376"/>
      <c r="AAP107" s="376"/>
      <c r="AAQ107" s="376"/>
      <c r="AAR107" s="376"/>
      <c r="AAS107" s="376"/>
      <c r="AAT107" s="376"/>
      <c r="AAU107" s="376"/>
      <c r="AAV107" s="376"/>
      <c r="AAW107" s="376"/>
      <c r="AAX107" s="376"/>
      <c r="AAY107" s="376"/>
      <c r="AAZ107" s="376"/>
      <c r="ABA107" s="376"/>
      <c r="ABB107" s="376"/>
      <c r="ABC107" s="376"/>
      <c r="ABD107" s="376"/>
      <c r="ABE107" s="376"/>
      <c r="ABF107" s="376"/>
      <c r="ABG107" s="376"/>
      <c r="ABH107" s="376"/>
      <c r="ABI107" s="376"/>
      <c r="ABJ107" s="376"/>
      <c r="ABK107" s="376"/>
      <c r="ABL107" s="376"/>
      <c r="ABM107" s="376"/>
      <c r="ABN107" s="376"/>
      <c r="ABO107" s="376"/>
      <c r="ABP107" s="376"/>
      <c r="ABQ107" s="376"/>
      <c r="ABR107" s="376"/>
      <c r="ABS107" s="376"/>
      <c r="ABT107" s="376"/>
      <c r="ABU107" s="376"/>
      <c r="ABV107" s="376"/>
      <c r="ABW107" s="376"/>
      <c r="ABX107" s="376"/>
      <c r="ABY107" s="376"/>
      <c r="ABZ107" s="376"/>
      <c r="ACA107" s="376"/>
      <c r="ACB107" s="376"/>
      <c r="ACC107" s="376"/>
      <c r="ACD107" s="376"/>
      <c r="ACE107" s="376"/>
      <c r="ACF107" s="376"/>
      <c r="ACG107" s="376"/>
      <c r="ACH107" s="376"/>
      <c r="ACI107" s="376"/>
      <c r="ACJ107" s="376"/>
      <c r="ACK107" s="376"/>
      <c r="ACL107" s="376"/>
      <c r="ACM107" s="376"/>
      <c r="ACN107" s="376"/>
      <c r="ACO107" s="376"/>
      <c r="ACP107" s="376"/>
      <c r="ACQ107" s="376"/>
      <c r="ACR107" s="376"/>
      <c r="ACS107" s="376"/>
      <c r="ACT107" s="376"/>
      <c r="ACU107" s="376"/>
      <c r="ACV107" s="376"/>
      <c r="ACW107" s="376"/>
      <c r="ACX107" s="376"/>
      <c r="ACY107" s="376"/>
      <c r="ACZ107" s="376"/>
      <c r="ADA107" s="376"/>
      <c r="ADB107" s="376"/>
      <c r="ADC107" s="376"/>
      <c r="ADD107" s="376"/>
      <c r="ADE107" s="376"/>
      <c r="ADF107" s="376"/>
      <c r="ADG107" s="376"/>
      <c r="ADH107" s="376"/>
      <c r="ADI107" s="376"/>
      <c r="ADJ107" s="376"/>
      <c r="ADK107" s="376"/>
      <c r="ADL107" s="376"/>
      <c r="ADM107" s="376"/>
      <c r="ADN107" s="376"/>
      <c r="ADO107" s="376"/>
      <c r="ADP107" s="376"/>
      <c r="ADQ107" s="376"/>
      <c r="ADR107" s="376"/>
      <c r="ADS107" s="376"/>
      <c r="ADT107" s="376"/>
      <c r="ADU107" s="376"/>
      <c r="ADV107" s="376"/>
      <c r="ADW107" s="376"/>
      <c r="ADX107" s="376"/>
      <c r="ADY107" s="376"/>
      <c r="ADZ107" s="376"/>
      <c r="AEA107" s="376"/>
      <c r="AEB107" s="376"/>
      <c r="AEC107" s="376"/>
      <c r="AED107" s="376"/>
      <c r="AEE107" s="376"/>
      <c r="AEF107" s="376"/>
      <c r="AEG107" s="376"/>
      <c r="AEH107" s="376"/>
      <c r="AEI107" s="376"/>
      <c r="AEJ107" s="376"/>
      <c r="AEK107" s="376"/>
      <c r="AEL107" s="376"/>
      <c r="AEM107" s="376"/>
      <c r="AEN107" s="376"/>
      <c r="AEO107" s="376"/>
      <c r="AEP107" s="376"/>
      <c r="AEQ107" s="376"/>
      <c r="AER107" s="376"/>
      <c r="AES107" s="376"/>
      <c r="AET107" s="376"/>
      <c r="AEU107" s="376"/>
      <c r="AEV107" s="376"/>
      <c r="AEW107" s="376"/>
      <c r="AEX107" s="376"/>
      <c r="AEY107" s="376"/>
      <c r="AEZ107" s="376"/>
      <c r="AFA107" s="376"/>
      <c r="AFB107" s="376"/>
      <c r="AFC107" s="376"/>
      <c r="AFD107" s="376"/>
      <c r="AFE107" s="376"/>
      <c r="AFF107" s="376"/>
      <c r="AFG107" s="376"/>
      <c r="AFH107" s="376"/>
      <c r="AFI107" s="376"/>
      <c r="AFJ107" s="376"/>
      <c r="AFK107" s="376"/>
      <c r="AFL107" s="376"/>
      <c r="AFM107" s="376"/>
      <c r="AFN107" s="376"/>
      <c r="AFO107" s="376"/>
      <c r="AFP107" s="376"/>
      <c r="AFQ107" s="376"/>
      <c r="AFR107" s="376"/>
      <c r="AFS107" s="376"/>
      <c r="AFT107" s="376"/>
      <c r="AFU107" s="376"/>
      <c r="AFV107" s="376"/>
      <c r="AFW107" s="376"/>
      <c r="AFX107" s="376"/>
      <c r="AFY107" s="376"/>
      <c r="AFZ107" s="376"/>
      <c r="AGA107" s="376"/>
      <c r="AGB107" s="376"/>
      <c r="AGC107" s="376"/>
      <c r="AGD107" s="376"/>
      <c r="AGE107" s="376"/>
      <c r="AGF107" s="376"/>
      <c r="AGG107" s="376"/>
      <c r="AGH107" s="376"/>
      <c r="AGI107" s="376"/>
      <c r="AGJ107" s="376"/>
      <c r="AGK107" s="376"/>
      <c r="AGL107" s="376"/>
      <c r="AGM107" s="376"/>
      <c r="AGN107" s="376"/>
      <c r="AGO107" s="376"/>
      <c r="AGP107" s="376"/>
      <c r="AGQ107" s="376"/>
      <c r="AGR107" s="376"/>
      <c r="AGS107" s="376"/>
      <c r="AGT107" s="376"/>
      <c r="AGU107" s="376"/>
      <c r="AGV107" s="376"/>
      <c r="AGW107" s="376"/>
      <c r="AGX107" s="376"/>
      <c r="AGY107" s="376"/>
      <c r="AGZ107" s="376"/>
      <c r="AHA107" s="376"/>
      <c r="AHB107" s="376"/>
      <c r="AHC107" s="376"/>
      <c r="AHD107" s="376"/>
      <c r="AHE107" s="376"/>
      <c r="AHF107" s="376"/>
      <c r="AHG107" s="376"/>
      <c r="AHH107" s="376"/>
      <c r="AHI107" s="376"/>
      <c r="AHJ107" s="376"/>
      <c r="AHK107" s="376"/>
      <c r="AHL107" s="376"/>
      <c r="AHM107" s="376"/>
      <c r="AHN107" s="376"/>
      <c r="AHO107" s="376"/>
      <c r="AHP107" s="376"/>
      <c r="AHQ107" s="376"/>
      <c r="AHR107" s="376"/>
      <c r="AHS107" s="376"/>
      <c r="AHT107" s="376"/>
      <c r="AHU107" s="376"/>
      <c r="AHV107" s="376"/>
      <c r="AHW107" s="376"/>
      <c r="AHX107" s="376"/>
      <c r="AHY107" s="376"/>
      <c r="AHZ107" s="376"/>
      <c r="AIA107" s="376"/>
      <c r="AIB107" s="376"/>
      <c r="AIC107" s="376"/>
      <c r="AID107" s="376"/>
      <c r="AIE107" s="376"/>
      <c r="AIF107" s="376"/>
      <c r="AIG107" s="376"/>
      <c r="AIH107" s="376"/>
      <c r="AII107" s="376"/>
      <c r="AIJ107" s="376"/>
      <c r="AIK107" s="376"/>
      <c r="AIL107" s="376"/>
      <c r="AIM107" s="376"/>
      <c r="AIN107" s="376"/>
      <c r="AIO107" s="376"/>
      <c r="AIP107" s="376"/>
      <c r="AIQ107" s="376"/>
      <c r="AIR107" s="376"/>
      <c r="AIS107" s="376"/>
      <c r="AIT107" s="376"/>
      <c r="AIU107" s="376"/>
      <c r="AIV107" s="376"/>
      <c r="AIW107" s="376"/>
      <c r="AIX107" s="376"/>
      <c r="AIY107" s="376"/>
      <c r="AIZ107" s="376"/>
      <c r="AJA107" s="376"/>
      <c r="AJB107" s="376"/>
      <c r="AJC107" s="376"/>
      <c r="AJD107" s="376"/>
      <c r="AJE107" s="376"/>
      <c r="AJF107" s="376"/>
      <c r="AJG107" s="376"/>
      <c r="AJH107" s="376"/>
      <c r="AJI107" s="376"/>
      <c r="AJJ107" s="376"/>
      <c r="AJK107" s="376"/>
      <c r="AJL107" s="376"/>
      <c r="AJM107" s="376"/>
      <c r="AJN107" s="376"/>
      <c r="AJO107" s="376"/>
      <c r="AJP107" s="376"/>
      <c r="AJQ107" s="376"/>
      <c r="AJR107" s="376"/>
      <c r="AJS107" s="376"/>
      <c r="AJT107" s="376"/>
      <c r="AJU107" s="376"/>
      <c r="AJV107" s="376"/>
      <c r="AJW107" s="376"/>
      <c r="AJX107" s="376"/>
      <c r="AJY107" s="376"/>
      <c r="AJZ107" s="376"/>
      <c r="AKA107" s="376"/>
      <c r="AKB107" s="376"/>
      <c r="AKC107" s="376"/>
      <c r="AKD107" s="376"/>
      <c r="AKE107" s="376"/>
      <c r="AKF107" s="376"/>
      <c r="AKG107" s="376"/>
      <c r="AKH107" s="376"/>
      <c r="AKI107" s="376"/>
      <c r="AKJ107" s="376"/>
      <c r="AKK107" s="376"/>
      <c r="AKL107" s="376"/>
      <c r="AKM107" s="376"/>
      <c r="AKN107" s="376"/>
      <c r="AKO107" s="376"/>
      <c r="AKP107" s="376"/>
      <c r="AKQ107" s="376"/>
      <c r="AKR107" s="376"/>
      <c r="AKS107" s="376"/>
      <c r="AKT107" s="376"/>
      <c r="AKU107" s="376"/>
      <c r="AKV107" s="376"/>
      <c r="AKW107" s="376"/>
      <c r="AKX107" s="376"/>
      <c r="AKY107" s="376"/>
      <c r="AKZ107" s="376"/>
      <c r="ALA107" s="376"/>
      <c r="ALB107" s="376"/>
      <c r="ALC107" s="376"/>
      <c r="ALD107" s="376"/>
      <c r="ALE107" s="376"/>
      <c r="ALF107" s="376"/>
      <c r="ALG107" s="376"/>
      <c r="ALH107" s="376"/>
      <c r="ALI107" s="376"/>
      <c r="ALJ107" s="376"/>
      <c r="ALK107" s="376"/>
      <c r="ALL107" s="376"/>
      <c r="ALM107" s="376"/>
      <c r="ALN107" s="376"/>
      <c r="ALO107" s="376"/>
      <c r="ALP107" s="376"/>
      <c r="ALQ107" s="376"/>
      <c r="ALR107" s="376"/>
      <c r="ALS107" s="376"/>
      <c r="ALT107" s="376"/>
      <c r="ALU107" s="376"/>
      <c r="ALV107" s="376"/>
      <c r="ALW107" s="376"/>
      <c r="ALX107" s="376"/>
      <c r="ALY107" s="376"/>
      <c r="ALZ107" s="376"/>
      <c r="AMA107" s="376"/>
      <c r="AMB107" s="376"/>
      <c r="AMC107" s="376"/>
      <c r="AMD107" s="376"/>
      <c r="AME107" s="376"/>
      <c r="AMF107" s="376"/>
      <c r="AMG107" s="376"/>
      <c r="AMH107" s="376"/>
      <c r="AMI107" s="376"/>
      <c r="AMJ107" s="376"/>
      <c r="AMK107" s="376"/>
      <c r="AML107" s="376"/>
      <c r="AMM107" s="376"/>
      <c r="AMN107" s="376"/>
      <c r="AMO107" s="376"/>
      <c r="AMP107" s="376"/>
      <c r="AMQ107" s="376"/>
      <c r="AMR107" s="376"/>
      <c r="AMS107" s="376"/>
      <c r="AMT107" s="376"/>
      <c r="AMU107" s="376"/>
      <c r="AMV107" s="376"/>
      <c r="AMW107" s="376"/>
      <c r="AMX107" s="376"/>
      <c r="AMY107" s="376"/>
      <c r="AMZ107" s="376"/>
      <c r="ANA107" s="376"/>
      <c r="ANB107" s="376"/>
      <c r="ANC107" s="376"/>
      <c r="AND107" s="376"/>
      <c r="ANE107" s="376"/>
      <c r="ANF107" s="376"/>
      <c r="ANG107" s="376"/>
      <c r="ANH107" s="376"/>
      <c r="ANI107" s="376"/>
      <c r="ANJ107" s="376"/>
      <c r="ANK107" s="376"/>
      <c r="ANL107" s="376"/>
      <c r="ANM107" s="376"/>
      <c r="ANN107" s="376"/>
      <c r="ANO107" s="376"/>
      <c r="ANP107" s="376"/>
      <c r="ANQ107" s="376"/>
      <c r="ANR107" s="376"/>
      <c r="ANS107" s="376"/>
      <c r="ANT107" s="376"/>
      <c r="ANU107" s="376"/>
      <c r="ANV107" s="376"/>
      <c r="ANW107" s="376"/>
      <c r="ANX107" s="376"/>
      <c r="ANY107" s="376"/>
      <c r="ANZ107" s="376"/>
      <c r="AOA107" s="376"/>
      <c r="AOB107" s="376"/>
      <c r="AOC107" s="376"/>
      <c r="AOD107" s="376"/>
      <c r="AOE107" s="376"/>
      <c r="AOF107" s="376"/>
      <c r="AOG107" s="376"/>
      <c r="AOH107" s="376"/>
      <c r="AOI107" s="376"/>
      <c r="AOJ107" s="376"/>
      <c r="AOK107" s="376"/>
      <c r="AOL107" s="376"/>
      <c r="AOM107" s="376"/>
      <c r="AON107" s="376"/>
      <c r="AOO107" s="376"/>
      <c r="AOP107" s="376"/>
      <c r="AOQ107" s="376"/>
      <c r="AOR107" s="376"/>
      <c r="AOS107" s="376"/>
      <c r="AOT107" s="376"/>
      <c r="AOU107" s="376"/>
      <c r="AOV107" s="376"/>
      <c r="AOW107" s="376"/>
      <c r="AOX107" s="376"/>
      <c r="AOY107" s="376"/>
      <c r="AOZ107" s="376"/>
      <c r="APA107" s="376"/>
      <c r="APB107" s="376"/>
      <c r="APC107" s="376"/>
      <c r="APD107" s="376"/>
      <c r="APE107" s="376"/>
      <c r="APF107" s="376"/>
      <c r="APG107" s="376"/>
      <c r="APH107" s="376"/>
      <c r="API107" s="376"/>
      <c r="APJ107" s="376"/>
      <c r="APK107" s="376"/>
      <c r="APL107" s="376"/>
      <c r="APM107" s="376"/>
      <c r="APN107" s="376"/>
      <c r="APO107" s="376"/>
      <c r="APP107" s="376"/>
      <c r="APQ107" s="376"/>
      <c r="APR107" s="376"/>
      <c r="APS107" s="376"/>
      <c r="APT107" s="376"/>
      <c r="APU107" s="376"/>
      <c r="APV107" s="376"/>
      <c r="APW107" s="376"/>
      <c r="APX107" s="376"/>
      <c r="APY107" s="376"/>
      <c r="APZ107" s="376"/>
      <c r="AQA107" s="376"/>
      <c r="AQB107" s="376"/>
      <c r="AQC107" s="376"/>
      <c r="AQD107" s="376"/>
      <c r="AQE107" s="376"/>
      <c r="AQF107" s="376"/>
      <c r="AQG107" s="376"/>
      <c r="AQH107" s="376"/>
      <c r="AQI107" s="376"/>
      <c r="AQJ107" s="376"/>
      <c r="AQK107" s="376"/>
      <c r="AQL107" s="376"/>
      <c r="AQM107" s="376"/>
      <c r="AQN107" s="376"/>
      <c r="AQO107" s="376"/>
      <c r="AQP107" s="376"/>
      <c r="AQQ107" s="376"/>
      <c r="AQR107" s="376"/>
      <c r="AQS107" s="376"/>
      <c r="AQT107" s="376"/>
      <c r="AQU107" s="376"/>
      <c r="AQV107" s="376"/>
      <c r="AQW107" s="376"/>
      <c r="AQX107" s="376"/>
      <c r="AQY107" s="376"/>
      <c r="AQZ107" s="376"/>
      <c r="ARA107" s="376"/>
      <c r="ARB107" s="376"/>
      <c r="ARC107" s="376"/>
      <c r="ARD107" s="376"/>
      <c r="ARE107" s="376"/>
      <c r="ARF107" s="376"/>
      <c r="ARG107" s="376"/>
      <c r="ARH107" s="376"/>
      <c r="ARI107" s="376"/>
      <c r="ARJ107" s="376"/>
      <c r="ARK107" s="376"/>
      <c r="ARL107" s="376"/>
      <c r="ARM107" s="376"/>
      <c r="ARN107" s="376"/>
      <c r="ARO107" s="376"/>
      <c r="ARP107" s="376"/>
      <c r="ARQ107" s="376"/>
      <c r="ARR107" s="376"/>
      <c r="ARS107" s="376"/>
      <c r="ART107" s="376"/>
      <c r="ARU107" s="376"/>
      <c r="ARV107" s="376"/>
      <c r="ARW107" s="376"/>
      <c r="ARX107" s="376"/>
      <c r="ARY107" s="376"/>
      <c r="ARZ107" s="376"/>
      <c r="ASA107" s="376"/>
      <c r="ASB107" s="376"/>
      <c r="ASC107" s="376"/>
      <c r="ASD107" s="376"/>
      <c r="ASE107" s="376"/>
      <c r="ASF107" s="376"/>
      <c r="ASG107" s="376"/>
      <c r="ASH107" s="376"/>
      <c r="ASI107" s="376"/>
      <c r="ASJ107" s="376"/>
      <c r="ASK107" s="376"/>
      <c r="ASL107" s="376"/>
      <c r="ASM107" s="376"/>
      <c r="ASN107" s="376"/>
      <c r="ASO107" s="376"/>
      <c r="ASP107" s="376"/>
      <c r="ASQ107" s="376"/>
      <c r="ASR107" s="376"/>
      <c r="ASS107" s="376"/>
      <c r="AST107" s="376"/>
      <c r="ASU107" s="376"/>
      <c r="ASV107" s="376"/>
      <c r="ASW107" s="376"/>
      <c r="ASX107" s="376"/>
      <c r="ASY107" s="376"/>
      <c r="ASZ107" s="376"/>
      <c r="ATA107" s="376"/>
      <c r="ATB107" s="376"/>
      <c r="ATC107" s="376"/>
      <c r="ATD107" s="376"/>
      <c r="ATE107" s="376"/>
      <c r="ATF107" s="376"/>
      <c r="ATG107" s="376"/>
      <c r="ATH107" s="376"/>
      <c r="ATI107" s="376"/>
      <c r="ATJ107" s="376"/>
      <c r="ATK107" s="376"/>
      <c r="ATL107" s="376"/>
      <c r="ATM107" s="376"/>
      <c r="ATN107" s="376"/>
      <c r="ATO107" s="376"/>
      <c r="ATP107" s="376"/>
      <c r="ATQ107" s="376"/>
      <c r="ATR107" s="376"/>
      <c r="ATS107" s="376"/>
      <c r="ATT107" s="376"/>
      <c r="ATU107" s="376"/>
      <c r="ATV107" s="376"/>
      <c r="ATW107" s="376"/>
      <c r="ATX107" s="376"/>
      <c r="ATY107" s="376"/>
      <c r="ATZ107" s="376"/>
      <c r="AUA107" s="376"/>
      <c r="AUB107" s="376"/>
      <c r="AUC107" s="376"/>
      <c r="AUD107" s="376"/>
      <c r="AUE107" s="376"/>
      <c r="AUF107" s="376"/>
      <c r="AUG107" s="376"/>
      <c r="AUH107" s="376"/>
      <c r="AUI107" s="376"/>
      <c r="AUJ107" s="376"/>
      <c r="AUK107" s="376"/>
      <c r="AUL107" s="376"/>
      <c r="AUM107" s="376"/>
      <c r="AUN107" s="376"/>
      <c r="AUO107" s="376"/>
      <c r="AUP107" s="376"/>
      <c r="AUQ107" s="376"/>
      <c r="AUR107" s="376"/>
      <c r="AUS107" s="376"/>
      <c r="AUT107" s="376"/>
      <c r="AUU107" s="376"/>
      <c r="AUV107" s="376"/>
      <c r="AUW107" s="376"/>
      <c r="AUX107" s="376"/>
      <c r="AUY107" s="376"/>
      <c r="AUZ107" s="376"/>
      <c r="AVA107" s="376"/>
      <c r="AVB107" s="376"/>
      <c r="AVC107" s="376"/>
      <c r="AVD107" s="376"/>
      <c r="AVE107" s="376"/>
      <c r="AVF107" s="376"/>
      <c r="AVG107" s="376"/>
      <c r="AVH107" s="376"/>
      <c r="AVI107" s="376"/>
      <c r="AVJ107" s="376"/>
      <c r="AVK107" s="376"/>
      <c r="AVL107" s="376"/>
      <c r="AVM107" s="376"/>
      <c r="AVN107" s="376"/>
      <c r="AVO107" s="376"/>
      <c r="AVP107" s="376"/>
      <c r="AVQ107" s="376"/>
      <c r="AVR107" s="376"/>
      <c r="AVS107" s="376"/>
      <c r="AVT107" s="376"/>
      <c r="AVU107" s="376"/>
      <c r="AVV107" s="376"/>
      <c r="AVW107" s="376"/>
      <c r="AVX107" s="376"/>
      <c r="AVY107" s="376"/>
      <c r="AVZ107" s="376"/>
      <c r="AWA107" s="376"/>
      <c r="AWB107" s="376"/>
      <c r="AWC107" s="376"/>
      <c r="AWD107" s="376"/>
      <c r="AWE107" s="376"/>
      <c r="AWF107" s="376"/>
      <c r="AWG107" s="376"/>
      <c r="AWH107" s="376"/>
      <c r="AWI107" s="376"/>
      <c r="AWJ107" s="376"/>
      <c r="AWK107" s="376"/>
      <c r="AWL107" s="376"/>
      <c r="AWM107" s="376"/>
      <c r="AWN107" s="376"/>
      <c r="AWO107" s="376"/>
      <c r="AWP107" s="376"/>
      <c r="AWQ107" s="376"/>
      <c r="AWR107" s="376"/>
      <c r="AWS107" s="376"/>
      <c r="AWT107" s="376"/>
      <c r="AWU107" s="376"/>
      <c r="AWV107" s="376"/>
      <c r="AWW107" s="376"/>
      <c r="AWX107" s="376"/>
      <c r="AWY107" s="376"/>
      <c r="AWZ107" s="376"/>
      <c r="AXA107" s="376"/>
      <c r="AXB107" s="376"/>
      <c r="AXC107" s="376"/>
      <c r="AXD107" s="376"/>
      <c r="AXE107" s="376"/>
      <c r="AXF107" s="376"/>
      <c r="AXG107" s="376"/>
      <c r="AXH107" s="376"/>
      <c r="AXI107" s="376"/>
      <c r="AXJ107" s="376"/>
      <c r="AXK107" s="376"/>
      <c r="AXL107" s="376"/>
      <c r="AXM107" s="376"/>
      <c r="AXN107" s="376"/>
      <c r="AXO107" s="376"/>
      <c r="AXP107" s="376"/>
      <c r="AXQ107" s="376"/>
      <c r="AXR107" s="376"/>
      <c r="AXS107" s="376"/>
      <c r="AXT107" s="376"/>
      <c r="AXU107" s="376"/>
      <c r="AXV107" s="376"/>
      <c r="AXW107" s="376"/>
      <c r="AXX107" s="376"/>
      <c r="AXY107" s="376"/>
      <c r="AXZ107" s="376"/>
      <c r="AYA107" s="376"/>
      <c r="AYB107" s="376"/>
      <c r="AYC107" s="376"/>
      <c r="AYD107" s="376"/>
      <c r="AYE107" s="376"/>
      <c r="AYF107" s="376"/>
      <c r="AYG107" s="376"/>
      <c r="AYH107" s="376"/>
      <c r="AYI107" s="376"/>
      <c r="AYJ107" s="376"/>
      <c r="AYK107" s="376"/>
      <c r="AYL107" s="376"/>
      <c r="AYM107" s="376"/>
      <c r="AYN107" s="376"/>
      <c r="AYO107" s="376"/>
      <c r="AYP107" s="376"/>
      <c r="AYQ107" s="376"/>
      <c r="AYR107" s="376"/>
      <c r="AYS107" s="376"/>
      <c r="AYT107" s="376"/>
      <c r="AYU107" s="376"/>
      <c r="AYV107" s="376"/>
      <c r="AYW107" s="376"/>
      <c r="AYX107" s="376"/>
      <c r="AYY107" s="376"/>
      <c r="AYZ107" s="376"/>
      <c r="AZA107" s="376"/>
      <c r="AZB107" s="376"/>
      <c r="AZC107" s="376"/>
      <c r="AZD107" s="376"/>
      <c r="AZE107" s="376"/>
      <c r="AZF107" s="376"/>
      <c r="AZG107" s="376"/>
      <c r="AZH107" s="376"/>
      <c r="AZI107" s="376"/>
      <c r="AZJ107" s="376"/>
      <c r="AZK107" s="376"/>
      <c r="AZL107" s="376"/>
      <c r="AZM107" s="376"/>
      <c r="AZN107" s="376"/>
      <c r="AZO107" s="376"/>
      <c r="AZP107" s="376"/>
      <c r="AZQ107" s="376"/>
      <c r="AZR107" s="376"/>
      <c r="AZS107" s="376"/>
      <c r="AZT107" s="376"/>
      <c r="AZU107" s="376"/>
      <c r="AZV107" s="376"/>
      <c r="AZW107" s="376"/>
      <c r="AZX107" s="376"/>
      <c r="AZY107" s="376"/>
      <c r="AZZ107" s="376"/>
      <c r="BAA107" s="376"/>
      <c r="BAB107" s="376"/>
      <c r="BAC107" s="376"/>
      <c r="BAD107" s="376"/>
      <c r="BAE107" s="376"/>
      <c r="BAF107" s="376"/>
      <c r="BAG107" s="376"/>
      <c r="BAH107" s="376"/>
      <c r="BAI107" s="376"/>
      <c r="BAJ107" s="376"/>
      <c r="BAK107" s="376"/>
      <c r="BAL107" s="376"/>
      <c r="BAM107" s="376"/>
      <c r="BAN107" s="376"/>
      <c r="BAO107" s="376"/>
      <c r="BAP107" s="376"/>
      <c r="BAQ107" s="376"/>
      <c r="BAR107" s="376"/>
      <c r="BAS107" s="376"/>
      <c r="BAT107" s="376"/>
      <c r="BAU107" s="376"/>
      <c r="BAV107" s="376"/>
      <c r="BAW107" s="376"/>
      <c r="BAX107" s="376"/>
      <c r="BAY107" s="376"/>
      <c r="BAZ107" s="376"/>
      <c r="BBA107" s="376"/>
      <c r="BBB107" s="376"/>
      <c r="BBC107" s="376"/>
      <c r="BBD107" s="376"/>
      <c r="BBE107" s="376"/>
      <c r="BBF107" s="376"/>
      <c r="BBG107" s="376"/>
      <c r="BBH107" s="376"/>
      <c r="BBI107" s="376"/>
      <c r="BBJ107" s="376"/>
      <c r="BBK107" s="376"/>
      <c r="BBL107" s="376"/>
      <c r="BBM107" s="376"/>
      <c r="BBN107" s="376"/>
      <c r="BBO107" s="376"/>
      <c r="BBP107" s="376"/>
      <c r="BBQ107" s="376"/>
      <c r="BBR107" s="376"/>
      <c r="BBS107" s="376"/>
      <c r="BBT107" s="376"/>
      <c r="BBU107" s="376"/>
      <c r="BBV107" s="376"/>
      <c r="BBW107" s="376"/>
      <c r="BBX107" s="376"/>
      <c r="BBY107" s="376"/>
      <c r="BBZ107" s="376"/>
      <c r="BCA107" s="376"/>
      <c r="BCB107" s="376"/>
      <c r="BCC107" s="376"/>
      <c r="BCD107" s="376"/>
      <c r="BCE107" s="376"/>
      <c r="BCF107" s="376"/>
      <c r="BCG107" s="376"/>
      <c r="BCH107" s="376"/>
      <c r="BCI107" s="376"/>
      <c r="BCJ107" s="376"/>
      <c r="BCK107" s="376"/>
      <c r="BCL107" s="376"/>
      <c r="BCM107" s="376"/>
      <c r="BCN107" s="376"/>
      <c r="BCO107" s="376"/>
      <c r="BCP107" s="376"/>
      <c r="BCQ107" s="376"/>
      <c r="BCR107" s="376"/>
      <c r="BCS107" s="376"/>
      <c r="BCT107" s="376"/>
      <c r="BCU107" s="376"/>
      <c r="BCV107" s="376"/>
      <c r="BCW107" s="376"/>
      <c r="BCX107" s="376"/>
      <c r="BCY107" s="376"/>
      <c r="BCZ107" s="376"/>
      <c r="BDA107" s="376"/>
      <c r="BDB107" s="376"/>
      <c r="BDC107" s="376"/>
      <c r="BDD107" s="376"/>
      <c r="BDE107" s="376"/>
      <c r="BDF107" s="376"/>
      <c r="BDG107" s="376"/>
      <c r="BDH107" s="376"/>
      <c r="BDI107" s="376"/>
      <c r="BDJ107" s="376"/>
      <c r="BDK107" s="376"/>
      <c r="BDL107" s="376"/>
      <c r="BDM107" s="376"/>
      <c r="BDN107" s="376"/>
      <c r="BDO107" s="376"/>
      <c r="BDP107" s="376"/>
      <c r="BDQ107" s="376"/>
      <c r="BDR107" s="376"/>
      <c r="BDS107" s="376"/>
      <c r="BDT107" s="376"/>
      <c r="BDU107" s="376"/>
      <c r="BDV107" s="376"/>
      <c r="BDW107" s="376"/>
      <c r="BDX107" s="376"/>
      <c r="BDY107" s="376"/>
      <c r="BDZ107" s="376"/>
      <c r="BEA107" s="376"/>
      <c r="BEB107" s="376"/>
      <c r="BEC107" s="376"/>
      <c r="BED107" s="376"/>
      <c r="BEE107" s="376"/>
      <c r="BEF107" s="376"/>
      <c r="BEG107" s="376"/>
      <c r="BEH107" s="376"/>
      <c r="BEI107" s="376"/>
      <c r="BEJ107" s="376"/>
      <c r="BEK107" s="376"/>
      <c r="BEL107" s="376"/>
      <c r="BEM107" s="376"/>
      <c r="BEN107" s="376"/>
      <c r="BEO107" s="376"/>
      <c r="BEP107" s="376"/>
      <c r="BEQ107" s="376"/>
      <c r="BER107" s="376"/>
      <c r="BES107" s="376"/>
      <c r="BET107" s="376"/>
      <c r="BEU107" s="376"/>
      <c r="BEV107" s="376"/>
      <c r="BEW107" s="376"/>
      <c r="BEX107" s="376"/>
      <c r="BEY107" s="376"/>
      <c r="BEZ107" s="376"/>
      <c r="BFA107" s="376"/>
      <c r="BFB107" s="376"/>
      <c r="BFC107" s="376"/>
      <c r="BFD107" s="376"/>
      <c r="BFE107" s="376"/>
      <c r="BFF107" s="376"/>
      <c r="BFG107" s="376"/>
      <c r="BFH107" s="376"/>
      <c r="BFI107" s="376"/>
      <c r="BFJ107" s="376"/>
      <c r="BFK107" s="376"/>
      <c r="BFL107" s="376"/>
      <c r="BFM107" s="376"/>
      <c r="BFN107" s="376"/>
      <c r="BFO107" s="376"/>
      <c r="BFP107" s="376"/>
      <c r="BFQ107" s="376"/>
      <c r="BFR107" s="376"/>
      <c r="BFS107" s="376"/>
      <c r="BFT107" s="376"/>
      <c r="BFU107" s="376"/>
      <c r="BFV107" s="376"/>
      <c r="BFW107" s="376"/>
      <c r="BFX107" s="376"/>
      <c r="BFY107" s="376"/>
      <c r="BFZ107" s="376"/>
      <c r="BGA107" s="376"/>
      <c r="BGB107" s="376"/>
      <c r="BGC107" s="376"/>
      <c r="BGD107" s="376"/>
      <c r="BGE107" s="376"/>
      <c r="BGF107" s="376"/>
      <c r="BGG107" s="376"/>
      <c r="BGH107" s="376"/>
      <c r="BGI107" s="376"/>
      <c r="BGJ107" s="376"/>
      <c r="BGK107" s="376"/>
      <c r="BGL107" s="376"/>
      <c r="BGM107" s="376"/>
      <c r="BGN107" s="376"/>
      <c r="BGO107" s="376"/>
      <c r="BGP107" s="376"/>
      <c r="BGQ107" s="376"/>
      <c r="BGR107" s="376"/>
      <c r="BGS107" s="376"/>
      <c r="BGT107" s="376"/>
      <c r="BGU107" s="376"/>
      <c r="BGV107" s="376"/>
      <c r="BGW107" s="376"/>
      <c r="BGX107" s="376"/>
      <c r="BGY107" s="376"/>
      <c r="BGZ107" s="376"/>
      <c r="BHA107" s="376"/>
      <c r="BHB107" s="376"/>
      <c r="BHC107" s="376"/>
      <c r="BHD107" s="376"/>
      <c r="BHE107" s="376"/>
      <c r="BHF107" s="376"/>
      <c r="BHG107" s="376"/>
      <c r="BHH107" s="376"/>
      <c r="BHI107" s="376"/>
      <c r="BHJ107" s="376"/>
      <c r="BHK107" s="376"/>
      <c r="BHL107" s="376"/>
      <c r="BHM107" s="376"/>
      <c r="BHN107" s="376"/>
      <c r="BHO107" s="376"/>
      <c r="BHP107" s="376"/>
      <c r="BHQ107" s="376"/>
      <c r="BHR107" s="376"/>
      <c r="BHS107" s="376"/>
      <c r="BHT107" s="376"/>
      <c r="BHU107" s="376"/>
      <c r="BHV107" s="376"/>
      <c r="BHW107" s="376"/>
      <c r="BHX107" s="376"/>
      <c r="BHY107" s="376"/>
      <c r="BHZ107" s="376"/>
      <c r="BIA107" s="376"/>
      <c r="BIB107" s="376"/>
      <c r="BIC107" s="376"/>
      <c r="BID107" s="376"/>
      <c r="BIE107" s="376"/>
      <c r="BIF107" s="376"/>
      <c r="BIG107" s="376"/>
      <c r="BIH107" s="376"/>
      <c r="BII107" s="376"/>
      <c r="BIJ107" s="376"/>
      <c r="BIK107" s="376"/>
      <c r="BIL107" s="376"/>
      <c r="BIM107" s="376"/>
      <c r="BIN107" s="376"/>
      <c r="BIO107" s="376"/>
      <c r="BIP107" s="376"/>
      <c r="BIQ107" s="376"/>
      <c r="BIR107" s="376"/>
      <c r="BIS107" s="376"/>
      <c r="BIT107" s="376"/>
      <c r="BIU107" s="376"/>
      <c r="BIV107" s="376"/>
      <c r="BIW107" s="376"/>
      <c r="BIX107" s="376"/>
      <c r="BIY107" s="376"/>
      <c r="BIZ107" s="376"/>
      <c r="BJA107" s="376"/>
      <c r="BJB107" s="376"/>
      <c r="BJC107" s="376"/>
      <c r="BJD107" s="376"/>
      <c r="BJE107" s="376"/>
      <c r="BJF107" s="376"/>
      <c r="BJG107" s="376"/>
      <c r="BJH107" s="376"/>
      <c r="BJI107" s="376"/>
      <c r="BJJ107" s="376"/>
      <c r="BJK107" s="376"/>
      <c r="BJL107" s="376"/>
      <c r="BJM107" s="376"/>
      <c r="BJN107" s="376"/>
      <c r="BJO107" s="376"/>
      <c r="BJP107" s="376"/>
      <c r="BJQ107" s="376"/>
      <c r="BJR107" s="376"/>
      <c r="BJS107" s="376"/>
      <c r="BJT107" s="376"/>
      <c r="BJU107" s="376"/>
      <c r="BJV107" s="376"/>
      <c r="BJW107" s="376"/>
      <c r="BJX107" s="376"/>
      <c r="BJY107" s="376"/>
      <c r="BJZ107" s="376"/>
      <c r="BKA107" s="376"/>
      <c r="BKB107" s="376"/>
      <c r="BKC107" s="376"/>
      <c r="BKD107" s="376"/>
      <c r="BKE107" s="376"/>
      <c r="BKF107" s="376"/>
      <c r="BKG107" s="376"/>
      <c r="BKH107" s="376"/>
      <c r="BKI107" s="376"/>
      <c r="BKJ107" s="376"/>
      <c r="BKK107" s="376"/>
      <c r="BKL107" s="376"/>
      <c r="BKM107" s="376"/>
      <c r="BKN107" s="376"/>
      <c r="BKO107" s="376"/>
      <c r="BKP107" s="376"/>
      <c r="BKQ107" s="376"/>
      <c r="BKR107" s="376"/>
      <c r="BKS107" s="376"/>
      <c r="BKT107" s="376"/>
      <c r="BKU107" s="376"/>
      <c r="BKV107" s="376"/>
      <c r="BKW107" s="376"/>
      <c r="BKX107" s="376"/>
      <c r="BKY107" s="376"/>
      <c r="BKZ107" s="376"/>
      <c r="BLA107" s="376"/>
      <c r="BLB107" s="376"/>
      <c r="BLC107" s="376"/>
      <c r="BLD107" s="376"/>
      <c r="BLE107" s="376"/>
      <c r="BLF107" s="376"/>
      <c r="BLG107" s="376"/>
      <c r="BLH107" s="376"/>
      <c r="BLI107" s="376"/>
      <c r="BLJ107" s="376"/>
      <c r="BLK107" s="376"/>
      <c r="BLL107" s="376"/>
      <c r="BLM107" s="376"/>
      <c r="BLN107" s="376"/>
      <c r="BLO107" s="376"/>
      <c r="BLP107" s="376"/>
      <c r="BLQ107" s="376"/>
      <c r="BLR107" s="376"/>
      <c r="BLS107" s="376"/>
      <c r="BLT107" s="376"/>
      <c r="BLU107" s="376"/>
      <c r="BLV107" s="376"/>
      <c r="BLW107" s="376"/>
      <c r="BLX107" s="376"/>
      <c r="BLY107" s="376"/>
      <c r="BLZ107" s="376"/>
      <c r="BMA107" s="376"/>
      <c r="BMB107" s="376"/>
      <c r="BMC107" s="376"/>
      <c r="BMD107" s="376"/>
      <c r="BME107" s="376"/>
      <c r="BMF107" s="376"/>
      <c r="BMG107" s="376"/>
      <c r="BMH107" s="376"/>
      <c r="BMI107" s="376"/>
      <c r="BMJ107" s="376"/>
      <c r="BMK107" s="376"/>
      <c r="BML107" s="376"/>
      <c r="BMM107" s="376"/>
      <c r="BMN107" s="376"/>
      <c r="BMO107" s="376"/>
      <c r="BMP107" s="376"/>
      <c r="BMQ107" s="376"/>
      <c r="BMR107" s="376"/>
      <c r="BMS107" s="376"/>
      <c r="BMT107" s="376"/>
      <c r="BMU107" s="376"/>
      <c r="BMV107" s="376"/>
      <c r="BMW107" s="376"/>
      <c r="BMX107" s="376"/>
      <c r="BMY107" s="376"/>
      <c r="BMZ107" s="376"/>
      <c r="BNA107" s="376"/>
      <c r="BNB107" s="376"/>
      <c r="BNC107" s="376"/>
      <c r="BND107" s="376"/>
      <c r="BNE107" s="376"/>
      <c r="BNF107" s="376"/>
      <c r="BNG107" s="376"/>
      <c r="BNH107" s="376"/>
      <c r="BNI107" s="376"/>
      <c r="BNJ107" s="376"/>
      <c r="BNK107" s="376"/>
      <c r="BNL107" s="376"/>
      <c r="BNM107" s="376"/>
      <c r="BNN107" s="376"/>
      <c r="BNO107" s="376"/>
      <c r="BNP107" s="376"/>
      <c r="BNQ107" s="376"/>
      <c r="BNR107" s="376"/>
      <c r="BNS107" s="376"/>
      <c r="BNT107" s="376"/>
      <c r="BNU107" s="376"/>
      <c r="BNV107" s="376"/>
      <c r="BNW107" s="376"/>
      <c r="BNX107" s="376"/>
      <c r="BNY107" s="376"/>
      <c r="BNZ107" s="376"/>
      <c r="BOA107" s="376"/>
      <c r="BOB107" s="376"/>
      <c r="BOC107" s="376"/>
      <c r="BOD107" s="376"/>
      <c r="BOE107" s="376"/>
      <c r="BOF107" s="376"/>
      <c r="BOG107" s="376"/>
      <c r="BOH107" s="376"/>
      <c r="BOI107" s="376"/>
      <c r="BOJ107" s="376"/>
      <c r="BOK107" s="376"/>
      <c r="BOL107" s="376"/>
      <c r="BOM107" s="376"/>
      <c r="BON107" s="376"/>
      <c r="BOO107" s="376"/>
      <c r="BOP107" s="376"/>
      <c r="BOQ107" s="376"/>
      <c r="BOR107" s="376"/>
      <c r="BOS107" s="376"/>
      <c r="BOT107" s="376"/>
      <c r="BOU107" s="376"/>
      <c r="BOV107" s="376"/>
      <c r="BOW107" s="376"/>
      <c r="BOX107" s="376"/>
      <c r="BOY107" s="376"/>
      <c r="BOZ107" s="376"/>
      <c r="BPA107" s="376"/>
      <c r="BPB107" s="376"/>
      <c r="BPC107" s="376"/>
      <c r="BPD107" s="376"/>
      <c r="BPE107" s="376"/>
      <c r="BPF107" s="376"/>
      <c r="BPG107" s="376"/>
      <c r="BPH107" s="376"/>
      <c r="BPI107" s="376"/>
      <c r="BPJ107" s="376"/>
      <c r="BPK107" s="376"/>
      <c r="BPL107" s="376"/>
      <c r="BPM107" s="376"/>
      <c r="BPN107" s="376"/>
      <c r="BPO107" s="376"/>
      <c r="BPP107" s="376"/>
      <c r="BPQ107" s="376"/>
      <c r="BPR107" s="376"/>
      <c r="BPS107" s="376"/>
      <c r="BPT107" s="376"/>
      <c r="BPU107" s="376"/>
      <c r="BPV107" s="376"/>
      <c r="BPW107" s="376"/>
      <c r="BPX107" s="376"/>
      <c r="BPY107" s="376"/>
      <c r="BPZ107" s="376"/>
      <c r="BQA107" s="376"/>
      <c r="BQB107" s="376"/>
      <c r="BQC107" s="376"/>
      <c r="BQD107" s="376"/>
      <c r="BQE107" s="376"/>
      <c r="BQF107" s="376"/>
      <c r="BQG107" s="376"/>
      <c r="BQH107" s="376"/>
      <c r="BQI107" s="376"/>
      <c r="BQJ107" s="376"/>
      <c r="BQK107" s="376"/>
      <c r="BQL107" s="376"/>
      <c r="BQM107" s="376"/>
      <c r="BQN107" s="376"/>
      <c r="BQO107" s="376"/>
      <c r="BQP107" s="376"/>
      <c r="BQQ107" s="376"/>
      <c r="BQR107" s="376"/>
      <c r="BQS107" s="376"/>
      <c r="BQT107" s="376"/>
      <c r="BQU107" s="376"/>
      <c r="BQV107" s="376"/>
      <c r="BQW107" s="376"/>
      <c r="BQX107" s="376"/>
      <c r="BQY107" s="376"/>
      <c r="BQZ107" s="376"/>
      <c r="BRA107" s="376"/>
      <c r="BRB107" s="376"/>
      <c r="BRC107" s="376"/>
      <c r="BRD107" s="376"/>
      <c r="BRE107" s="376"/>
      <c r="BRF107" s="376"/>
      <c r="BRG107" s="376"/>
      <c r="BRH107" s="376"/>
      <c r="BRI107" s="376"/>
      <c r="BRJ107" s="376"/>
      <c r="BRK107" s="376"/>
      <c r="BRL107" s="376"/>
      <c r="BRM107" s="376"/>
      <c r="BRN107" s="376"/>
      <c r="BRO107" s="376"/>
      <c r="BRP107" s="376"/>
      <c r="BRQ107" s="376"/>
      <c r="BRR107" s="376"/>
      <c r="BRS107" s="376"/>
      <c r="BRT107" s="376"/>
      <c r="BRU107" s="376"/>
      <c r="BRV107" s="376"/>
      <c r="BRW107" s="376"/>
      <c r="BRX107" s="376"/>
      <c r="BRY107" s="376"/>
      <c r="BRZ107" s="376"/>
      <c r="BSA107" s="376"/>
      <c r="BSB107" s="376"/>
      <c r="BSC107" s="376"/>
      <c r="BSD107" s="376"/>
      <c r="BSE107" s="376"/>
      <c r="BSF107" s="376"/>
      <c r="BSG107" s="376"/>
      <c r="BSH107" s="376"/>
      <c r="BSI107" s="376"/>
      <c r="BSJ107" s="376"/>
      <c r="BSK107" s="376"/>
      <c r="BSL107" s="376"/>
      <c r="BSM107" s="376"/>
      <c r="BSN107" s="376"/>
      <c r="BSO107" s="376"/>
      <c r="BSP107" s="376"/>
      <c r="BSQ107" s="376"/>
      <c r="BSR107" s="376"/>
      <c r="BSS107" s="376"/>
      <c r="BST107" s="376"/>
      <c r="BSU107" s="376"/>
      <c r="BSV107" s="376"/>
      <c r="BSW107" s="376"/>
      <c r="BSX107" s="376"/>
      <c r="BSY107" s="376"/>
      <c r="BSZ107" s="376"/>
      <c r="BTA107" s="376"/>
      <c r="BTB107" s="376"/>
      <c r="BTC107" s="376"/>
      <c r="BTD107" s="376"/>
      <c r="BTE107" s="376"/>
      <c r="BTF107" s="376"/>
      <c r="BTG107" s="376"/>
      <c r="BTH107" s="376"/>
      <c r="BTI107" s="376"/>
      <c r="BTJ107" s="376"/>
      <c r="BTK107" s="376"/>
      <c r="BTL107" s="376"/>
      <c r="BTM107" s="376"/>
      <c r="BTN107" s="376"/>
      <c r="BTO107" s="376"/>
      <c r="BTP107" s="376"/>
      <c r="BTQ107" s="376"/>
      <c r="BTR107" s="376"/>
      <c r="BTS107" s="376"/>
      <c r="BTT107" s="376"/>
      <c r="BTU107" s="376"/>
      <c r="BTV107" s="376"/>
      <c r="BTW107" s="376"/>
      <c r="BTX107" s="376"/>
      <c r="BTY107" s="376"/>
      <c r="BTZ107" s="376"/>
      <c r="BUA107" s="376"/>
      <c r="BUB107" s="376"/>
      <c r="BUC107" s="376"/>
      <c r="BUD107" s="376"/>
      <c r="BUE107" s="376"/>
      <c r="BUF107" s="376"/>
      <c r="BUG107" s="376"/>
      <c r="BUH107" s="376"/>
      <c r="BUI107" s="376"/>
      <c r="BUJ107" s="376"/>
      <c r="BUK107" s="376"/>
      <c r="BUL107" s="376"/>
      <c r="BUM107" s="376"/>
      <c r="BUN107" s="376"/>
      <c r="BUO107" s="376"/>
      <c r="BUP107" s="376"/>
      <c r="BUQ107" s="376"/>
      <c r="BUR107" s="376"/>
      <c r="BUS107" s="376"/>
      <c r="BUT107" s="376"/>
      <c r="BUU107" s="376"/>
      <c r="BUV107" s="376"/>
      <c r="BUW107" s="376"/>
      <c r="BUX107" s="376"/>
      <c r="BUY107" s="376"/>
      <c r="BUZ107" s="376"/>
      <c r="BVA107" s="376"/>
      <c r="BVB107" s="376"/>
      <c r="BVC107" s="376"/>
      <c r="BVD107" s="376"/>
      <c r="BVE107" s="376"/>
      <c r="BVF107" s="376"/>
      <c r="BVG107" s="376"/>
      <c r="BVH107" s="376"/>
      <c r="BVI107" s="376"/>
      <c r="BVJ107" s="376"/>
      <c r="BVK107" s="376"/>
      <c r="BVL107" s="376"/>
      <c r="BVM107" s="376"/>
      <c r="BVN107" s="376"/>
      <c r="BVO107" s="376"/>
      <c r="BVP107" s="376"/>
      <c r="BVQ107" s="376"/>
      <c r="BVR107" s="376"/>
      <c r="BVS107" s="376"/>
      <c r="BVT107" s="376"/>
      <c r="BVU107" s="376"/>
      <c r="BVV107" s="376"/>
      <c r="BVW107" s="376"/>
      <c r="BVX107" s="376"/>
      <c r="BVY107" s="376"/>
      <c r="BVZ107" s="376"/>
      <c r="BWA107" s="376"/>
      <c r="BWB107" s="376"/>
      <c r="BWC107" s="376"/>
      <c r="BWD107" s="376"/>
      <c r="BWE107" s="376"/>
      <c r="BWF107" s="376"/>
      <c r="BWG107" s="376"/>
      <c r="BWH107" s="376"/>
      <c r="BWI107" s="376"/>
      <c r="BWJ107" s="376"/>
      <c r="BWK107" s="376"/>
      <c r="BWL107" s="376"/>
      <c r="BWM107" s="376"/>
      <c r="BWN107" s="376"/>
      <c r="BWO107" s="376"/>
      <c r="BWP107" s="376"/>
      <c r="BWQ107" s="376"/>
      <c r="BWR107" s="376"/>
      <c r="BWS107" s="376"/>
      <c r="BWT107" s="376"/>
      <c r="BWU107" s="376"/>
      <c r="BWV107" s="376"/>
      <c r="BWW107" s="376"/>
      <c r="BWX107" s="376"/>
      <c r="BWY107" s="376"/>
      <c r="BWZ107" s="376"/>
      <c r="BXA107" s="376"/>
      <c r="BXB107" s="376"/>
      <c r="BXC107" s="376"/>
      <c r="BXD107" s="376"/>
      <c r="BXE107" s="376"/>
      <c r="BXF107" s="376"/>
      <c r="BXG107" s="376"/>
      <c r="BXH107" s="376"/>
      <c r="BXI107" s="376"/>
      <c r="BXJ107" s="376"/>
      <c r="BXK107" s="376"/>
      <c r="BXL107" s="376"/>
      <c r="BXM107" s="376"/>
      <c r="BXN107" s="376"/>
      <c r="BXO107" s="376"/>
      <c r="BXP107" s="376"/>
      <c r="BXQ107" s="376"/>
      <c r="BXR107" s="376"/>
      <c r="BXS107" s="376"/>
      <c r="BXT107" s="376"/>
      <c r="BXU107" s="376"/>
      <c r="BXV107" s="376"/>
      <c r="BXW107" s="376"/>
      <c r="BXX107" s="376"/>
      <c r="BXY107" s="376"/>
      <c r="BXZ107" s="376"/>
      <c r="BYA107" s="376"/>
      <c r="BYB107" s="376"/>
      <c r="BYC107" s="376"/>
      <c r="BYD107" s="376"/>
      <c r="BYE107" s="376"/>
      <c r="BYF107" s="376"/>
      <c r="BYG107" s="376"/>
      <c r="BYH107" s="376"/>
      <c r="BYI107" s="376"/>
      <c r="BYJ107" s="376"/>
      <c r="BYK107" s="376"/>
      <c r="BYL107" s="376"/>
      <c r="BYM107" s="376"/>
      <c r="BYN107" s="376"/>
      <c r="BYO107" s="376"/>
      <c r="BYP107" s="376"/>
      <c r="BYQ107" s="376"/>
      <c r="BYR107" s="376"/>
      <c r="BYS107" s="376"/>
      <c r="BYT107" s="376"/>
      <c r="BYU107" s="376"/>
      <c r="BYV107" s="376"/>
      <c r="BYW107" s="376"/>
      <c r="BYX107" s="376"/>
      <c r="BYY107" s="376"/>
      <c r="BYZ107" s="376"/>
      <c r="BZA107" s="376"/>
      <c r="BZB107" s="376"/>
      <c r="BZC107" s="376"/>
      <c r="BZD107" s="376"/>
      <c r="BZE107" s="376"/>
      <c r="BZF107" s="376"/>
      <c r="BZG107" s="376"/>
      <c r="BZH107" s="376"/>
      <c r="BZI107" s="376"/>
      <c r="BZJ107" s="376"/>
      <c r="BZK107" s="376"/>
      <c r="BZL107" s="376"/>
      <c r="BZM107" s="376"/>
      <c r="BZN107" s="376"/>
      <c r="BZO107" s="376"/>
      <c r="BZP107" s="376"/>
      <c r="BZQ107" s="376"/>
      <c r="BZR107" s="376"/>
      <c r="BZS107" s="376"/>
      <c r="BZT107" s="376"/>
      <c r="BZU107" s="376"/>
      <c r="BZV107" s="376"/>
      <c r="BZW107" s="376"/>
      <c r="BZX107" s="376"/>
      <c r="BZY107" s="376"/>
      <c r="BZZ107" s="376"/>
      <c r="CAA107" s="376"/>
      <c r="CAB107" s="376"/>
      <c r="CAC107" s="376"/>
      <c r="CAD107" s="376"/>
      <c r="CAE107" s="376"/>
      <c r="CAF107" s="376"/>
      <c r="CAG107" s="376"/>
      <c r="CAH107" s="376"/>
      <c r="CAI107" s="376"/>
      <c r="CAJ107" s="376"/>
      <c r="CAK107" s="376"/>
      <c r="CAL107" s="376"/>
      <c r="CAM107" s="376"/>
      <c r="CAN107" s="376"/>
      <c r="CAO107" s="376"/>
      <c r="CAP107" s="376"/>
      <c r="CAQ107" s="376"/>
      <c r="CAR107" s="376"/>
      <c r="CAS107" s="376"/>
      <c r="CAT107" s="376"/>
      <c r="CAU107" s="376"/>
      <c r="CAV107" s="376"/>
      <c r="CAW107" s="376"/>
      <c r="CAX107" s="376"/>
      <c r="CAY107" s="376"/>
      <c r="CAZ107" s="376"/>
      <c r="CBA107" s="376"/>
      <c r="CBB107" s="376"/>
      <c r="CBC107" s="376"/>
      <c r="CBD107" s="376"/>
      <c r="CBE107" s="376"/>
      <c r="CBF107" s="376"/>
      <c r="CBG107" s="376"/>
      <c r="CBH107" s="376"/>
      <c r="CBI107" s="376"/>
      <c r="CBJ107" s="376"/>
      <c r="CBK107" s="376"/>
      <c r="CBL107" s="376"/>
      <c r="CBM107" s="376"/>
      <c r="CBN107" s="376"/>
      <c r="CBO107" s="376"/>
      <c r="CBP107" s="376"/>
      <c r="CBQ107" s="376"/>
      <c r="CBR107" s="376"/>
      <c r="CBS107" s="376"/>
      <c r="CBT107" s="376"/>
      <c r="CBU107" s="376"/>
      <c r="CBV107" s="376"/>
      <c r="CBW107" s="376"/>
      <c r="CBX107" s="376"/>
      <c r="CBY107" s="376"/>
      <c r="CBZ107" s="376"/>
      <c r="CCA107" s="376"/>
      <c r="CCB107" s="376"/>
      <c r="CCC107" s="376"/>
      <c r="CCD107" s="376"/>
      <c r="CCE107" s="376"/>
      <c r="CCF107" s="376"/>
      <c r="CCG107" s="376"/>
      <c r="CCH107" s="376"/>
      <c r="CCI107" s="376"/>
      <c r="CCJ107" s="376"/>
      <c r="CCK107" s="376"/>
      <c r="CCL107" s="376"/>
      <c r="CCM107" s="376"/>
      <c r="CCN107" s="376"/>
      <c r="CCO107" s="376"/>
      <c r="CCP107" s="376"/>
      <c r="CCQ107" s="376"/>
      <c r="CCR107" s="376"/>
      <c r="CCS107" s="376"/>
      <c r="CCT107" s="376"/>
      <c r="CCU107" s="376"/>
      <c r="CCV107" s="376"/>
      <c r="CCW107" s="376"/>
      <c r="CCX107" s="376"/>
      <c r="CCY107" s="376"/>
      <c r="CCZ107" s="376"/>
      <c r="CDA107" s="376"/>
      <c r="CDB107" s="376"/>
      <c r="CDC107" s="376"/>
      <c r="CDD107" s="376"/>
      <c r="CDE107" s="376"/>
      <c r="CDF107" s="376"/>
      <c r="CDG107" s="376"/>
      <c r="CDH107" s="376"/>
      <c r="CDI107" s="376"/>
      <c r="CDJ107" s="376"/>
      <c r="CDK107" s="376"/>
      <c r="CDL107" s="376"/>
      <c r="CDM107" s="376"/>
      <c r="CDN107" s="376"/>
      <c r="CDO107" s="376"/>
      <c r="CDP107" s="376"/>
      <c r="CDQ107" s="376"/>
      <c r="CDR107" s="376"/>
      <c r="CDS107" s="376"/>
      <c r="CDT107" s="376"/>
      <c r="CDU107" s="376"/>
      <c r="CDV107" s="376"/>
      <c r="CDW107" s="376"/>
      <c r="CDX107" s="376"/>
      <c r="CDY107" s="376"/>
      <c r="CDZ107" s="376"/>
      <c r="CEA107" s="376"/>
      <c r="CEB107" s="376"/>
      <c r="CEC107" s="376"/>
      <c r="CED107" s="376"/>
      <c r="CEE107" s="376"/>
      <c r="CEF107" s="376"/>
      <c r="CEG107" s="376"/>
      <c r="CEH107" s="376"/>
      <c r="CEI107" s="376"/>
      <c r="CEJ107" s="376"/>
      <c r="CEK107" s="376"/>
      <c r="CEL107" s="376"/>
      <c r="CEM107" s="376"/>
      <c r="CEN107" s="376"/>
      <c r="CEO107" s="376"/>
      <c r="CEP107" s="376"/>
      <c r="CEQ107" s="376"/>
      <c r="CER107" s="376"/>
      <c r="CES107" s="376"/>
      <c r="CET107" s="376"/>
      <c r="CEU107" s="376"/>
      <c r="CEV107" s="376"/>
      <c r="CEW107" s="376"/>
      <c r="CEX107" s="376"/>
      <c r="CEY107" s="376"/>
      <c r="CEZ107" s="376"/>
      <c r="CFA107" s="376"/>
      <c r="CFB107" s="376"/>
      <c r="CFC107" s="376"/>
      <c r="CFD107" s="376"/>
      <c r="CFE107" s="376"/>
      <c r="CFF107" s="376"/>
      <c r="CFG107" s="376"/>
      <c r="CFH107" s="376"/>
      <c r="CFI107" s="376"/>
      <c r="CFJ107" s="376"/>
      <c r="CFK107" s="376"/>
      <c r="CFL107" s="376"/>
      <c r="CFM107" s="376"/>
      <c r="CFN107" s="376"/>
      <c r="CFO107" s="376"/>
      <c r="CFP107" s="376"/>
      <c r="CFQ107" s="376"/>
      <c r="CFR107" s="376"/>
      <c r="CFS107" s="376"/>
      <c r="CFT107" s="376"/>
      <c r="CFU107" s="376"/>
      <c r="CFV107" s="376"/>
      <c r="CFW107" s="376"/>
      <c r="CFX107" s="376"/>
      <c r="CFY107" s="376"/>
      <c r="CFZ107" s="376"/>
      <c r="CGA107" s="376"/>
      <c r="CGB107" s="376"/>
      <c r="CGC107" s="376"/>
      <c r="CGD107" s="376"/>
      <c r="CGE107" s="376"/>
      <c r="CGF107" s="376"/>
      <c r="CGG107" s="376"/>
      <c r="CGH107" s="376"/>
      <c r="CGI107" s="376"/>
      <c r="CGJ107" s="376"/>
      <c r="CGK107" s="376"/>
      <c r="CGL107" s="376"/>
      <c r="CGM107" s="376"/>
      <c r="CGN107" s="376"/>
      <c r="CGO107" s="376"/>
      <c r="CGP107" s="376"/>
      <c r="CGQ107" s="376"/>
      <c r="CGR107" s="376"/>
      <c r="CGS107" s="376"/>
      <c r="CGT107" s="376"/>
      <c r="CGU107" s="376"/>
      <c r="CGV107" s="376"/>
      <c r="CGW107" s="376"/>
      <c r="CGX107" s="376"/>
      <c r="CGY107" s="376"/>
      <c r="CGZ107" s="376"/>
      <c r="CHA107" s="376"/>
      <c r="CHB107" s="376"/>
      <c r="CHC107" s="376"/>
      <c r="CHD107" s="376"/>
      <c r="CHE107" s="376"/>
      <c r="CHF107" s="376"/>
      <c r="CHG107" s="376"/>
      <c r="CHH107" s="376"/>
      <c r="CHI107" s="376"/>
      <c r="CHJ107" s="376"/>
      <c r="CHK107" s="376"/>
      <c r="CHL107" s="376"/>
      <c r="CHM107" s="376"/>
      <c r="CHN107" s="376"/>
      <c r="CHO107" s="376"/>
      <c r="CHP107" s="376"/>
      <c r="CHQ107" s="376"/>
      <c r="CHR107" s="376"/>
      <c r="CHS107" s="376"/>
      <c r="CHT107" s="376"/>
      <c r="CHU107" s="376"/>
      <c r="CHV107" s="376"/>
      <c r="CHW107" s="376"/>
      <c r="CHX107" s="376"/>
      <c r="CHY107" s="376"/>
      <c r="CHZ107" s="376"/>
      <c r="CIA107" s="376"/>
      <c r="CIB107" s="376"/>
      <c r="CIC107" s="376"/>
      <c r="CID107" s="376"/>
      <c r="CIE107" s="376"/>
      <c r="CIF107" s="376"/>
      <c r="CIG107" s="376"/>
      <c r="CIH107" s="376"/>
      <c r="CII107" s="376"/>
      <c r="CIJ107" s="376"/>
      <c r="CIK107" s="376"/>
      <c r="CIL107" s="376"/>
      <c r="CIM107" s="376"/>
      <c r="CIN107" s="376"/>
      <c r="CIO107" s="376"/>
      <c r="CIP107" s="376"/>
      <c r="CIQ107" s="376"/>
      <c r="CIR107" s="376"/>
      <c r="CIS107" s="376"/>
      <c r="CIT107" s="376"/>
      <c r="CIU107" s="376"/>
      <c r="CIV107" s="376"/>
      <c r="CIW107" s="376"/>
      <c r="CIX107" s="376"/>
      <c r="CIY107" s="376"/>
      <c r="CIZ107" s="376"/>
      <c r="CJA107" s="376"/>
      <c r="CJB107" s="376"/>
      <c r="CJC107" s="376"/>
      <c r="CJD107" s="376"/>
      <c r="CJE107" s="376"/>
      <c r="CJF107" s="376"/>
      <c r="CJG107" s="376"/>
      <c r="CJH107" s="376"/>
      <c r="CJI107" s="376"/>
      <c r="CJJ107" s="376"/>
      <c r="CJK107" s="376"/>
      <c r="CJL107" s="376"/>
      <c r="CJM107" s="376"/>
      <c r="CJN107" s="376"/>
      <c r="CJO107" s="376"/>
      <c r="CJP107" s="376"/>
      <c r="CJQ107" s="376"/>
      <c r="CJR107" s="376"/>
      <c r="CJS107" s="376"/>
      <c r="CJT107" s="376"/>
      <c r="CJU107" s="376"/>
      <c r="CJV107" s="376"/>
      <c r="CJW107" s="376"/>
      <c r="CJX107" s="376"/>
      <c r="CJY107" s="376"/>
      <c r="CJZ107" s="376"/>
      <c r="CKA107" s="376"/>
      <c r="CKB107" s="376"/>
      <c r="CKC107" s="376"/>
      <c r="CKD107" s="376"/>
      <c r="CKE107" s="376"/>
      <c r="CKF107" s="376"/>
      <c r="CKG107" s="376"/>
      <c r="CKH107" s="376"/>
      <c r="CKI107" s="376"/>
      <c r="CKJ107" s="376"/>
      <c r="CKK107" s="376"/>
      <c r="CKL107" s="376"/>
      <c r="CKM107" s="376"/>
      <c r="CKN107" s="376"/>
      <c r="CKO107" s="376"/>
      <c r="CKP107" s="376"/>
      <c r="CKQ107" s="376"/>
      <c r="CKR107" s="376"/>
      <c r="CKS107" s="376"/>
      <c r="CKT107" s="376"/>
      <c r="CKU107" s="376"/>
      <c r="CKV107" s="376"/>
      <c r="CKW107" s="376"/>
      <c r="CKX107" s="376"/>
      <c r="CKY107" s="376"/>
      <c r="CKZ107" s="376"/>
      <c r="CLA107" s="376"/>
      <c r="CLB107" s="376"/>
      <c r="CLC107" s="376"/>
      <c r="CLD107" s="376"/>
      <c r="CLE107" s="376"/>
      <c r="CLF107" s="376"/>
      <c r="CLG107" s="376"/>
      <c r="CLH107" s="376"/>
      <c r="CLI107" s="376"/>
      <c r="CLJ107" s="376"/>
      <c r="CLK107" s="376"/>
      <c r="CLL107" s="376"/>
      <c r="CLM107" s="376"/>
      <c r="CLN107" s="376"/>
      <c r="CLO107" s="376"/>
      <c r="CLP107" s="376"/>
      <c r="CLQ107" s="376"/>
      <c r="CLR107" s="376"/>
      <c r="CLS107" s="376"/>
      <c r="CLT107" s="376"/>
      <c r="CLU107" s="376"/>
      <c r="CLV107" s="376"/>
      <c r="CLW107" s="376"/>
      <c r="CLX107" s="376"/>
      <c r="CLY107" s="376"/>
      <c r="CLZ107" s="376"/>
      <c r="CMA107" s="376"/>
      <c r="CMB107" s="376"/>
      <c r="CMC107" s="376"/>
      <c r="CMD107" s="376"/>
      <c r="CME107" s="376"/>
      <c r="CMF107" s="376"/>
      <c r="CMG107" s="376"/>
      <c r="CMH107" s="376"/>
      <c r="CMI107" s="376"/>
      <c r="CMJ107" s="376"/>
      <c r="CMK107" s="376"/>
      <c r="CML107" s="376"/>
      <c r="CMM107" s="376"/>
      <c r="CMN107" s="376"/>
      <c r="CMO107" s="376"/>
      <c r="CMP107" s="376"/>
      <c r="CMQ107" s="376"/>
      <c r="CMR107" s="376"/>
      <c r="CMS107" s="376"/>
      <c r="CMT107" s="376"/>
      <c r="CMU107" s="376"/>
      <c r="CMV107" s="376"/>
      <c r="CMW107" s="376"/>
      <c r="CMX107" s="376"/>
      <c r="CMY107" s="376"/>
      <c r="CMZ107" s="376"/>
      <c r="CNA107" s="376"/>
      <c r="CNB107" s="376"/>
      <c r="CNC107" s="376"/>
      <c r="CND107" s="376"/>
      <c r="CNE107" s="376"/>
      <c r="CNF107" s="376"/>
      <c r="CNG107" s="376"/>
      <c r="CNH107" s="376"/>
      <c r="CNI107" s="376"/>
      <c r="CNJ107" s="376"/>
      <c r="CNK107" s="376"/>
      <c r="CNL107" s="376"/>
      <c r="CNM107" s="376"/>
      <c r="CNN107" s="376"/>
      <c r="CNO107" s="376"/>
      <c r="CNP107" s="376"/>
      <c r="CNQ107" s="376"/>
      <c r="CNR107" s="376"/>
      <c r="CNS107" s="376"/>
      <c r="CNT107" s="376"/>
      <c r="CNU107" s="376"/>
      <c r="CNV107" s="376"/>
      <c r="CNW107" s="376"/>
      <c r="CNX107" s="376"/>
      <c r="CNY107" s="376"/>
      <c r="CNZ107" s="376"/>
      <c r="COA107" s="376"/>
      <c r="COB107" s="376"/>
      <c r="COC107" s="376"/>
      <c r="COD107" s="376"/>
      <c r="COE107" s="376"/>
      <c r="COF107" s="376"/>
      <c r="COG107" s="376"/>
      <c r="COH107" s="376"/>
      <c r="COI107" s="376"/>
      <c r="COJ107" s="376"/>
      <c r="COK107" s="376"/>
      <c r="COL107" s="376"/>
      <c r="COM107" s="376"/>
      <c r="CON107" s="376"/>
      <c r="COO107" s="376"/>
      <c r="COP107" s="376"/>
      <c r="COQ107" s="376"/>
      <c r="COR107" s="376"/>
      <c r="COS107" s="376"/>
      <c r="COT107" s="376"/>
      <c r="COU107" s="376"/>
      <c r="COV107" s="376"/>
      <c r="COW107" s="376"/>
      <c r="COX107" s="376"/>
      <c r="COY107" s="376"/>
      <c r="COZ107" s="376"/>
      <c r="CPA107" s="376"/>
      <c r="CPB107" s="376"/>
      <c r="CPC107" s="376"/>
      <c r="CPD107" s="376"/>
      <c r="CPE107" s="376"/>
      <c r="CPF107" s="376"/>
      <c r="CPG107" s="376"/>
      <c r="CPH107" s="376"/>
      <c r="CPI107" s="376"/>
      <c r="CPJ107" s="376"/>
      <c r="CPK107" s="376"/>
      <c r="CPL107" s="376"/>
      <c r="CPM107" s="376"/>
      <c r="CPN107" s="376"/>
      <c r="CPO107" s="376"/>
      <c r="CPP107" s="376"/>
      <c r="CPQ107" s="376"/>
      <c r="CPR107" s="376"/>
      <c r="CPS107" s="376"/>
      <c r="CPT107" s="376"/>
      <c r="CPU107" s="376"/>
      <c r="CPV107" s="376"/>
      <c r="CPW107" s="376"/>
      <c r="CPX107" s="376"/>
      <c r="CPY107" s="376"/>
      <c r="CPZ107" s="376"/>
      <c r="CQA107" s="376"/>
      <c r="CQB107" s="376"/>
      <c r="CQC107" s="376"/>
      <c r="CQD107" s="376"/>
      <c r="CQE107" s="376"/>
      <c r="CQF107" s="376"/>
      <c r="CQG107" s="376"/>
      <c r="CQH107" s="376"/>
      <c r="CQI107" s="376"/>
      <c r="CQJ107" s="376"/>
      <c r="CQK107" s="376"/>
      <c r="CQL107" s="376"/>
      <c r="CQM107" s="376"/>
      <c r="CQN107" s="376"/>
      <c r="CQO107" s="376"/>
      <c r="CQP107" s="376"/>
      <c r="CQQ107" s="376"/>
      <c r="CQR107" s="376"/>
      <c r="CQS107" s="376"/>
      <c r="CQT107" s="376"/>
      <c r="CQU107" s="376"/>
      <c r="CQV107" s="376"/>
      <c r="CQW107" s="376"/>
      <c r="CQX107" s="376"/>
      <c r="CQY107" s="376"/>
      <c r="CQZ107" s="376"/>
      <c r="CRA107" s="376"/>
      <c r="CRB107" s="376"/>
      <c r="CRC107" s="376"/>
      <c r="CRD107" s="376"/>
      <c r="CRE107" s="376"/>
      <c r="CRF107" s="376"/>
      <c r="CRG107" s="376"/>
      <c r="CRH107" s="376"/>
      <c r="CRI107" s="376"/>
      <c r="CRJ107" s="376"/>
      <c r="CRK107" s="376"/>
      <c r="CRL107" s="376"/>
      <c r="CRM107" s="376"/>
      <c r="CRN107" s="376"/>
      <c r="CRO107" s="376"/>
      <c r="CRP107" s="376"/>
      <c r="CRQ107" s="376"/>
      <c r="CRR107" s="376"/>
      <c r="CRS107" s="376"/>
      <c r="CRT107" s="376"/>
      <c r="CRU107" s="376"/>
      <c r="CRV107" s="376"/>
      <c r="CRW107" s="376"/>
      <c r="CRX107" s="376"/>
      <c r="CRY107" s="376"/>
      <c r="CRZ107" s="376"/>
      <c r="CSA107" s="376"/>
      <c r="CSB107" s="376"/>
      <c r="CSC107" s="376"/>
      <c r="CSD107" s="376"/>
      <c r="CSE107" s="376"/>
      <c r="CSF107" s="376"/>
      <c r="CSG107" s="376"/>
      <c r="CSH107" s="376"/>
      <c r="CSI107" s="376"/>
      <c r="CSJ107" s="376"/>
      <c r="CSK107" s="376"/>
      <c r="CSL107" s="376"/>
      <c r="CSM107" s="376"/>
      <c r="CSN107" s="376"/>
      <c r="CSO107" s="376"/>
      <c r="CSP107" s="376"/>
      <c r="CSQ107" s="376"/>
      <c r="CSR107" s="376"/>
      <c r="CSS107" s="376"/>
      <c r="CST107" s="376"/>
      <c r="CSU107" s="376"/>
      <c r="CSV107" s="376"/>
      <c r="CSW107" s="376"/>
      <c r="CSX107" s="376"/>
      <c r="CSY107" s="376"/>
      <c r="CSZ107" s="376"/>
      <c r="CTA107" s="376"/>
      <c r="CTB107" s="376"/>
      <c r="CTC107" s="376"/>
      <c r="CTD107" s="376"/>
      <c r="CTE107" s="376"/>
      <c r="CTF107" s="376"/>
      <c r="CTG107" s="376"/>
      <c r="CTH107" s="376"/>
      <c r="CTI107" s="376"/>
      <c r="CTJ107" s="376"/>
      <c r="CTK107" s="376"/>
      <c r="CTL107" s="376"/>
      <c r="CTM107" s="376"/>
      <c r="CTN107" s="376"/>
      <c r="CTO107" s="376"/>
      <c r="CTP107" s="376"/>
      <c r="CTQ107" s="376"/>
      <c r="CTR107" s="376"/>
      <c r="CTS107" s="376"/>
      <c r="CTT107" s="376"/>
      <c r="CTU107" s="376"/>
      <c r="CTV107" s="376"/>
      <c r="CTW107" s="376"/>
      <c r="CTX107" s="376"/>
      <c r="CTY107" s="376"/>
      <c r="CTZ107" s="376"/>
      <c r="CUA107" s="376"/>
      <c r="CUB107" s="376"/>
      <c r="CUC107" s="376"/>
      <c r="CUD107" s="376"/>
      <c r="CUE107" s="376"/>
      <c r="CUF107" s="376"/>
      <c r="CUG107" s="376"/>
      <c r="CUH107" s="376"/>
      <c r="CUI107" s="376"/>
      <c r="CUJ107" s="376"/>
      <c r="CUK107" s="376"/>
      <c r="CUL107" s="376"/>
      <c r="CUM107" s="376"/>
      <c r="CUN107" s="376"/>
      <c r="CUO107" s="376"/>
      <c r="CUP107" s="376"/>
      <c r="CUQ107" s="376"/>
      <c r="CUR107" s="376"/>
      <c r="CUS107" s="376"/>
      <c r="CUT107" s="376"/>
      <c r="CUU107" s="376"/>
      <c r="CUV107" s="376"/>
      <c r="CUW107" s="376"/>
      <c r="CUX107" s="376"/>
      <c r="CUY107" s="376"/>
      <c r="CUZ107" s="376"/>
      <c r="CVA107" s="376"/>
      <c r="CVB107" s="376"/>
      <c r="CVC107" s="376"/>
      <c r="CVD107" s="376"/>
      <c r="CVE107" s="376"/>
      <c r="CVF107" s="376"/>
      <c r="CVG107" s="376"/>
      <c r="CVH107" s="376"/>
      <c r="CVI107" s="376"/>
      <c r="CVJ107" s="376"/>
      <c r="CVK107" s="376"/>
      <c r="CVL107" s="376"/>
      <c r="CVM107" s="376"/>
      <c r="CVN107" s="376"/>
      <c r="CVO107" s="376"/>
      <c r="CVP107" s="376"/>
      <c r="CVQ107" s="376"/>
      <c r="CVR107" s="376"/>
      <c r="CVS107" s="376"/>
      <c r="CVT107" s="376"/>
      <c r="CVU107" s="376"/>
      <c r="CVV107" s="376"/>
      <c r="CVW107" s="376"/>
      <c r="CVX107" s="376"/>
      <c r="CVY107" s="376"/>
      <c r="CVZ107" s="376"/>
      <c r="CWA107" s="376"/>
      <c r="CWB107" s="376"/>
      <c r="CWC107" s="376"/>
      <c r="CWD107" s="376"/>
      <c r="CWE107" s="376"/>
      <c r="CWF107" s="376"/>
      <c r="CWG107" s="376"/>
      <c r="CWH107" s="376"/>
      <c r="CWI107" s="376"/>
      <c r="CWJ107" s="376"/>
      <c r="CWK107" s="376"/>
      <c r="CWL107" s="376"/>
      <c r="CWM107" s="376"/>
      <c r="CWN107" s="376"/>
      <c r="CWO107" s="376"/>
      <c r="CWP107" s="376"/>
      <c r="CWQ107" s="376"/>
      <c r="CWR107" s="376"/>
      <c r="CWS107" s="376"/>
      <c r="CWT107" s="376"/>
      <c r="CWU107" s="376"/>
      <c r="CWV107" s="376"/>
      <c r="CWW107" s="376"/>
      <c r="CWX107" s="376"/>
      <c r="CWY107" s="376"/>
      <c r="CWZ107" s="376"/>
      <c r="CXA107" s="376"/>
      <c r="CXB107" s="376"/>
      <c r="CXC107" s="376"/>
      <c r="CXD107" s="376"/>
      <c r="CXE107" s="376"/>
      <c r="CXF107" s="376"/>
      <c r="CXG107" s="376"/>
      <c r="CXH107" s="376"/>
      <c r="CXI107" s="376"/>
      <c r="CXJ107" s="376"/>
      <c r="CXK107" s="376"/>
      <c r="CXL107" s="376"/>
      <c r="CXM107" s="376"/>
      <c r="CXN107" s="376"/>
      <c r="CXO107" s="376"/>
      <c r="CXP107" s="376"/>
      <c r="CXQ107" s="376"/>
      <c r="CXR107" s="376"/>
      <c r="CXS107" s="376"/>
      <c r="CXT107" s="376"/>
      <c r="CXU107" s="376"/>
      <c r="CXV107" s="376"/>
      <c r="CXW107" s="376"/>
      <c r="CXX107" s="376"/>
      <c r="CXY107" s="376"/>
      <c r="CXZ107" s="376"/>
      <c r="CYA107" s="376"/>
      <c r="CYB107" s="376"/>
      <c r="CYC107" s="376"/>
      <c r="CYD107" s="376"/>
      <c r="CYE107" s="376"/>
      <c r="CYF107" s="376"/>
      <c r="CYG107" s="376"/>
      <c r="CYH107" s="376"/>
      <c r="CYI107" s="376"/>
      <c r="CYJ107" s="376"/>
      <c r="CYK107" s="376"/>
      <c r="CYL107" s="376"/>
      <c r="CYM107" s="376"/>
      <c r="CYN107" s="376"/>
      <c r="CYO107" s="376"/>
      <c r="CYP107" s="376"/>
      <c r="CYQ107" s="376"/>
      <c r="CYR107" s="376"/>
      <c r="CYS107" s="376"/>
      <c r="CYT107" s="376"/>
      <c r="CYU107" s="376"/>
      <c r="CYV107" s="376"/>
      <c r="CYW107" s="376"/>
      <c r="CYX107" s="376"/>
      <c r="CYY107" s="376"/>
      <c r="CYZ107" s="376"/>
      <c r="CZA107" s="376"/>
      <c r="CZB107" s="376"/>
      <c r="CZC107" s="376"/>
      <c r="CZD107" s="376"/>
      <c r="CZE107" s="376"/>
      <c r="CZF107" s="376"/>
      <c r="CZG107" s="376"/>
      <c r="CZH107" s="376"/>
      <c r="CZI107" s="376"/>
      <c r="CZJ107" s="376"/>
      <c r="CZK107" s="376"/>
      <c r="CZL107" s="376"/>
      <c r="CZM107" s="376"/>
      <c r="CZN107" s="376"/>
      <c r="CZO107" s="376"/>
      <c r="CZP107" s="376"/>
      <c r="CZQ107" s="376"/>
      <c r="CZR107" s="376"/>
      <c r="CZS107" s="376"/>
      <c r="CZT107" s="376"/>
      <c r="CZU107" s="376"/>
      <c r="CZV107" s="376"/>
      <c r="CZW107" s="376"/>
      <c r="CZX107" s="376"/>
      <c r="CZY107" s="376"/>
      <c r="CZZ107" s="376"/>
      <c r="DAA107" s="376"/>
      <c r="DAB107" s="376"/>
      <c r="DAC107" s="376"/>
      <c r="DAD107" s="376"/>
      <c r="DAE107" s="376"/>
      <c r="DAF107" s="376"/>
      <c r="DAG107" s="376"/>
      <c r="DAH107" s="376"/>
      <c r="DAI107" s="376"/>
      <c r="DAJ107" s="376"/>
      <c r="DAK107" s="376"/>
      <c r="DAL107" s="376"/>
      <c r="DAM107" s="376"/>
      <c r="DAN107" s="376"/>
      <c r="DAO107" s="376"/>
      <c r="DAP107" s="376"/>
      <c r="DAQ107" s="376"/>
      <c r="DAR107" s="376"/>
      <c r="DAS107" s="376"/>
      <c r="DAT107" s="376"/>
      <c r="DAU107" s="376"/>
      <c r="DAV107" s="376"/>
      <c r="DAW107" s="376"/>
      <c r="DAX107" s="376"/>
      <c r="DAY107" s="376"/>
      <c r="DAZ107" s="376"/>
      <c r="DBA107" s="376"/>
      <c r="DBB107" s="376"/>
      <c r="DBC107" s="376"/>
      <c r="DBD107" s="376"/>
      <c r="DBE107" s="376"/>
      <c r="DBF107" s="376"/>
      <c r="DBG107" s="376"/>
      <c r="DBH107" s="376"/>
      <c r="DBI107" s="376"/>
      <c r="DBJ107" s="376"/>
      <c r="DBK107" s="376"/>
      <c r="DBL107" s="376"/>
      <c r="DBM107" s="376"/>
      <c r="DBN107" s="376"/>
      <c r="DBO107" s="376"/>
      <c r="DBP107" s="376"/>
      <c r="DBQ107" s="376"/>
      <c r="DBR107" s="376"/>
      <c r="DBS107" s="376"/>
      <c r="DBT107" s="376"/>
      <c r="DBU107" s="376"/>
      <c r="DBV107" s="376"/>
      <c r="DBW107" s="376"/>
      <c r="DBX107" s="376"/>
      <c r="DBY107" s="376"/>
      <c r="DBZ107" s="376"/>
      <c r="DCA107" s="376"/>
      <c r="DCB107" s="376"/>
      <c r="DCC107" s="376"/>
      <c r="DCD107" s="376"/>
      <c r="DCE107" s="376"/>
      <c r="DCF107" s="376"/>
      <c r="DCG107" s="376"/>
      <c r="DCH107" s="376"/>
      <c r="DCI107" s="376"/>
      <c r="DCJ107" s="376"/>
      <c r="DCK107" s="376"/>
      <c r="DCL107" s="376"/>
      <c r="DCM107" s="376"/>
      <c r="DCN107" s="376"/>
      <c r="DCO107" s="376"/>
      <c r="DCP107" s="376"/>
      <c r="DCQ107" s="376"/>
      <c r="DCR107" s="376"/>
      <c r="DCS107" s="376"/>
      <c r="DCT107" s="376"/>
      <c r="DCU107" s="376"/>
      <c r="DCV107" s="376"/>
      <c r="DCW107" s="376"/>
      <c r="DCX107" s="376"/>
      <c r="DCY107" s="376"/>
      <c r="DCZ107" s="376"/>
      <c r="DDA107" s="376"/>
      <c r="DDB107" s="376"/>
      <c r="DDC107" s="376"/>
      <c r="DDD107" s="376"/>
      <c r="DDE107" s="376"/>
      <c r="DDF107" s="376"/>
      <c r="DDG107" s="376"/>
      <c r="DDH107" s="376"/>
      <c r="DDI107" s="376"/>
      <c r="DDJ107" s="376"/>
      <c r="DDK107" s="376"/>
      <c r="DDL107" s="376"/>
      <c r="DDM107" s="376"/>
      <c r="DDN107" s="376"/>
      <c r="DDO107" s="376"/>
      <c r="DDP107" s="376"/>
      <c r="DDQ107" s="376"/>
      <c r="DDR107" s="376"/>
      <c r="DDS107" s="376"/>
      <c r="DDT107" s="376"/>
      <c r="DDU107" s="376"/>
      <c r="DDV107" s="376"/>
      <c r="DDW107" s="376"/>
      <c r="DDX107" s="376"/>
      <c r="DDY107" s="376"/>
      <c r="DDZ107" s="376"/>
      <c r="DEA107" s="376"/>
      <c r="DEB107" s="376"/>
      <c r="DEC107" s="376"/>
      <c r="DED107" s="376"/>
      <c r="DEE107" s="376"/>
      <c r="DEF107" s="376"/>
      <c r="DEG107" s="376"/>
      <c r="DEH107" s="376"/>
      <c r="DEI107" s="376"/>
      <c r="DEJ107" s="376"/>
      <c r="DEK107" s="376"/>
      <c r="DEL107" s="376"/>
      <c r="DEM107" s="376"/>
      <c r="DEN107" s="376"/>
      <c r="DEO107" s="376"/>
      <c r="DEP107" s="376"/>
      <c r="DEQ107" s="376"/>
      <c r="DER107" s="376"/>
      <c r="DES107" s="376"/>
      <c r="DET107" s="376"/>
      <c r="DEU107" s="376"/>
      <c r="DEV107" s="376"/>
      <c r="DEW107" s="376"/>
      <c r="DEX107" s="376"/>
      <c r="DEY107" s="376"/>
      <c r="DEZ107" s="376"/>
      <c r="DFA107" s="376"/>
      <c r="DFB107" s="376"/>
      <c r="DFC107" s="376"/>
      <c r="DFD107" s="376"/>
      <c r="DFE107" s="376"/>
      <c r="DFF107" s="376"/>
      <c r="DFG107" s="376"/>
      <c r="DFH107" s="376"/>
      <c r="DFI107" s="376"/>
      <c r="DFJ107" s="376"/>
      <c r="DFK107" s="376"/>
      <c r="DFL107" s="376"/>
      <c r="DFM107" s="376"/>
      <c r="DFN107" s="376"/>
      <c r="DFO107" s="376"/>
      <c r="DFP107" s="376"/>
      <c r="DFQ107" s="376"/>
      <c r="DFR107" s="376"/>
      <c r="DFS107" s="376"/>
      <c r="DFT107" s="376"/>
      <c r="DFU107" s="376"/>
      <c r="DFV107" s="376"/>
      <c r="DFW107" s="376"/>
      <c r="DFX107" s="376"/>
      <c r="DFY107" s="376"/>
      <c r="DFZ107" s="376"/>
      <c r="DGA107" s="376"/>
      <c r="DGB107" s="376"/>
      <c r="DGC107" s="376"/>
      <c r="DGD107" s="376"/>
      <c r="DGE107" s="376"/>
      <c r="DGF107" s="376"/>
      <c r="DGG107" s="376"/>
      <c r="DGH107" s="376"/>
      <c r="DGI107" s="376"/>
      <c r="DGJ107" s="376"/>
      <c r="DGK107" s="376"/>
      <c r="DGL107" s="376"/>
      <c r="DGM107" s="376"/>
      <c r="DGN107" s="376"/>
      <c r="DGO107" s="376"/>
      <c r="DGP107" s="376"/>
      <c r="DGQ107" s="376"/>
      <c r="DGR107" s="376"/>
      <c r="DGS107" s="376"/>
      <c r="DGT107" s="376"/>
      <c r="DGU107" s="376"/>
      <c r="DGV107" s="376"/>
      <c r="DGW107" s="376"/>
      <c r="DGX107" s="376"/>
      <c r="DGY107" s="376"/>
      <c r="DGZ107" s="376"/>
      <c r="DHA107" s="376"/>
      <c r="DHB107" s="376"/>
      <c r="DHC107" s="376"/>
      <c r="DHD107" s="376"/>
      <c r="DHE107" s="376"/>
      <c r="DHF107" s="376"/>
      <c r="DHG107" s="376"/>
      <c r="DHH107" s="376"/>
      <c r="DHI107" s="376"/>
      <c r="DHJ107" s="376"/>
      <c r="DHK107" s="376"/>
      <c r="DHL107" s="376"/>
      <c r="DHM107" s="376"/>
      <c r="DHN107" s="376"/>
      <c r="DHO107" s="376"/>
      <c r="DHP107" s="376"/>
      <c r="DHQ107" s="376"/>
      <c r="DHR107" s="376"/>
      <c r="DHS107" s="376"/>
      <c r="DHT107" s="376"/>
      <c r="DHU107" s="376"/>
      <c r="DHV107" s="376"/>
      <c r="DHW107" s="376"/>
      <c r="DHX107" s="376"/>
      <c r="DHY107" s="376"/>
      <c r="DHZ107" s="376"/>
      <c r="DIA107" s="376"/>
      <c r="DIB107" s="376"/>
      <c r="DIC107" s="376"/>
      <c r="DID107" s="376"/>
      <c r="DIE107" s="376"/>
      <c r="DIF107" s="376"/>
      <c r="DIG107" s="376"/>
      <c r="DIH107" s="376"/>
      <c r="DII107" s="376"/>
      <c r="DIJ107" s="376"/>
      <c r="DIK107" s="376"/>
      <c r="DIL107" s="376"/>
      <c r="DIM107" s="376"/>
      <c r="DIN107" s="376"/>
      <c r="DIO107" s="376"/>
      <c r="DIP107" s="376"/>
      <c r="DIQ107" s="376"/>
      <c r="DIR107" s="376"/>
      <c r="DIS107" s="376"/>
      <c r="DIT107" s="376"/>
      <c r="DIU107" s="376"/>
      <c r="DIV107" s="376"/>
      <c r="DIW107" s="376"/>
      <c r="DIX107" s="376"/>
      <c r="DIY107" s="376"/>
      <c r="DIZ107" s="376"/>
      <c r="DJA107" s="376"/>
      <c r="DJB107" s="376"/>
      <c r="DJC107" s="376"/>
      <c r="DJD107" s="376"/>
      <c r="DJE107" s="376"/>
      <c r="DJF107" s="376"/>
      <c r="DJG107" s="376"/>
      <c r="DJH107" s="376"/>
      <c r="DJI107" s="376"/>
      <c r="DJJ107" s="376"/>
      <c r="DJK107" s="376"/>
      <c r="DJL107" s="376"/>
      <c r="DJM107" s="376"/>
      <c r="DJN107" s="376"/>
      <c r="DJO107" s="376"/>
      <c r="DJP107" s="376"/>
      <c r="DJQ107" s="376"/>
      <c r="DJR107" s="376"/>
      <c r="DJS107" s="376"/>
      <c r="DJT107" s="376"/>
      <c r="DJU107" s="376"/>
      <c r="DJV107" s="376"/>
      <c r="DJW107" s="376"/>
      <c r="DJX107" s="376"/>
      <c r="DJY107" s="376"/>
      <c r="DJZ107" s="376"/>
      <c r="DKA107" s="376"/>
      <c r="DKB107" s="376"/>
      <c r="DKC107" s="376"/>
      <c r="DKD107" s="376"/>
      <c r="DKE107" s="376"/>
      <c r="DKF107" s="376"/>
      <c r="DKG107" s="376"/>
      <c r="DKH107" s="376"/>
      <c r="DKI107" s="376"/>
      <c r="DKJ107" s="376"/>
      <c r="DKK107" s="376"/>
      <c r="DKL107" s="376"/>
      <c r="DKM107" s="376"/>
      <c r="DKN107" s="376"/>
      <c r="DKO107" s="376"/>
      <c r="DKP107" s="376"/>
      <c r="DKQ107" s="376"/>
      <c r="DKR107" s="376"/>
      <c r="DKS107" s="376"/>
      <c r="DKT107" s="376"/>
      <c r="DKU107" s="376"/>
      <c r="DKV107" s="376"/>
      <c r="DKW107" s="376"/>
      <c r="DKX107" s="376"/>
      <c r="DKY107" s="376"/>
      <c r="DKZ107" s="376"/>
      <c r="DLA107" s="376"/>
      <c r="DLB107" s="376"/>
      <c r="DLC107" s="376"/>
      <c r="DLD107" s="376"/>
      <c r="DLE107" s="376"/>
      <c r="DLF107" s="376"/>
      <c r="DLG107" s="376"/>
      <c r="DLH107" s="376"/>
      <c r="DLI107" s="376"/>
      <c r="DLJ107" s="376"/>
      <c r="DLK107" s="376"/>
      <c r="DLL107" s="376"/>
      <c r="DLM107" s="376"/>
      <c r="DLN107" s="376"/>
      <c r="DLO107" s="376"/>
      <c r="DLP107" s="376"/>
      <c r="DLQ107" s="376"/>
      <c r="DLR107" s="376"/>
      <c r="DLS107" s="376"/>
      <c r="DLT107" s="376"/>
      <c r="DLU107" s="376"/>
      <c r="DLV107" s="376"/>
      <c r="DLW107" s="376"/>
      <c r="DLX107" s="376"/>
      <c r="DLY107" s="376"/>
      <c r="DLZ107" s="376"/>
      <c r="DMA107" s="376"/>
      <c r="DMB107" s="376"/>
      <c r="DMC107" s="376"/>
      <c r="DMD107" s="376"/>
      <c r="DME107" s="376"/>
      <c r="DMF107" s="376"/>
      <c r="DMG107" s="376"/>
      <c r="DMH107" s="376"/>
      <c r="DMI107" s="376"/>
      <c r="DMJ107" s="376"/>
      <c r="DMK107" s="376"/>
      <c r="DML107" s="376"/>
      <c r="DMM107" s="376"/>
      <c r="DMN107" s="376"/>
      <c r="DMO107" s="376"/>
      <c r="DMP107" s="376"/>
      <c r="DMQ107" s="376"/>
      <c r="DMR107" s="376"/>
      <c r="DMS107" s="376"/>
      <c r="DMT107" s="376"/>
      <c r="DMU107" s="376"/>
      <c r="DMV107" s="376"/>
      <c r="DMW107" s="376"/>
      <c r="DMX107" s="376"/>
      <c r="DMY107" s="376"/>
      <c r="DMZ107" s="376"/>
      <c r="DNA107" s="376"/>
      <c r="DNB107" s="376"/>
      <c r="DNC107" s="376"/>
      <c r="DND107" s="376"/>
      <c r="DNE107" s="376"/>
      <c r="DNF107" s="376"/>
      <c r="DNG107" s="376"/>
      <c r="DNH107" s="376"/>
      <c r="DNI107" s="376"/>
      <c r="DNJ107" s="376"/>
      <c r="DNK107" s="376"/>
      <c r="DNL107" s="376"/>
      <c r="DNM107" s="376"/>
      <c r="DNN107" s="376"/>
      <c r="DNO107" s="376"/>
      <c r="DNP107" s="376"/>
      <c r="DNQ107" s="376"/>
      <c r="DNR107" s="376"/>
      <c r="DNS107" s="376"/>
      <c r="DNT107" s="376"/>
      <c r="DNU107" s="376"/>
      <c r="DNV107" s="376"/>
      <c r="DNW107" s="376"/>
      <c r="DNX107" s="376"/>
      <c r="DNY107" s="376"/>
      <c r="DNZ107" s="376"/>
      <c r="DOA107" s="376"/>
      <c r="DOB107" s="376"/>
      <c r="DOC107" s="376"/>
      <c r="DOD107" s="376"/>
      <c r="DOE107" s="376"/>
      <c r="DOF107" s="376"/>
      <c r="DOG107" s="376"/>
      <c r="DOH107" s="376"/>
      <c r="DOI107" s="376"/>
      <c r="DOJ107" s="376"/>
      <c r="DOK107" s="376"/>
      <c r="DOL107" s="376"/>
      <c r="DOM107" s="376"/>
      <c r="DON107" s="376"/>
      <c r="DOO107" s="376"/>
      <c r="DOP107" s="376"/>
      <c r="DOQ107" s="376"/>
      <c r="DOR107" s="376"/>
      <c r="DOS107" s="376"/>
      <c r="DOT107" s="376"/>
      <c r="DOU107" s="376"/>
      <c r="DOV107" s="376"/>
      <c r="DOW107" s="376"/>
      <c r="DOX107" s="376"/>
      <c r="DOY107" s="376"/>
      <c r="DOZ107" s="376"/>
      <c r="DPA107" s="376"/>
      <c r="DPB107" s="376"/>
      <c r="DPC107" s="376"/>
      <c r="DPD107" s="376"/>
      <c r="DPE107" s="376"/>
      <c r="DPF107" s="376"/>
      <c r="DPG107" s="376"/>
      <c r="DPH107" s="376"/>
      <c r="DPI107" s="376"/>
      <c r="DPJ107" s="376"/>
      <c r="DPK107" s="376"/>
      <c r="DPL107" s="376"/>
      <c r="DPM107" s="376"/>
      <c r="DPN107" s="376"/>
      <c r="DPO107" s="376"/>
      <c r="DPP107" s="376"/>
      <c r="DPQ107" s="376"/>
      <c r="DPR107" s="376"/>
      <c r="DPS107" s="376"/>
      <c r="DPT107" s="376"/>
      <c r="DPU107" s="376"/>
      <c r="DPV107" s="376"/>
      <c r="DPW107" s="376"/>
      <c r="DPX107" s="376"/>
      <c r="DPY107" s="376"/>
      <c r="DPZ107" s="376"/>
      <c r="DQA107" s="376"/>
      <c r="DQB107" s="376"/>
      <c r="DQC107" s="376"/>
      <c r="DQD107" s="376"/>
      <c r="DQE107" s="376"/>
      <c r="DQF107" s="376"/>
      <c r="DQG107" s="376"/>
      <c r="DQH107" s="376"/>
      <c r="DQI107" s="376"/>
      <c r="DQJ107" s="376"/>
      <c r="DQK107" s="376"/>
      <c r="DQL107" s="376"/>
      <c r="DQM107" s="376"/>
      <c r="DQN107" s="376"/>
      <c r="DQO107" s="376"/>
      <c r="DQP107" s="376"/>
      <c r="DQQ107" s="376"/>
      <c r="DQR107" s="376"/>
      <c r="DQS107" s="376"/>
      <c r="DQT107" s="376"/>
      <c r="DQU107" s="376"/>
      <c r="DQV107" s="376"/>
      <c r="DQW107" s="376"/>
      <c r="DQX107" s="376"/>
      <c r="DQY107" s="376"/>
      <c r="DQZ107" s="376"/>
      <c r="DRA107" s="376"/>
      <c r="DRB107" s="376"/>
      <c r="DRC107" s="376"/>
      <c r="DRD107" s="376"/>
      <c r="DRE107" s="376"/>
      <c r="DRF107" s="376"/>
      <c r="DRG107" s="376"/>
      <c r="DRH107" s="376"/>
      <c r="DRI107" s="376"/>
      <c r="DRJ107" s="376"/>
      <c r="DRK107" s="376"/>
      <c r="DRL107" s="376"/>
      <c r="DRM107" s="376"/>
      <c r="DRN107" s="376"/>
      <c r="DRO107" s="376"/>
      <c r="DRP107" s="376"/>
      <c r="DRQ107" s="376"/>
      <c r="DRR107" s="376"/>
      <c r="DRS107" s="376"/>
      <c r="DRT107" s="376"/>
      <c r="DRU107" s="376"/>
      <c r="DRV107" s="376"/>
      <c r="DRW107" s="376"/>
      <c r="DRX107" s="376"/>
      <c r="DRY107" s="376"/>
      <c r="DRZ107" s="376"/>
      <c r="DSA107" s="376"/>
      <c r="DSB107" s="376"/>
      <c r="DSC107" s="376"/>
      <c r="DSD107" s="376"/>
      <c r="DSE107" s="376"/>
      <c r="DSF107" s="376"/>
      <c r="DSG107" s="376"/>
      <c r="DSH107" s="376"/>
      <c r="DSI107" s="376"/>
      <c r="DSJ107" s="376"/>
      <c r="DSK107" s="376"/>
      <c r="DSL107" s="376"/>
      <c r="DSM107" s="376"/>
      <c r="DSN107" s="376"/>
      <c r="DSO107" s="376"/>
      <c r="DSP107" s="376"/>
      <c r="DSQ107" s="376"/>
      <c r="DSR107" s="376"/>
      <c r="DSS107" s="376"/>
      <c r="DST107" s="376"/>
      <c r="DSU107" s="376"/>
      <c r="DSV107" s="376"/>
      <c r="DSW107" s="376"/>
      <c r="DSX107" s="376"/>
      <c r="DSY107" s="376"/>
      <c r="DSZ107" s="376"/>
      <c r="DTA107" s="376"/>
      <c r="DTB107" s="376"/>
      <c r="DTC107" s="376"/>
      <c r="DTD107" s="376"/>
      <c r="DTE107" s="376"/>
      <c r="DTF107" s="376"/>
      <c r="DTG107" s="376"/>
      <c r="DTH107" s="376"/>
      <c r="DTI107" s="376"/>
      <c r="DTJ107" s="376"/>
      <c r="DTK107" s="376"/>
      <c r="DTL107" s="376"/>
      <c r="DTM107" s="376"/>
      <c r="DTN107" s="376"/>
      <c r="DTO107" s="376"/>
      <c r="DTP107" s="376"/>
      <c r="DTQ107" s="376"/>
      <c r="DTR107" s="376"/>
      <c r="DTS107" s="376"/>
      <c r="DTT107" s="376"/>
      <c r="DTU107" s="376"/>
      <c r="DTV107" s="376"/>
      <c r="DTW107" s="376"/>
      <c r="DTX107" s="376"/>
      <c r="DTY107" s="376"/>
      <c r="DTZ107" s="376"/>
      <c r="DUA107" s="376"/>
      <c r="DUB107" s="376"/>
      <c r="DUC107" s="376"/>
      <c r="DUD107" s="376"/>
      <c r="DUE107" s="376"/>
      <c r="DUF107" s="376"/>
      <c r="DUG107" s="376"/>
      <c r="DUH107" s="376"/>
      <c r="DUI107" s="376"/>
      <c r="DUJ107" s="376"/>
      <c r="DUK107" s="376"/>
      <c r="DUL107" s="376"/>
      <c r="DUM107" s="376"/>
      <c r="DUN107" s="376"/>
      <c r="DUO107" s="376"/>
      <c r="DUP107" s="376"/>
      <c r="DUQ107" s="376"/>
      <c r="DUR107" s="376"/>
      <c r="DUS107" s="376"/>
      <c r="DUT107" s="376"/>
      <c r="DUU107" s="376"/>
      <c r="DUV107" s="376"/>
      <c r="DUW107" s="376"/>
      <c r="DUX107" s="376"/>
      <c r="DUY107" s="376"/>
      <c r="DUZ107" s="376"/>
      <c r="DVA107" s="376"/>
      <c r="DVB107" s="376"/>
      <c r="DVC107" s="376"/>
      <c r="DVD107" s="376"/>
      <c r="DVE107" s="376"/>
      <c r="DVF107" s="376"/>
      <c r="DVG107" s="376"/>
      <c r="DVH107" s="376"/>
      <c r="DVI107" s="376"/>
      <c r="DVJ107" s="376"/>
      <c r="DVK107" s="376"/>
      <c r="DVL107" s="376"/>
      <c r="DVM107" s="376"/>
      <c r="DVN107" s="376"/>
      <c r="DVO107" s="376"/>
      <c r="DVP107" s="376"/>
      <c r="DVQ107" s="376"/>
      <c r="DVR107" s="376"/>
      <c r="DVS107" s="376"/>
      <c r="DVT107" s="376"/>
      <c r="DVU107" s="376"/>
      <c r="DVV107" s="376"/>
      <c r="DVW107" s="376"/>
      <c r="DVX107" s="376"/>
      <c r="DVY107" s="376"/>
      <c r="DVZ107" s="376"/>
      <c r="DWA107" s="376"/>
      <c r="DWB107" s="376"/>
      <c r="DWC107" s="376"/>
      <c r="DWD107" s="376"/>
      <c r="DWE107" s="376"/>
      <c r="DWF107" s="376"/>
      <c r="DWG107" s="376"/>
      <c r="DWH107" s="376"/>
      <c r="DWI107" s="376"/>
      <c r="DWJ107" s="376"/>
      <c r="DWK107" s="376"/>
      <c r="DWL107" s="376"/>
      <c r="DWM107" s="376"/>
      <c r="DWN107" s="376"/>
      <c r="DWO107" s="376"/>
      <c r="DWP107" s="376"/>
      <c r="DWQ107" s="376"/>
      <c r="DWR107" s="376"/>
      <c r="DWS107" s="376"/>
      <c r="DWT107" s="376"/>
      <c r="DWU107" s="376"/>
      <c r="DWV107" s="376"/>
      <c r="DWW107" s="376"/>
      <c r="DWX107" s="376"/>
      <c r="DWY107" s="376"/>
      <c r="DWZ107" s="376"/>
      <c r="DXA107" s="376"/>
      <c r="DXB107" s="376"/>
      <c r="DXC107" s="376"/>
      <c r="DXD107" s="376"/>
      <c r="DXE107" s="376"/>
      <c r="DXF107" s="376"/>
      <c r="DXG107" s="376"/>
      <c r="DXH107" s="376"/>
      <c r="DXI107" s="376"/>
      <c r="DXJ107" s="376"/>
      <c r="DXK107" s="376"/>
      <c r="DXL107" s="376"/>
      <c r="DXM107" s="376"/>
      <c r="DXN107" s="376"/>
      <c r="DXO107" s="376"/>
      <c r="DXP107" s="376"/>
      <c r="DXQ107" s="376"/>
      <c r="DXR107" s="376"/>
      <c r="DXS107" s="376"/>
      <c r="DXT107" s="376"/>
      <c r="DXU107" s="376"/>
      <c r="DXV107" s="376"/>
      <c r="DXW107" s="376"/>
      <c r="DXX107" s="376"/>
      <c r="DXY107" s="376"/>
      <c r="DXZ107" s="376"/>
      <c r="DYA107" s="376"/>
      <c r="DYB107" s="376"/>
      <c r="DYC107" s="376"/>
      <c r="DYD107" s="376"/>
      <c r="DYE107" s="376"/>
      <c r="DYF107" s="376"/>
      <c r="DYG107" s="376"/>
      <c r="DYH107" s="376"/>
      <c r="DYI107" s="376"/>
      <c r="DYJ107" s="376"/>
      <c r="DYK107" s="376"/>
      <c r="DYL107" s="376"/>
      <c r="DYM107" s="376"/>
      <c r="DYN107" s="376"/>
      <c r="DYO107" s="376"/>
      <c r="DYP107" s="376"/>
      <c r="DYQ107" s="376"/>
      <c r="DYR107" s="376"/>
      <c r="DYS107" s="376"/>
      <c r="DYT107" s="376"/>
      <c r="DYU107" s="376"/>
      <c r="DYV107" s="376"/>
      <c r="DYW107" s="376"/>
      <c r="DYX107" s="376"/>
      <c r="DYY107" s="376"/>
      <c r="DYZ107" s="376"/>
      <c r="DZA107" s="376"/>
      <c r="DZB107" s="376"/>
      <c r="DZC107" s="376"/>
      <c r="DZD107" s="376"/>
      <c r="DZE107" s="376"/>
      <c r="DZF107" s="376"/>
      <c r="DZG107" s="376"/>
      <c r="DZH107" s="376"/>
      <c r="DZI107" s="376"/>
      <c r="DZJ107" s="376"/>
      <c r="DZK107" s="376"/>
      <c r="DZL107" s="376"/>
      <c r="DZM107" s="376"/>
      <c r="DZN107" s="376"/>
      <c r="DZO107" s="376"/>
      <c r="DZP107" s="376"/>
      <c r="DZQ107" s="376"/>
      <c r="DZR107" s="376"/>
      <c r="DZS107" s="376"/>
      <c r="DZT107" s="376"/>
      <c r="DZU107" s="376"/>
      <c r="DZV107" s="376"/>
      <c r="DZW107" s="376"/>
      <c r="DZX107" s="376"/>
      <c r="DZY107" s="376"/>
      <c r="DZZ107" s="376"/>
      <c r="EAA107" s="376"/>
      <c r="EAB107" s="376"/>
      <c r="EAC107" s="376"/>
      <c r="EAD107" s="376"/>
      <c r="EAE107" s="376"/>
      <c r="EAF107" s="376"/>
      <c r="EAG107" s="376"/>
      <c r="EAH107" s="376"/>
      <c r="EAI107" s="376"/>
      <c r="EAJ107" s="376"/>
      <c r="EAK107" s="376"/>
      <c r="EAL107" s="376"/>
      <c r="EAM107" s="376"/>
      <c r="EAN107" s="376"/>
      <c r="EAO107" s="376"/>
      <c r="EAP107" s="376"/>
      <c r="EAQ107" s="376"/>
      <c r="EAR107" s="376"/>
      <c r="EAS107" s="376"/>
      <c r="EAT107" s="376"/>
      <c r="EAU107" s="376"/>
      <c r="EAV107" s="376"/>
      <c r="EAW107" s="376"/>
      <c r="EAX107" s="376"/>
      <c r="EAY107" s="376"/>
      <c r="EAZ107" s="376"/>
      <c r="EBA107" s="376"/>
      <c r="EBB107" s="376"/>
      <c r="EBC107" s="376"/>
      <c r="EBD107" s="376"/>
      <c r="EBE107" s="376"/>
      <c r="EBF107" s="376"/>
      <c r="EBG107" s="376"/>
      <c r="EBH107" s="376"/>
      <c r="EBI107" s="376"/>
      <c r="EBJ107" s="376"/>
      <c r="EBK107" s="376"/>
      <c r="EBL107" s="376"/>
      <c r="EBM107" s="376"/>
      <c r="EBN107" s="376"/>
      <c r="EBO107" s="376"/>
      <c r="EBP107" s="376"/>
      <c r="EBQ107" s="376"/>
      <c r="EBR107" s="376"/>
      <c r="EBS107" s="376"/>
      <c r="EBT107" s="376"/>
      <c r="EBU107" s="376"/>
      <c r="EBV107" s="376"/>
      <c r="EBW107" s="376"/>
      <c r="EBX107" s="376"/>
      <c r="EBY107" s="376"/>
      <c r="EBZ107" s="376"/>
      <c r="ECA107" s="376"/>
      <c r="ECB107" s="376"/>
      <c r="ECC107" s="376"/>
      <c r="ECD107" s="376"/>
      <c r="ECE107" s="376"/>
      <c r="ECF107" s="376"/>
      <c r="ECG107" s="376"/>
      <c r="ECH107" s="376"/>
      <c r="ECI107" s="376"/>
      <c r="ECJ107" s="376"/>
      <c r="ECK107" s="376"/>
      <c r="ECL107" s="376"/>
      <c r="ECM107" s="376"/>
      <c r="ECN107" s="376"/>
      <c r="ECO107" s="376"/>
      <c r="ECP107" s="376"/>
      <c r="ECQ107" s="376"/>
      <c r="ECR107" s="376"/>
      <c r="ECS107" s="376"/>
      <c r="ECT107" s="376"/>
      <c r="ECU107" s="376"/>
      <c r="ECV107" s="376"/>
      <c r="ECW107" s="376"/>
      <c r="ECX107" s="376"/>
      <c r="ECY107" s="376"/>
      <c r="ECZ107" s="376"/>
      <c r="EDA107" s="376"/>
      <c r="EDB107" s="376"/>
      <c r="EDC107" s="376"/>
      <c r="EDD107" s="376"/>
      <c r="EDE107" s="376"/>
      <c r="EDF107" s="376"/>
      <c r="EDG107" s="376"/>
      <c r="EDH107" s="376"/>
      <c r="EDI107" s="376"/>
      <c r="EDJ107" s="376"/>
      <c r="EDK107" s="376"/>
      <c r="EDL107" s="376"/>
      <c r="EDM107" s="376"/>
      <c r="EDN107" s="376"/>
      <c r="EDO107" s="376"/>
      <c r="EDP107" s="376"/>
      <c r="EDQ107" s="376"/>
      <c r="EDR107" s="376"/>
      <c r="EDS107" s="376"/>
      <c r="EDT107" s="376"/>
      <c r="EDU107" s="376"/>
      <c r="EDV107" s="376"/>
      <c r="EDW107" s="376"/>
      <c r="EDX107" s="376"/>
      <c r="EDY107" s="376"/>
      <c r="EDZ107" s="376"/>
      <c r="EEA107" s="376"/>
      <c r="EEB107" s="376"/>
      <c r="EEC107" s="376"/>
      <c r="EED107" s="376"/>
      <c r="EEE107" s="376"/>
      <c r="EEF107" s="376"/>
      <c r="EEG107" s="376"/>
      <c r="EEH107" s="376"/>
      <c r="EEI107" s="376"/>
      <c r="EEJ107" s="376"/>
      <c r="EEK107" s="376"/>
      <c r="EEL107" s="376"/>
      <c r="EEM107" s="376"/>
      <c r="EEN107" s="376"/>
      <c r="EEO107" s="376"/>
      <c r="EEP107" s="376"/>
      <c r="EEQ107" s="376"/>
      <c r="EER107" s="376"/>
      <c r="EES107" s="376"/>
      <c r="EET107" s="376"/>
      <c r="EEU107" s="376"/>
      <c r="EEV107" s="376"/>
      <c r="EEW107" s="376"/>
      <c r="EEX107" s="376"/>
      <c r="EEY107" s="376"/>
      <c r="EEZ107" s="376"/>
      <c r="EFA107" s="376"/>
      <c r="EFB107" s="376"/>
      <c r="EFC107" s="376"/>
      <c r="EFD107" s="376"/>
      <c r="EFE107" s="376"/>
      <c r="EFF107" s="376"/>
      <c r="EFG107" s="376"/>
      <c r="EFH107" s="376"/>
      <c r="EFI107" s="376"/>
      <c r="EFJ107" s="376"/>
      <c r="EFK107" s="376"/>
      <c r="EFL107" s="376"/>
      <c r="EFM107" s="376"/>
      <c r="EFN107" s="376"/>
      <c r="EFO107" s="376"/>
      <c r="EFP107" s="376"/>
      <c r="EFQ107" s="376"/>
      <c r="EFR107" s="376"/>
      <c r="EFS107" s="376"/>
      <c r="EFT107" s="376"/>
      <c r="EFU107" s="376"/>
      <c r="EFV107" s="376"/>
      <c r="EFW107" s="376"/>
      <c r="EFX107" s="376"/>
      <c r="EFY107" s="376"/>
      <c r="EFZ107" s="376"/>
      <c r="EGA107" s="376"/>
      <c r="EGB107" s="376"/>
      <c r="EGC107" s="376"/>
      <c r="EGD107" s="376"/>
      <c r="EGE107" s="376"/>
      <c r="EGF107" s="376"/>
      <c r="EGG107" s="376"/>
      <c r="EGH107" s="376"/>
      <c r="EGI107" s="376"/>
      <c r="EGJ107" s="376"/>
      <c r="EGK107" s="376"/>
      <c r="EGL107" s="376"/>
      <c r="EGM107" s="376"/>
      <c r="EGN107" s="376"/>
      <c r="EGO107" s="376"/>
      <c r="EGP107" s="376"/>
      <c r="EGQ107" s="376"/>
      <c r="EGR107" s="376"/>
      <c r="EGS107" s="376"/>
      <c r="EGT107" s="376"/>
      <c r="EGU107" s="376"/>
      <c r="EGV107" s="376"/>
      <c r="EGW107" s="376"/>
      <c r="EGX107" s="376"/>
      <c r="EGY107" s="376"/>
      <c r="EGZ107" s="376"/>
      <c r="EHA107" s="376"/>
      <c r="EHB107" s="376"/>
      <c r="EHC107" s="376"/>
      <c r="EHD107" s="376"/>
      <c r="EHE107" s="376"/>
      <c r="EHF107" s="376"/>
      <c r="EHG107" s="376"/>
      <c r="EHH107" s="376"/>
      <c r="EHI107" s="376"/>
      <c r="EHJ107" s="376"/>
      <c r="EHK107" s="376"/>
      <c r="EHL107" s="376"/>
      <c r="EHM107" s="376"/>
      <c r="EHN107" s="376"/>
      <c r="EHO107" s="376"/>
      <c r="EHP107" s="376"/>
      <c r="EHQ107" s="376"/>
      <c r="EHR107" s="376"/>
      <c r="EHS107" s="376"/>
      <c r="EHT107" s="376"/>
      <c r="EHU107" s="376"/>
      <c r="EHV107" s="376"/>
      <c r="EHW107" s="376"/>
      <c r="EHX107" s="376"/>
      <c r="EHY107" s="376"/>
      <c r="EHZ107" s="376"/>
      <c r="EIA107" s="376"/>
      <c r="EIB107" s="376"/>
      <c r="EIC107" s="376"/>
      <c r="EID107" s="376"/>
      <c r="EIE107" s="376"/>
      <c r="EIF107" s="376"/>
      <c r="EIG107" s="376"/>
      <c r="EIH107" s="376"/>
      <c r="EII107" s="376"/>
      <c r="EIJ107" s="376"/>
      <c r="EIK107" s="376"/>
      <c r="EIL107" s="376"/>
      <c r="EIM107" s="376"/>
      <c r="EIN107" s="376"/>
      <c r="EIO107" s="376"/>
      <c r="EIP107" s="376"/>
      <c r="EIQ107" s="376"/>
      <c r="EIR107" s="376"/>
      <c r="EIS107" s="376"/>
      <c r="EIT107" s="376"/>
      <c r="EIU107" s="376"/>
      <c r="EIV107" s="376"/>
      <c r="EIW107" s="376"/>
      <c r="EIX107" s="376"/>
      <c r="EIY107" s="376"/>
      <c r="EIZ107" s="376"/>
      <c r="EJA107" s="376"/>
      <c r="EJB107" s="376"/>
      <c r="EJC107" s="376"/>
      <c r="EJD107" s="376"/>
      <c r="EJE107" s="376"/>
      <c r="EJF107" s="376"/>
      <c r="EJG107" s="376"/>
      <c r="EJH107" s="376"/>
      <c r="EJI107" s="376"/>
      <c r="EJJ107" s="376"/>
      <c r="EJK107" s="376"/>
      <c r="EJL107" s="376"/>
      <c r="EJM107" s="376"/>
      <c r="EJN107" s="376"/>
      <c r="EJO107" s="376"/>
      <c r="EJP107" s="376"/>
      <c r="EJQ107" s="376"/>
      <c r="EJR107" s="376"/>
      <c r="EJS107" s="376"/>
      <c r="EJT107" s="376"/>
      <c r="EJU107" s="376"/>
      <c r="EJV107" s="376"/>
      <c r="EJW107" s="376"/>
      <c r="EJX107" s="376"/>
      <c r="EJY107" s="376"/>
      <c r="EJZ107" s="376"/>
      <c r="EKA107" s="376"/>
      <c r="EKB107" s="376"/>
      <c r="EKC107" s="376"/>
      <c r="EKD107" s="376"/>
      <c r="EKE107" s="376"/>
      <c r="EKF107" s="376"/>
      <c r="EKG107" s="376"/>
      <c r="EKH107" s="376"/>
      <c r="EKI107" s="376"/>
      <c r="EKJ107" s="376"/>
      <c r="EKK107" s="376"/>
      <c r="EKL107" s="376"/>
      <c r="EKM107" s="376"/>
      <c r="EKN107" s="376"/>
      <c r="EKO107" s="376"/>
      <c r="EKP107" s="376"/>
      <c r="EKQ107" s="376"/>
      <c r="EKR107" s="376"/>
      <c r="EKS107" s="376"/>
      <c r="EKT107" s="376"/>
      <c r="EKU107" s="376"/>
      <c r="EKV107" s="376"/>
      <c r="EKW107" s="376"/>
      <c r="EKX107" s="376"/>
      <c r="EKY107" s="376"/>
      <c r="EKZ107" s="376"/>
      <c r="ELA107" s="376"/>
      <c r="ELB107" s="376"/>
      <c r="ELC107" s="376"/>
      <c r="ELD107" s="376"/>
      <c r="ELE107" s="376"/>
      <c r="ELF107" s="376"/>
      <c r="ELG107" s="376"/>
      <c r="ELH107" s="376"/>
      <c r="ELI107" s="376"/>
      <c r="ELJ107" s="376"/>
      <c r="ELK107" s="376"/>
      <c r="ELL107" s="376"/>
      <c r="ELM107" s="376"/>
      <c r="ELN107" s="376"/>
      <c r="ELO107" s="376"/>
      <c r="ELP107" s="376"/>
      <c r="ELQ107" s="376"/>
      <c r="ELR107" s="376"/>
      <c r="ELS107" s="376"/>
      <c r="ELT107" s="376"/>
      <c r="ELU107" s="376"/>
      <c r="ELV107" s="376"/>
      <c r="ELW107" s="376"/>
      <c r="ELX107" s="376"/>
      <c r="ELY107" s="376"/>
      <c r="ELZ107" s="376"/>
      <c r="EMA107" s="376"/>
      <c r="EMB107" s="376"/>
      <c r="EMC107" s="376"/>
      <c r="EMD107" s="376"/>
      <c r="EME107" s="376"/>
      <c r="EMF107" s="376"/>
      <c r="EMG107" s="376"/>
      <c r="EMH107" s="376"/>
      <c r="EMI107" s="376"/>
      <c r="EMJ107" s="376"/>
      <c r="EMK107" s="376"/>
      <c r="EML107" s="376"/>
      <c r="EMM107" s="376"/>
      <c r="EMN107" s="376"/>
      <c r="EMO107" s="376"/>
      <c r="EMP107" s="376"/>
      <c r="EMQ107" s="376"/>
      <c r="EMR107" s="376"/>
      <c r="EMS107" s="376"/>
      <c r="EMT107" s="376"/>
      <c r="EMU107" s="376"/>
      <c r="EMV107" s="376"/>
      <c r="EMW107" s="376"/>
      <c r="EMX107" s="376"/>
      <c r="EMY107" s="376"/>
      <c r="EMZ107" s="376"/>
      <c r="ENA107" s="376"/>
      <c r="ENB107" s="376"/>
      <c r="ENC107" s="376"/>
      <c r="END107" s="376"/>
      <c r="ENE107" s="376"/>
      <c r="ENF107" s="376"/>
      <c r="ENG107" s="376"/>
      <c r="ENH107" s="376"/>
      <c r="ENI107" s="376"/>
      <c r="ENJ107" s="376"/>
      <c r="ENK107" s="376"/>
      <c r="ENL107" s="376"/>
      <c r="ENM107" s="376"/>
      <c r="ENN107" s="376"/>
      <c r="ENO107" s="376"/>
      <c r="ENP107" s="376"/>
      <c r="ENQ107" s="376"/>
      <c r="ENR107" s="376"/>
      <c r="ENS107" s="376"/>
      <c r="ENT107" s="376"/>
      <c r="ENU107" s="376"/>
      <c r="ENV107" s="376"/>
      <c r="ENW107" s="376"/>
      <c r="ENX107" s="376"/>
      <c r="ENY107" s="376"/>
      <c r="ENZ107" s="376"/>
      <c r="EOA107" s="376"/>
      <c r="EOB107" s="376"/>
      <c r="EOC107" s="376"/>
      <c r="EOD107" s="376"/>
      <c r="EOE107" s="376"/>
      <c r="EOF107" s="376"/>
      <c r="EOG107" s="376"/>
      <c r="EOH107" s="376"/>
      <c r="EOI107" s="376"/>
      <c r="EOJ107" s="376"/>
      <c r="EOK107" s="376"/>
      <c r="EOL107" s="376"/>
      <c r="EOM107" s="376"/>
      <c r="EON107" s="376"/>
      <c r="EOO107" s="376"/>
      <c r="EOP107" s="376"/>
      <c r="EOQ107" s="376"/>
      <c r="EOR107" s="376"/>
      <c r="EOS107" s="376"/>
      <c r="EOT107" s="376"/>
      <c r="EOU107" s="376"/>
      <c r="EOV107" s="376"/>
      <c r="EOW107" s="376"/>
      <c r="EOX107" s="376"/>
      <c r="EOY107" s="376"/>
      <c r="EOZ107" s="376"/>
      <c r="EPA107" s="376"/>
      <c r="EPB107" s="376"/>
      <c r="EPC107" s="376"/>
      <c r="EPD107" s="376"/>
      <c r="EPE107" s="376"/>
      <c r="EPF107" s="376"/>
      <c r="EPG107" s="376"/>
      <c r="EPH107" s="376"/>
      <c r="EPI107" s="376"/>
      <c r="EPJ107" s="376"/>
      <c r="EPK107" s="376"/>
      <c r="EPL107" s="376"/>
      <c r="EPM107" s="376"/>
      <c r="EPN107" s="376"/>
      <c r="EPO107" s="376"/>
      <c r="EPP107" s="376"/>
      <c r="EPQ107" s="376"/>
      <c r="EPR107" s="376"/>
      <c r="EPS107" s="376"/>
      <c r="EPT107" s="376"/>
      <c r="EPU107" s="376"/>
      <c r="EPV107" s="376"/>
      <c r="EPW107" s="376"/>
      <c r="EPX107" s="376"/>
      <c r="EPY107" s="376"/>
      <c r="EPZ107" s="376"/>
      <c r="EQA107" s="376"/>
      <c r="EQB107" s="376"/>
      <c r="EQC107" s="376"/>
      <c r="EQD107" s="376"/>
      <c r="EQE107" s="376"/>
      <c r="EQF107" s="376"/>
      <c r="EQG107" s="376"/>
      <c r="EQH107" s="376"/>
      <c r="EQI107" s="376"/>
      <c r="EQJ107" s="376"/>
      <c r="EQK107" s="376"/>
      <c r="EQL107" s="376"/>
      <c r="EQM107" s="376"/>
      <c r="EQN107" s="376"/>
      <c r="EQO107" s="376"/>
      <c r="EQP107" s="376"/>
      <c r="EQQ107" s="376"/>
      <c r="EQR107" s="376"/>
      <c r="EQS107" s="376"/>
      <c r="EQT107" s="376"/>
      <c r="EQU107" s="376"/>
      <c r="EQV107" s="376"/>
      <c r="EQW107" s="376"/>
      <c r="EQX107" s="376"/>
      <c r="EQY107" s="376"/>
      <c r="EQZ107" s="376"/>
      <c r="ERA107" s="376"/>
      <c r="ERB107" s="376"/>
      <c r="ERC107" s="376"/>
      <c r="ERD107" s="376"/>
      <c r="ERE107" s="376"/>
      <c r="ERF107" s="376"/>
      <c r="ERG107" s="376"/>
      <c r="ERH107" s="376"/>
      <c r="ERI107" s="376"/>
      <c r="ERJ107" s="376"/>
      <c r="ERK107" s="376"/>
      <c r="ERL107" s="376"/>
      <c r="ERM107" s="376"/>
      <c r="ERN107" s="376"/>
      <c r="ERO107" s="376"/>
      <c r="ERP107" s="376"/>
      <c r="ERQ107" s="376"/>
      <c r="ERR107" s="376"/>
      <c r="ERS107" s="376"/>
      <c r="ERT107" s="376"/>
      <c r="ERU107" s="376"/>
      <c r="ERV107" s="376"/>
      <c r="ERW107" s="376"/>
      <c r="ERX107" s="376"/>
      <c r="ERY107" s="376"/>
      <c r="ERZ107" s="376"/>
      <c r="ESA107" s="376"/>
      <c r="ESB107" s="376"/>
      <c r="ESC107" s="376"/>
      <c r="ESD107" s="376"/>
      <c r="ESE107" s="376"/>
      <c r="ESF107" s="376"/>
      <c r="ESG107" s="376"/>
      <c r="ESH107" s="376"/>
      <c r="ESI107" s="376"/>
      <c r="ESJ107" s="376"/>
      <c r="ESK107" s="376"/>
      <c r="ESL107" s="376"/>
      <c r="ESM107" s="376"/>
      <c r="ESN107" s="376"/>
      <c r="ESO107" s="376"/>
      <c r="ESP107" s="376"/>
      <c r="ESQ107" s="376"/>
      <c r="ESR107" s="376"/>
      <c r="ESS107" s="376"/>
      <c r="EST107" s="376"/>
      <c r="ESU107" s="376"/>
      <c r="ESV107" s="376"/>
      <c r="ESW107" s="376"/>
      <c r="ESX107" s="376"/>
      <c r="ESY107" s="376"/>
      <c r="ESZ107" s="376"/>
      <c r="ETA107" s="376"/>
      <c r="ETB107" s="376"/>
      <c r="ETC107" s="376"/>
      <c r="ETD107" s="376"/>
      <c r="ETE107" s="376"/>
      <c r="ETF107" s="376"/>
      <c r="ETG107" s="376"/>
      <c r="ETH107" s="376"/>
      <c r="ETI107" s="376"/>
      <c r="ETJ107" s="376"/>
      <c r="ETK107" s="376"/>
      <c r="ETL107" s="376"/>
      <c r="ETM107" s="376"/>
      <c r="ETN107" s="376"/>
      <c r="ETO107" s="376"/>
      <c r="ETP107" s="376"/>
      <c r="ETQ107" s="376"/>
      <c r="ETR107" s="376"/>
      <c r="ETS107" s="376"/>
      <c r="ETT107" s="376"/>
      <c r="ETU107" s="376"/>
      <c r="ETV107" s="376"/>
      <c r="ETW107" s="376"/>
      <c r="ETX107" s="376"/>
      <c r="ETY107" s="376"/>
      <c r="ETZ107" s="376"/>
      <c r="EUA107" s="376"/>
      <c r="EUB107" s="376"/>
      <c r="EUC107" s="376"/>
      <c r="EUD107" s="376"/>
      <c r="EUE107" s="376"/>
      <c r="EUF107" s="376"/>
      <c r="EUG107" s="376"/>
      <c r="EUH107" s="376"/>
      <c r="EUI107" s="376"/>
      <c r="EUJ107" s="376"/>
      <c r="EUK107" s="376"/>
      <c r="EUL107" s="376"/>
      <c r="EUM107" s="376"/>
      <c r="EUN107" s="376"/>
      <c r="EUO107" s="376"/>
      <c r="EUP107" s="376"/>
      <c r="EUQ107" s="376"/>
      <c r="EUR107" s="376"/>
      <c r="EUS107" s="376"/>
      <c r="EUT107" s="376"/>
      <c r="EUU107" s="376"/>
      <c r="EUV107" s="376"/>
      <c r="EUW107" s="376"/>
      <c r="EUX107" s="376"/>
      <c r="EUY107" s="376"/>
      <c r="EUZ107" s="376"/>
      <c r="EVA107" s="376"/>
      <c r="EVB107" s="376"/>
      <c r="EVC107" s="376"/>
      <c r="EVD107" s="376"/>
      <c r="EVE107" s="376"/>
      <c r="EVF107" s="376"/>
      <c r="EVG107" s="376"/>
      <c r="EVH107" s="376"/>
      <c r="EVI107" s="376"/>
      <c r="EVJ107" s="376"/>
      <c r="EVK107" s="376"/>
      <c r="EVL107" s="376"/>
      <c r="EVM107" s="376"/>
      <c r="EVN107" s="376"/>
      <c r="EVO107" s="376"/>
      <c r="EVP107" s="376"/>
      <c r="EVQ107" s="376"/>
      <c r="EVR107" s="376"/>
      <c r="EVS107" s="376"/>
      <c r="EVT107" s="376"/>
      <c r="EVU107" s="376"/>
      <c r="EVV107" s="376"/>
      <c r="EVW107" s="376"/>
      <c r="EVX107" s="376"/>
      <c r="EVY107" s="376"/>
      <c r="EVZ107" s="376"/>
      <c r="EWA107" s="376"/>
      <c r="EWB107" s="376"/>
      <c r="EWC107" s="376"/>
      <c r="EWD107" s="376"/>
      <c r="EWE107" s="376"/>
      <c r="EWF107" s="376"/>
      <c r="EWG107" s="376"/>
      <c r="EWH107" s="376"/>
      <c r="EWI107" s="376"/>
      <c r="EWJ107" s="376"/>
      <c r="EWK107" s="376"/>
      <c r="EWL107" s="376"/>
      <c r="EWM107" s="376"/>
      <c r="EWN107" s="376"/>
      <c r="EWO107" s="376"/>
      <c r="EWP107" s="376"/>
      <c r="EWQ107" s="376"/>
      <c r="EWR107" s="376"/>
      <c r="EWS107" s="376"/>
      <c r="EWT107" s="376"/>
      <c r="EWU107" s="376"/>
      <c r="EWV107" s="376"/>
      <c r="EWW107" s="376"/>
      <c r="EWX107" s="376"/>
      <c r="EWY107" s="376"/>
      <c r="EWZ107" s="376"/>
      <c r="EXA107" s="376"/>
      <c r="EXB107" s="376"/>
      <c r="EXC107" s="376"/>
      <c r="EXD107" s="376"/>
      <c r="EXE107" s="376"/>
      <c r="EXF107" s="376"/>
      <c r="EXG107" s="376"/>
      <c r="EXH107" s="376"/>
      <c r="EXI107" s="376"/>
      <c r="EXJ107" s="376"/>
      <c r="EXK107" s="376"/>
      <c r="EXL107" s="376"/>
      <c r="EXM107" s="376"/>
      <c r="EXN107" s="376"/>
      <c r="EXO107" s="376"/>
      <c r="EXP107" s="376"/>
      <c r="EXQ107" s="376"/>
      <c r="EXR107" s="376"/>
      <c r="EXS107" s="376"/>
      <c r="EXT107" s="376"/>
      <c r="EXU107" s="376"/>
      <c r="EXV107" s="376"/>
      <c r="EXW107" s="376"/>
      <c r="EXX107" s="376"/>
      <c r="EXY107" s="376"/>
      <c r="EXZ107" s="376"/>
      <c r="EYA107" s="376"/>
      <c r="EYB107" s="376"/>
      <c r="EYC107" s="376"/>
      <c r="EYD107" s="376"/>
      <c r="EYE107" s="376"/>
      <c r="EYF107" s="376"/>
      <c r="EYG107" s="376"/>
      <c r="EYH107" s="376"/>
      <c r="EYI107" s="376"/>
      <c r="EYJ107" s="376"/>
      <c r="EYK107" s="376"/>
      <c r="EYL107" s="376"/>
      <c r="EYM107" s="376"/>
      <c r="EYN107" s="376"/>
      <c r="EYO107" s="376"/>
      <c r="EYP107" s="376"/>
      <c r="EYQ107" s="376"/>
      <c r="EYR107" s="376"/>
      <c r="EYS107" s="376"/>
      <c r="EYT107" s="376"/>
      <c r="EYU107" s="376"/>
      <c r="EYV107" s="376"/>
      <c r="EYW107" s="376"/>
      <c r="EYX107" s="376"/>
      <c r="EYY107" s="376"/>
      <c r="EYZ107" s="376"/>
      <c r="EZA107" s="376"/>
      <c r="EZB107" s="376"/>
      <c r="EZC107" s="376"/>
      <c r="EZD107" s="376"/>
      <c r="EZE107" s="376"/>
      <c r="EZF107" s="376"/>
      <c r="EZG107" s="376"/>
      <c r="EZH107" s="376"/>
      <c r="EZI107" s="376"/>
      <c r="EZJ107" s="376"/>
      <c r="EZK107" s="376"/>
      <c r="EZL107" s="376"/>
      <c r="EZM107" s="376"/>
      <c r="EZN107" s="376"/>
      <c r="EZO107" s="376"/>
      <c r="EZP107" s="376"/>
      <c r="EZQ107" s="376"/>
      <c r="EZR107" s="376"/>
      <c r="EZS107" s="376"/>
      <c r="EZT107" s="376"/>
      <c r="EZU107" s="376"/>
      <c r="EZV107" s="376"/>
      <c r="EZW107" s="376"/>
      <c r="EZX107" s="376"/>
      <c r="EZY107" s="376"/>
      <c r="EZZ107" s="376"/>
      <c r="FAA107" s="376"/>
      <c r="FAB107" s="376"/>
      <c r="FAC107" s="376"/>
      <c r="FAD107" s="376"/>
      <c r="FAE107" s="376"/>
      <c r="FAF107" s="376"/>
      <c r="FAG107" s="376"/>
      <c r="FAH107" s="376"/>
      <c r="FAI107" s="376"/>
      <c r="FAJ107" s="376"/>
      <c r="FAK107" s="376"/>
      <c r="FAL107" s="376"/>
      <c r="FAM107" s="376"/>
      <c r="FAN107" s="376"/>
      <c r="FAO107" s="376"/>
      <c r="FAP107" s="376"/>
      <c r="FAQ107" s="376"/>
      <c r="FAR107" s="376"/>
      <c r="FAS107" s="376"/>
      <c r="FAT107" s="376"/>
      <c r="FAU107" s="376"/>
      <c r="FAV107" s="376"/>
      <c r="FAW107" s="376"/>
      <c r="FAX107" s="376"/>
      <c r="FAY107" s="376"/>
      <c r="FAZ107" s="376"/>
      <c r="FBA107" s="376"/>
      <c r="FBB107" s="376"/>
      <c r="FBC107" s="376"/>
      <c r="FBD107" s="376"/>
      <c r="FBE107" s="376"/>
      <c r="FBF107" s="376"/>
      <c r="FBG107" s="376"/>
      <c r="FBH107" s="376"/>
      <c r="FBI107" s="376"/>
      <c r="FBJ107" s="376"/>
      <c r="FBK107" s="376"/>
      <c r="FBL107" s="376"/>
      <c r="FBM107" s="376"/>
      <c r="FBN107" s="376"/>
      <c r="FBO107" s="376"/>
      <c r="FBP107" s="376"/>
      <c r="FBQ107" s="376"/>
      <c r="FBR107" s="376"/>
      <c r="FBS107" s="376"/>
      <c r="FBT107" s="376"/>
      <c r="FBU107" s="376"/>
      <c r="FBV107" s="376"/>
      <c r="FBW107" s="376"/>
      <c r="FBX107" s="376"/>
      <c r="FBY107" s="376"/>
      <c r="FBZ107" s="376"/>
      <c r="FCA107" s="376"/>
      <c r="FCB107" s="376"/>
      <c r="FCC107" s="376"/>
      <c r="FCD107" s="376"/>
      <c r="FCE107" s="376"/>
      <c r="FCF107" s="376"/>
      <c r="FCG107" s="376"/>
      <c r="FCH107" s="376"/>
      <c r="FCI107" s="376"/>
      <c r="FCJ107" s="376"/>
      <c r="FCK107" s="376"/>
      <c r="FCL107" s="376"/>
      <c r="FCM107" s="376"/>
      <c r="FCN107" s="376"/>
      <c r="FCO107" s="376"/>
      <c r="FCP107" s="376"/>
      <c r="FCQ107" s="376"/>
      <c r="FCR107" s="376"/>
      <c r="FCS107" s="376"/>
      <c r="FCT107" s="376"/>
      <c r="FCU107" s="376"/>
      <c r="FCV107" s="376"/>
      <c r="FCW107" s="376"/>
      <c r="FCX107" s="376"/>
      <c r="FCY107" s="376"/>
      <c r="FCZ107" s="376"/>
      <c r="FDA107" s="376"/>
      <c r="FDB107" s="376"/>
      <c r="FDC107" s="376"/>
      <c r="FDD107" s="376"/>
      <c r="FDE107" s="376"/>
      <c r="FDF107" s="376"/>
      <c r="FDG107" s="376"/>
      <c r="FDH107" s="376"/>
      <c r="FDI107" s="376"/>
      <c r="FDJ107" s="376"/>
      <c r="FDK107" s="376"/>
      <c r="FDL107" s="376"/>
      <c r="FDM107" s="376"/>
      <c r="FDN107" s="376"/>
      <c r="FDO107" s="376"/>
      <c r="FDP107" s="376"/>
      <c r="FDQ107" s="376"/>
      <c r="FDR107" s="376"/>
      <c r="FDS107" s="376"/>
      <c r="FDT107" s="376"/>
      <c r="FDU107" s="376"/>
      <c r="FDV107" s="376"/>
      <c r="FDW107" s="376"/>
      <c r="FDX107" s="376"/>
      <c r="FDY107" s="376"/>
      <c r="FDZ107" s="376"/>
      <c r="FEA107" s="376"/>
      <c r="FEB107" s="376"/>
      <c r="FEC107" s="376"/>
      <c r="FED107" s="376"/>
      <c r="FEE107" s="376"/>
      <c r="FEF107" s="376"/>
      <c r="FEG107" s="376"/>
      <c r="FEH107" s="376"/>
      <c r="FEI107" s="376"/>
      <c r="FEJ107" s="376"/>
      <c r="FEK107" s="376"/>
      <c r="FEL107" s="376"/>
      <c r="FEM107" s="376"/>
      <c r="FEN107" s="376"/>
      <c r="FEO107" s="376"/>
      <c r="FEP107" s="376"/>
      <c r="FEQ107" s="376"/>
      <c r="FER107" s="376"/>
      <c r="FES107" s="376"/>
      <c r="FET107" s="376"/>
      <c r="FEU107" s="376"/>
      <c r="FEV107" s="376"/>
      <c r="FEW107" s="376"/>
      <c r="FEX107" s="376"/>
      <c r="FEY107" s="376"/>
      <c r="FEZ107" s="376"/>
      <c r="FFA107" s="376"/>
      <c r="FFB107" s="376"/>
      <c r="FFC107" s="376"/>
      <c r="FFD107" s="376"/>
      <c r="FFE107" s="376"/>
      <c r="FFF107" s="376"/>
      <c r="FFG107" s="376"/>
      <c r="FFH107" s="376"/>
      <c r="FFI107" s="376"/>
      <c r="FFJ107" s="376"/>
      <c r="FFK107" s="376"/>
      <c r="FFL107" s="376"/>
      <c r="FFM107" s="376"/>
      <c r="FFN107" s="376"/>
      <c r="FFO107" s="376"/>
      <c r="FFP107" s="376"/>
      <c r="FFQ107" s="376"/>
      <c r="FFR107" s="376"/>
      <c r="FFS107" s="376"/>
      <c r="FFT107" s="376"/>
      <c r="FFU107" s="376"/>
      <c r="FFV107" s="376"/>
      <c r="FFW107" s="376"/>
      <c r="FFX107" s="376"/>
      <c r="FFY107" s="376"/>
      <c r="FFZ107" s="376"/>
      <c r="FGA107" s="376"/>
      <c r="FGB107" s="376"/>
      <c r="FGC107" s="376"/>
      <c r="FGD107" s="376"/>
      <c r="FGE107" s="376"/>
      <c r="FGF107" s="376"/>
      <c r="FGG107" s="376"/>
      <c r="FGH107" s="376"/>
      <c r="FGI107" s="376"/>
      <c r="FGJ107" s="376"/>
      <c r="FGK107" s="376"/>
      <c r="FGL107" s="376"/>
      <c r="FGM107" s="376"/>
      <c r="FGN107" s="376"/>
      <c r="FGO107" s="376"/>
      <c r="FGP107" s="376"/>
      <c r="FGQ107" s="376"/>
      <c r="FGR107" s="376"/>
      <c r="FGS107" s="376"/>
      <c r="FGT107" s="376"/>
      <c r="FGU107" s="376"/>
      <c r="FGV107" s="376"/>
      <c r="FGW107" s="376"/>
      <c r="FGX107" s="376"/>
      <c r="FGY107" s="376"/>
      <c r="FGZ107" s="376"/>
      <c r="FHA107" s="376"/>
      <c r="FHB107" s="376"/>
      <c r="FHC107" s="376"/>
      <c r="FHD107" s="376"/>
      <c r="FHE107" s="376"/>
      <c r="FHF107" s="376"/>
      <c r="FHG107" s="376"/>
      <c r="FHH107" s="376"/>
      <c r="FHI107" s="376"/>
      <c r="FHJ107" s="376"/>
      <c r="FHK107" s="376"/>
      <c r="FHL107" s="376"/>
      <c r="FHM107" s="376"/>
      <c r="FHN107" s="376"/>
      <c r="FHO107" s="376"/>
      <c r="FHP107" s="376"/>
      <c r="FHQ107" s="376"/>
      <c r="FHR107" s="376"/>
      <c r="FHS107" s="376"/>
      <c r="FHT107" s="376"/>
      <c r="FHU107" s="376"/>
      <c r="FHV107" s="376"/>
      <c r="FHW107" s="376"/>
      <c r="FHX107" s="376"/>
      <c r="FHY107" s="376"/>
      <c r="FHZ107" s="376"/>
      <c r="FIA107" s="376"/>
      <c r="FIB107" s="376"/>
      <c r="FIC107" s="376"/>
      <c r="FID107" s="376"/>
      <c r="FIE107" s="376"/>
      <c r="FIF107" s="376"/>
      <c r="FIG107" s="376"/>
      <c r="FIH107" s="376"/>
      <c r="FII107" s="376"/>
      <c r="FIJ107" s="376"/>
      <c r="FIK107" s="376"/>
      <c r="FIL107" s="376"/>
      <c r="FIM107" s="376"/>
      <c r="FIN107" s="376"/>
      <c r="FIO107" s="376"/>
      <c r="FIP107" s="376"/>
      <c r="FIQ107" s="376"/>
      <c r="FIR107" s="376"/>
      <c r="FIS107" s="376"/>
      <c r="FIT107" s="376"/>
      <c r="FIU107" s="376"/>
      <c r="FIV107" s="376"/>
      <c r="FIW107" s="376"/>
      <c r="FIX107" s="376"/>
      <c r="FIY107" s="376"/>
      <c r="FIZ107" s="376"/>
      <c r="FJA107" s="376"/>
      <c r="FJB107" s="376"/>
      <c r="FJC107" s="376"/>
      <c r="FJD107" s="376"/>
      <c r="FJE107" s="376"/>
      <c r="FJF107" s="376"/>
      <c r="FJG107" s="376"/>
      <c r="FJH107" s="376"/>
      <c r="FJI107" s="376"/>
      <c r="FJJ107" s="376"/>
      <c r="FJK107" s="376"/>
      <c r="FJL107" s="376"/>
      <c r="FJM107" s="376"/>
      <c r="FJN107" s="376"/>
      <c r="FJO107" s="376"/>
      <c r="FJP107" s="376"/>
      <c r="FJQ107" s="376"/>
      <c r="FJR107" s="376"/>
      <c r="FJS107" s="376"/>
      <c r="FJT107" s="376"/>
      <c r="FJU107" s="376"/>
      <c r="FJV107" s="376"/>
      <c r="FJW107" s="376"/>
      <c r="FJX107" s="376"/>
      <c r="FJY107" s="376"/>
      <c r="FJZ107" s="376"/>
      <c r="FKA107" s="376"/>
      <c r="FKB107" s="376"/>
      <c r="FKC107" s="376"/>
      <c r="FKD107" s="376"/>
      <c r="FKE107" s="376"/>
      <c r="FKF107" s="376"/>
      <c r="FKG107" s="376"/>
      <c r="FKH107" s="376"/>
      <c r="FKI107" s="376"/>
      <c r="FKJ107" s="376"/>
      <c r="FKK107" s="376"/>
      <c r="FKL107" s="376"/>
      <c r="FKM107" s="376"/>
      <c r="FKN107" s="376"/>
      <c r="FKO107" s="376"/>
      <c r="FKP107" s="376"/>
      <c r="FKQ107" s="376"/>
      <c r="FKR107" s="376"/>
      <c r="FKS107" s="376"/>
      <c r="FKT107" s="376"/>
      <c r="FKU107" s="376"/>
      <c r="FKV107" s="376"/>
      <c r="FKW107" s="376"/>
      <c r="FKX107" s="376"/>
      <c r="FKY107" s="376"/>
      <c r="FKZ107" s="376"/>
      <c r="FLA107" s="376"/>
      <c r="FLB107" s="376"/>
      <c r="FLC107" s="376"/>
      <c r="FLD107" s="376"/>
      <c r="FLE107" s="376"/>
      <c r="FLF107" s="376"/>
      <c r="FLG107" s="376"/>
      <c r="FLH107" s="376"/>
      <c r="FLI107" s="376"/>
      <c r="FLJ107" s="376"/>
      <c r="FLK107" s="376"/>
      <c r="FLL107" s="376"/>
      <c r="FLM107" s="376"/>
      <c r="FLN107" s="376"/>
      <c r="FLO107" s="376"/>
      <c r="FLP107" s="376"/>
      <c r="FLQ107" s="376"/>
      <c r="FLR107" s="376"/>
      <c r="FLS107" s="376"/>
      <c r="FLT107" s="376"/>
      <c r="FLU107" s="376"/>
      <c r="FLV107" s="376"/>
      <c r="FLW107" s="376"/>
      <c r="FLX107" s="376"/>
      <c r="FLY107" s="376"/>
      <c r="FLZ107" s="376"/>
      <c r="FMA107" s="376"/>
      <c r="FMB107" s="376"/>
      <c r="FMC107" s="376"/>
      <c r="FMD107" s="376"/>
      <c r="FME107" s="376"/>
      <c r="FMF107" s="376"/>
      <c r="FMG107" s="376"/>
      <c r="FMH107" s="376"/>
      <c r="FMI107" s="376"/>
      <c r="FMJ107" s="376"/>
      <c r="FMK107" s="376"/>
      <c r="FML107" s="376"/>
      <c r="FMM107" s="376"/>
      <c r="FMN107" s="376"/>
      <c r="FMO107" s="376"/>
      <c r="FMP107" s="376"/>
      <c r="FMQ107" s="376"/>
      <c r="FMR107" s="376"/>
      <c r="FMS107" s="376"/>
      <c r="FMT107" s="376"/>
      <c r="FMU107" s="376"/>
      <c r="FMV107" s="376"/>
      <c r="FMW107" s="376"/>
      <c r="FMX107" s="376"/>
      <c r="FMY107" s="376"/>
      <c r="FMZ107" s="376"/>
      <c r="FNA107" s="376"/>
      <c r="FNB107" s="376"/>
      <c r="FNC107" s="376"/>
      <c r="FND107" s="376"/>
      <c r="FNE107" s="376"/>
      <c r="FNF107" s="376"/>
      <c r="FNG107" s="376"/>
      <c r="FNH107" s="376"/>
      <c r="FNI107" s="376"/>
      <c r="FNJ107" s="376"/>
      <c r="FNK107" s="376"/>
      <c r="FNL107" s="376"/>
      <c r="FNM107" s="376"/>
      <c r="FNN107" s="376"/>
      <c r="FNO107" s="376"/>
      <c r="FNP107" s="376"/>
      <c r="FNQ107" s="376"/>
      <c r="FNR107" s="376"/>
      <c r="FNS107" s="376"/>
      <c r="FNT107" s="376"/>
      <c r="FNU107" s="376"/>
      <c r="FNV107" s="376"/>
      <c r="FNW107" s="376"/>
      <c r="FNX107" s="376"/>
      <c r="FNY107" s="376"/>
      <c r="FNZ107" s="376"/>
      <c r="FOA107" s="376"/>
      <c r="FOB107" s="376"/>
      <c r="FOC107" s="376"/>
      <c r="FOD107" s="376"/>
      <c r="FOE107" s="376"/>
      <c r="FOF107" s="376"/>
      <c r="FOG107" s="376"/>
      <c r="FOH107" s="376"/>
      <c r="FOI107" s="376"/>
      <c r="FOJ107" s="376"/>
      <c r="FOK107" s="376"/>
      <c r="FOL107" s="376"/>
      <c r="FOM107" s="376"/>
      <c r="FON107" s="376"/>
      <c r="FOO107" s="376"/>
      <c r="FOP107" s="376"/>
      <c r="FOQ107" s="376"/>
      <c r="FOR107" s="376"/>
      <c r="FOS107" s="376"/>
      <c r="FOT107" s="376"/>
      <c r="FOU107" s="376"/>
      <c r="FOV107" s="376"/>
      <c r="FOW107" s="376"/>
      <c r="FOX107" s="376"/>
      <c r="FOY107" s="376"/>
      <c r="FOZ107" s="376"/>
      <c r="FPA107" s="376"/>
      <c r="FPB107" s="376"/>
      <c r="FPC107" s="376"/>
      <c r="FPD107" s="376"/>
      <c r="FPE107" s="376"/>
      <c r="FPF107" s="376"/>
      <c r="FPG107" s="376"/>
      <c r="FPH107" s="376"/>
      <c r="FPI107" s="376"/>
      <c r="FPJ107" s="376"/>
      <c r="FPK107" s="376"/>
      <c r="FPL107" s="376"/>
      <c r="FPM107" s="376"/>
      <c r="FPN107" s="376"/>
      <c r="FPO107" s="376"/>
      <c r="FPP107" s="376"/>
      <c r="FPQ107" s="376"/>
      <c r="FPR107" s="376"/>
      <c r="FPS107" s="376"/>
      <c r="FPT107" s="376"/>
      <c r="FPU107" s="376"/>
      <c r="FPV107" s="376"/>
      <c r="FPW107" s="376"/>
      <c r="FPX107" s="376"/>
      <c r="FPY107" s="376"/>
      <c r="FPZ107" s="376"/>
      <c r="FQA107" s="376"/>
      <c r="FQB107" s="376"/>
      <c r="FQC107" s="376"/>
      <c r="FQD107" s="376"/>
      <c r="FQE107" s="376"/>
      <c r="FQF107" s="376"/>
      <c r="FQG107" s="376"/>
      <c r="FQH107" s="376"/>
      <c r="FQI107" s="376"/>
      <c r="FQJ107" s="376"/>
      <c r="FQK107" s="376"/>
      <c r="FQL107" s="376"/>
      <c r="FQM107" s="376"/>
      <c r="FQN107" s="376"/>
      <c r="FQO107" s="376"/>
      <c r="FQP107" s="376"/>
      <c r="FQQ107" s="376"/>
      <c r="FQR107" s="376"/>
      <c r="FQS107" s="376"/>
      <c r="FQT107" s="376"/>
      <c r="FQU107" s="376"/>
      <c r="FQV107" s="376"/>
      <c r="FQW107" s="376"/>
      <c r="FQX107" s="376"/>
      <c r="FQY107" s="376"/>
      <c r="FQZ107" s="376"/>
      <c r="FRA107" s="376"/>
      <c r="FRB107" s="376"/>
      <c r="FRC107" s="376"/>
      <c r="FRD107" s="376"/>
      <c r="FRE107" s="376"/>
      <c r="FRF107" s="376"/>
      <c r="FRG107" s="376"/>
      <c r="FRH107" s="376"/>
      <c r="FRI107" s="376"/>
      <c r="FRJ107" s="376"/>
      <c r="FRK107" s="376"/>
      <c r="FRL107" s="376"/>
      <c r="FRM107" s="376"/>
      <c r="FRN107" s="376"/>
      <c r="FRO107" s="376"/>
      <c r="FRP107" s="376"/>
      <c r="FRQ107" s="376"/>
      <c r="FRR107" s="376"/>
      <c r="FRS107" s="376"/>
      <c r="FRT107" s="376"/>
      <c r="FRU107" s="376"/>
      <c r="FRV107" s="376"/>
      <c r="FRW107" s="376"/>
      <c r="FRX107" s="376"/>
      <c r="FRY107" s="376"/>
      <c r="FRZ107" s="376"/>
      <c r="FSA107" s="376"/>
      <c r="FSB107" s="376"/>
      <c r="FSC107" s="376"/>
      <c r="FSD107" s="376"/>
      <c r="FSE107" s="376"/>
      <c r="FSF107" s="376"/>
      <c r="FSG107" s="376"/>
      <c r="FSH107" s="376"/>
      <c r="FSI107" s="376"/>
      <c r="FSJ107" s="376"/>
      <c r="FSK107" s="376"/>
      <c r="FSL107" s="376"/>
      <c r="FSM107" s="376"/>
      <c r="FSN107" s="376"/>
      <c r="FSO107" s="376"/>
      <c r="FSP107" s="376"/>
      <c r="FSQ107" s="376"/>
      <c r="FSR107" s="376"/>
      <c r="FSS107" s="376"/>
      <c r="FST107" s="376"/>
      <c r="FSU107" s="376"/>
      <c r="FSV107" s="376"/>
      <c r="FSW107" s="376"/>
      <c r="FSX107" s="376"/>
      <c r="FSY107" s="376"/>
      <c r="FSZ107" s="376"/>
      <c r="FTA107" s="376"/>
      <c r="FTB107" s="376"/>
      <c r="FTC107" s="376"/>
      <c r="FTD107" s="376"/>
      <c r="FTE107" s="376"/>
      <c r="FTF107" s="376"/>
      <c r="FTG107" s="376"/>
      <c r="FTH107" s="376"/>
      <c r="FTI107" s="376"/>
      <c r="FTJ107" s="376"/>
      <c r="FTK107" s="376"/>
      <c r="FTL107" s="376"/>
      <c r="FTM107" s="376"/>
      <c r="FTN107" s="376"/>
      <c r="FTO107" s="376"/>
      <c r="FTP107" s="376"/>
      <c r="FTQ107" s="376"/>
      <c r="FTR107" s="376"/>
      <c r="FTS107" s="376"/>
      <c r="FTT107" s="376"/>
      <c r="FTU107" s="376"/>
      <c r="FTV107" s="376"/>
      <c r="FTW107" s="376"/>
      <c r="FTX107" s="376"/>
      <c r="FTY107" s="376"/>
      <c r="FTZ107" s="376"/>
      <c r="FUA107" s="376"/>
      <c r="FUB107" s="376"/>
      <c r="FUC107" s="376"/>
      <c r="FUD107" s="376"/>
      <c r="FUE107" s="376"/>
      <c r="FUF107" s="376"/>
      <c r="FUG107" s="376"/>
      <c r="FUH107" s="376"/>
      <c r="FUI107" s="376"/>
      <c r="FUJ107" s="376"/>
      <c r="FUK107" s="376"/>
      <c r="FUL107" s="376"/>
      <c r="FUM107" s="376"/>
      <c r="FUN107" s="376"/>
      <c r="FUO107" s="376"/>
      <c r="FUP107" s="376"/>
      <c r="FUQ107" s="376"/>
      <c r="FUR107" s="376"/>
      <c r="FUS107" s="376"/>
      <c r="FUT107" s="376"/>
      <c r="FUU107" s="376"/>
      <c r="FUV107" s="376"/>
      <c r="FUW107" s="376"/>
      <c r="FUX107" s="376"/>
      <c r="FUY107" s="376"/>
      <c r="FUZ107" s="376"/>
      <c r="FVA107" s="376"/>
      <c r="FVB107" s="376"/>
      <c r="FVC107" s="376"/>
      <c r="FVD107" s="376"/>
      <c r="FVE107" s="376"/>
      <c r="FVF107" s="376"/>
      <c r="FVG107" s="376"/>
      <c r="FVH107" s="376"/>
      <c r="FVI107" s="376"/>
      <c r="FVJ107" s="376"/>
      <c r="FVK107" s="376"/>
      <c r="FVL107" s="376"/>
      <c r="FVM107" s="376"/>
      <c r="FVN107" s="376"/>
      <c r="FVO107" s="376"/>
      <c r="FVP107" s="376"/>
      <c r="FVQ107" s="376"/>
      <c r="FVR107" s="376"/>
      <c r="FVS107" s="376"/>
      <c r="FVT107" s="376"/>
      <c r="FVU107" s="376"/>
      <c r="FVV107" s="376"/>
      <c r="FVW107" s="376"/>
      <c r="FVX107" s="376"/>
      <c r="FVY107" s="376"/>
      <c r="FVZ107" s="376"/>
      <c r="FWA107" s="376"/>
      <c r="FWB107" s="376"/>
      <c r="FWC107" s="376"/>
      <c r="FWD107" s="376"/>
      <c r="FWE107" s="376"/>
      <c r="FWF107" s="376"/>
      <c r="FWG107" s="376"/>
      <c r="FWH107" s="376"/>
      <c r="FWI107" s="376"/>
      <c r="FWJ107" s="376"/>
      <c r="FWK107" s="376"/>
      <c r="FWL107" s="376"/>
      <c r="FWM107" s="376"/>
      <c r="FWN107" s="376"/>
      <c r="FWO107" s="376"/>
      <c r="FWP107" s="376"/>
      <c r="FWQ107" s="376"/>
      <c r="FWR107" s="376"/>
      <c r="FWS107" s="376"/>
      <c r="FWT107" s="376"/>
      <c r="FWU107" s="376"/>
      <c r="FWV107" s="376"/>
      <c r="FWW107" s="376"/>
      <c r="FWX107" s="376"/>
      <c r="FWY107" s="376"/>
      <c r="FWZ107" s="376"/>
      <c r="FXA107" s="376"/>
      <c r="FXB107" s="376"/>
      <c r="FXC107" s="376"/>
      <c r="FXD107" s="376"/>
      <c r="FXE107" s="376"/>
      <c r="FXF107" s="376"/>
      <c r="FXG107" s="376"/>
      <c r="FXH107" s="376"/>
      <c r="FXI107" s="376"/>
      <c r="FXJ107" s="376"/>
      <c r="FXK107" s="376"/>
      <c r="FXL107" s="376"/>
      <c r="FXM107" s="376"/>
      <c r="FXN107" s="376"/>
      <c r="FXO107" s="376"/>
      <c r="FXP107" s="376"/>
      <c r="FXQ107" s="376"/>
      <c r="FXR107" s="376"/>
      <c r="FXS107" s="376"/>
      <c r="FXT107" s="376"/>
      <c r="FXU107" s="376"/>
      <c r="FXV107" s="376"/>
      <c r="FXW107" s="376"/>
      <c r="FXX107" s="376"/>
      <c r="FXY107" s="376"/>
      <c r="FXZ107" s="376"/>
      <c r="FYA107" s="376"/>
      <c r="FYB107" s="376"/>
      <c r="FYC107" s="376"/>
      <c r="FYD107" s="376"/>
      <c r="FYE107" s="376"/>
      <c r="FYF107" s="376"/>
      <c r="FYG107" s="376"/>
      <c r="FYH107" s="376"/>
      <c r="FYI107" s="376"/>
      <c r="FYJ107" s="376"/>
      <c r="FYK107" s="376"/>
      <c r="FYL107" s="376"/>
      <c r="FYM107" s="376"/>
      <c r="FYN107" s="376"/>
      <c r="FYO107" s="376"/>
      <c r="FYP107" s="376"/>
      <c r="FYQ107" s="376"/>
      <c r="FYR107" s="376"/>
      <c r="FYS107" s="376"/>
      <c r="FYT107" s="376"/>
      <c r="FYU107" s="376"/>
      <c r="FYV107" s="376"/>
      <c r="FYW107" s="376"/>
      <c r="FYX107" s="376"/>
      <c r="FYY107" s="376"/>
      <c r="FYZ107" s="376"/>
      <c r="FZA107" s="376"/>
      <c r="FZB107" s="376"/>
      <c r="FZC107" s="376"/>
      <c r="FZD107" s="376"/>
      <c r="FZE107" s="376"/>
      <c r="FZF107" s="376"/>
      <c r="FZG107" s="376"/>
      <c r="FZH107" s="376"/>
      <c r="FZI107" s="376"/>
      <c r="FZJ107" s="376"/>
      <c r="FZK107" s="376"/>
      <c r="FZL107" s="376"/>
      <c r="FZM107" s="376"/>
      <c r="FZN107" s="376"/>
      <c r="FZO107" s="376"/>
      <c r="FZP107" s="376"/>
      <c r="FZQ107" s="376"/>
      <c r="FZR107" s="376"/>
      <c r="FZS107" s="376"/>
      <c r="FZT107" s="376"/>
      <c r="FZU107" s="376"/>
      <c r="FZV107" s="376"/>
      <c r="FZW107" s="376"/>
      <c r="FZX107" s="376"/>
      <c r="FZY107" s="376"/>
      <c r="FZZ107" s="376"/>
      <c r="GAA107" s="376"/>
      <c r="GAB107" s="376"/>
      <c r="GAC107" s="376"/>
      <c r="GAD107" s="376"/>
      <c r="GAE107" s="376"/>
      <c r="GAF107" s="376"/>
      <c r="GAG107" s="376"/>
      <c r="GAH107" s="376"/>
      <c r="GAI107" s="376"/>
      <c r="GAJ107" s="376"/>
      <c r="GAK107" s="376"/>
      <c r="GAL107" s="376"/>
      <c r="GAM107" s="376"/>
      <c r="GAN107" s="376"/>
      <c r="GAO107" s="376"/>
      <c r="GAP107" s="376"/>
      <c r="GAQ107" s="376"/>
      <c r="GAR107" s="376"/>
      <c r="GAS107" s="376"/>
      <c r="GAT107" s="376"/>
      <c r="GAU107" s="376"/>
      <c r="GAV107" s="376"/>
      <c r="GAW107" s="376"/>
      <c r="GAX107" s="376"/>
      <c r="GAY107" s="376"/>
      <c r="GAZ107" s="376"/>
      <c r="GBA107" s="376"/>
      <c r="GBB107" s="376"/>
      <c r="GBC107" s="376"/>
      <c r="GBD107" s="376"/>
      <c r="GBE107" s="376"/>
      <c r="GBF107" s="376"/>
      <c r="GBG107" s="376"/>
      <c r="GBH107" s="376"/>
      <c r="GBI107" s="376"/>
      <c r="GBJ107" s="376"/>
      <c r="GBK107" s="376"/>
      <c r="GBL107" s="376"/>
      <c r="GBM107" s="376"/>
      <c r="GBN107" s="376"/>
      <c r="GBO107" s="376"/>
      <c r="GBP107" s="376"/>
      <c r="GBQ107" s="376"/>
      <c r="GBR107" s="376"/>
      <c r="GBS107" s="376"/>
      <c r="GBT107" s="376"/>
      <c r="GBU107" s="376"/>
      <c r="GBV107" s="376"/>
      <c r="GBW107" s="376"/>
      <c r="GBX107" s="376"/>
      <c r="GBY107" s="376"/>
      <c r="GBZ107" s="376"/>
      <c r="GCA107" s="376"/>
      <c r="GCB107" s="376"/>
      <c r="GCC107" s="376"/>
      <c r="GCD107" s="376"/>
      <c r="GCE107" s="376"/>
      <c r="GCF107" s="376"/>
      <c r="GCG107" s="376"/>
      <c r="GCH107" s="376"/>
      <c r="GCI107" s="376"/>
      <c r="GCJ107" s="376"/>
      <c r="GCK107" s="376"/>
      <c r="GCL107" s="376"/>
      <c r="GCM107" s="376"/>
      <c r="GCN107" s="376"/>
      <c r="GCO107" s="376"/>
      <c r="GCP107" s="376"/>
      <c r="GCQ107" s="376"/>
      <c r="GCR107" s="376"/>
      <c r="GCS107" s="376"/>
      <c r="GCT107" s="376"/>
      <c r="GCU107" s="376"/>
      <c r="GCV107" s="376"/>
      <c r="GCW107" s="376"/>
      <c r="GCX107" s="376"/>
      <c r="GCY107" s="376"/>
      <c r="GCZ107" s="376"/>
      <c r="GDA107" s="376"/>
      <c r="GDB107" s="376"/>
      <c r="GDC107" s="376"/>
      <c r="GDD107" s="376"/>
      <c r="GDE107" s="376"/>
      <c r="GDF107" s="376"/>
      <c r="GDG107" s="376"/>
      <c r="GDH107" s="376"/>
      <c r="GDI107" s="376"/>
      <c r="GDJ107" s="376"/>
      <c r="GDK107" s="376"/>
      <c r="GDL107" s="376"/>
      <c r="GDM107" s="376"/>
      <c r="GDN107" s="376"/>
      <c r="GDO107" s="376"/>
      <c r="GDP107" s="376"/>
      <c r="GDQ107" s="376"/>
      <c r="GDR107" s="376"/>
      <c r="GDS107" s="376"/>
      <c r="GDT107" s="376"/>
      <c r="GDU107" s="376"/>
      <c r="GDV107" s="376"/>
      <c r="GDW107" s="376"/>
      <c r="GDX107" s="376"/>
      <c r="GDY107" s="376"/>
      <c r="GDZ107" s="376"/>
      <c r="GEA107" s="376"/>
      <c r="GEB107" s="376"/>
      <c r="GEC107" s="376"/>
      <c r="GED107" s="376"/>
      <c r="GEE107" s="376"/>
      <c r="GEF107" s="376"/>
      <c r="GEG107" s="376"/>
      <c r="GEH107" s="376"/>
      <c r="GEI107" s="376"/>
      <c r="GEJ107" s="376"/>
      <c r="GEK107" s="376"/>
      <c r="GEL107" s="376"/>
      <c r="GEM107" s="376"/>
      <c r="GEN107" s="376"/>
      <c r="GEO107" s="376"/>
      <c r="GEP107" s="376"/>
      <c r="GEQ107" s="376"/>
      <c r="GER107" s="376"/>
      <c r="GES107" s="376"/>
      <c r="GET107" s="376"/>
      <c r="GEU107" s="376"/>
      <c r="GEV107" s="376"/>
      <c r="GEW107" s="376"/>
      <c r="GEX107" s="376"/>
      <c r="GEY107" s="376"/>
      <c r="GEZ107" s="376"/>
      <c r="GFA107" s="376"/>
      <c r="GFB107" s="376"/>
      <c r="GFC107" s="376"/>
      <c r="GFD107" s="376"/>
      <c r="GFE107" s="376"/>
      <c r="GFF107" s="376"/>
      <c r="GFG107" s="376"/>
      <c r="GFH107" s="376"/>
      <c r="GFI107" s="376"/>
      <c r="GFJ107" s="376"/>
      <c r="GFK107" s="376"/>
      <c r="GFL107" s="376"/>
      <c r="GFM107" s="376"/>
      <c r="GFN107" s="376"/>
      <c r="GFO107" s="376"/>
      <c r="GFP107" s="376"/>
      <c r="GFQ107" s="376"/>
      <c r="GFR107" s="376"/>
      <c r="GFS107" s="376"/>
      <c r="GFT107" s="376"/>
      <c r="GFU107" s="376"/>
      <c r="GFV107" s="376"/>
      <c r="GFW107" s="376"/>
      <c r="GFX107" s="376"/>
      <c r="GFY107" s="376"/>
      <c r="GFZ107" s="376"/>
      <c r="GGA107" s="376"/>
      <c r="GGB107" s="376"/>
      <c r="GGC107" s="376"/>
      <c r="GGD107" s="376"/>
      <c r="GGE107" s="376"/>
      <c r="GGF107" s="376"/>
      <c r="GGG107" s="376"/>
      <c r="GGH107" s="376"/>
      <c r="GGI107" s="376"/>
      <c r="GGJ107" s="376"/>
      <c r="GGK107" s="376"/>
      <c r="GGL107" s="376"/>
      <c r="GGM107" s="376"/>
      <c r="GGN107" s="376"/>
      <c r="GGO107" s="376"/>
      <c r="GGP107" s="376"/>
      <c r="GGQ107" s="376"/>
      <c r="GGR107" s="376"/>
      <c r="GGS107" s="376"/>
      <c r="GGT107" s="376"/>
      <c r="GGU107" s="376"/>
      <c r="GGV107" s="376"/>
      <c r="GGW107" s="376"/>
      <c r="GGX107" s="376"/>
      <c r="GGY107" s="376"/>
      <c r="GGZ107" s="376"/>
      <c r="GHA107" s="376"/>
      <c r="GHB107" s="376"/>
      <c r="GHC107" s="376"/>
      <c r="GHD107" s="376"/>
      <c r="GHE107" s="376"/>
      <c r="GHF107" s="376"/>
      <c r="GHG107" s="376"/>
      <c r="GHH107" s="376"/>
      <c r="GHI107" s="376"/>
      <c r="GHJ107" s="376"/>
      <c r="GHK107" s="376"/>
      <c r="GHL107" s="376"/>
      <c r="GHM107" s="376"/>
      <c r="GHN107" s="376"/>
      <c r="GHO107" s="376"/>
      <c r="GHP107" s="376"/>
      <c r="GHQ107" s="376"/>
      <c r="GHR107" s="376"/>
      <c r="GHS107" s="376"/>
      <c r="GHT107" s="376"/>
      <c r="GHU107" s="376"/>
      <c r="GHV107" s="376"/>
      <c r="GHW107" s="376"/>
      <c r="GHX107" s="376"/>
      <c r="GHY107" s="376"/>
      <c r="GHZ107" s="376"/>
      <c r="GIA107" s="376"/>
      <c r="GIB107" s="376"/>
      <c r="GIC107" s="376"/>
      <c r="GID107" s="376"/>
      <c r="GIE107" s="376"/>
      <c r="GIF107" s="376"/>
      <c r="GIG107" s="376"/>
      <c r="GIH107" s="376"/>
      <c r="GII107" s="376"/>
      <c r="GIJ107" s="376"/>
      <c r="GIK107" s="376"/>
      <c r="GIL107" s="376"/>
      <c r="GIM107" s="376"/>
      <c r="GIN107" s="376"/>
      <c r="GIO107" s="376"/>
      <c r="GIP107" s="376"/>
      <c r="GIQ107" s="376"/>
      <c r="GIR107" s="376"/>
      <c r="GIS107" s="376"/>
      <c r="GIT107" s="376"/>
      <c r="GIU107" s="376"/>
      <c r="GIV107" s="376"/>
      <c r="GIW107" s="376"/>
      <c r="GIX107" s="376"/>
      <c r="GIY107" s="376"/>
      <c r="GIZ107" s="376"/>
      <c r="GJA107" s="376"/>
      <c r="GJB107" s="376"/>
      <c r="GJC107" s="376"/>
      <c r="GJD107" s="376"/>
      <c r="GJE107" s="376"/>
      <c r="GJF107" s="376"/>
      <c r="GJG107" s="376"/>
      <c r="GJH107" s="376"/>
      <c r="GJI107" s="376"/>
      <c r="GJJ107" s="376"/>
      <c r="GJK107" s="376"/>
      <c r="GJL107" s="376"/>
      <c r="GJM107" s="376"/>
      <c r="GJN107" s="376"/>
      <c r="GJO107" s="376"/>
      <c r="GJP107" s="376"/>
      <c r="GJQ107" s="376"/>
      <c r="GJR107" s="376"/>
      <c r="GJS107" s="376"/>
      <c r="GJT107" s="376"/>
      <c r="GJU107" s="376"/>
      <c r="GJV107" s="376"/>
      <c r="GJW107" s="376"/>
      <c r="GJX107" s="376"/>
      <c r="GJY107" s="376"/>
      <c r="GJZ107" s="376"/>
      <c r="GKA107" s="376"/>
      <c r="GKB107" s="376"/>
      <c r="GKC107" s="376"/>
      <c r="GKD107" s="376"/>
      <c r="GKE107" s="376"/>
      <c r="GKF107" s="376"/>
      <c r="GKG107" s="376"/>
      <c r="GKH107" s="376"/>
      <c r="GKI107" s="376"/>
      <c r="GKJ107" s="376"/>
      <c r="GKK107" s="376"/>
      <c r="GKL107" s="376"/>
      <c r="GKM107" s="376"/>
      <c r="GKN107" s="376"/>
      <c r="GKO107" s="376"/>
      <c r="GKP107" s="376"/>
      <c r="GKQ107" s="376"/>
      <c r="GKR107" s="376"/>
      <c r="GKS107" s="376"/>
      <c r="GKT107" s="376"/>
      <c r="GKU107" s="376"/>
      <c r="GKV107" s="376"/>
      <c r="GKW107" s="376"/>
      <c r="GKX107" s="376"/>
      <c r="GKY107" s="376"/>
      <c r="GKZ107" s="376"/>
      <c r="GLA107" s="376"/>
      <c r="GLB107" s="376"/>
      <c r="GLC107" s="376"/>
      <c r="GLD107" s="376"/>
      <c r="GLE107" s="376"/>
      <c r="GLF107" s="376"/>
      <c r="GLG107" s="376"/>
      <c r="GLH107" s="376"/>
      <c r="GLI107" s="376"/>
      <c r="GLJ107" s="376"/>
      <c r="GLK107" s="376"/>
      <c r="GLL107" s="376"/>
      <c r="GLM107" s="376"/>
      <c r="GLN107" s="376"/>
      <c r="GLO107" s="376"/>
      <c r="GLP107" s="376"/>
      <c r="GLQ107" s="376"/>
      <c r="GLR107" s="376"/>
      <c r="GLS107" s="376"/>
      <c r="GLT107" s="376"/>
      <c r="GLU107" s="376"/>
      <c r="GLV107" s="376"/>
      <c r="GLW107" s="376"/>
      <c r="GLX107" s="376"/>
      <c r="GLY107" s="376"/>
      <c r="GLZ107" s="376"/>
      <c r="GMA107" s="376"/>
      <c r="GMB107" s="376"/>
      <c r="GMC107" s="376"/>
      <c r="GMD107" s="376"/>
      <c r="GME107" s="376"/>
      <c r="GMF107" s="376"/>
      <c r="GMG107" s="376"/>
      <c r="GMH107" s="376"/>
      <c r="GMI107" s="376"/>
      <c r="GMJ107" s="376"/>
      <c r="GMK107" s="376"/>
      <c r="GML107" s="376"/>
      <c r="GMM107" s="376"/>
      <c r="GMN107" s="376"/>
      <c r="GMO107" s="376"/>
      <c r="GMP107" s="376"/>
      <c r="GMQ107" s="376"/>
      <c r="GMR107" s="376"/>
      <c r="GMS107" s="376"/>
      <c r="GMT107" s="376"/>
      <c r="GMU107" s="376"/>
      <c r="GMV107" s="376"/>
      <c r="GMW107" s="376"/>
      <c r="GMX107" s="376"/>
      <c r="GMY107" s="376"/>
      <c r="GMZ107" s="376"/>
      <c r="GNA107" s="376"/>
      <c r="GNB107" s="376"/>
      <c r="GNC107" s="376"/>
      <c r="GND107" s="376"/>
      <c r="GNE107" s="376"/>
      <c r="GNF107" s="376"/>
      <c r="GNG107" s="376"/>
      <c r="GNH107" s="376"/>
      <c r="GNI107" s="376"/>
      <c r="GNJ107" s="376"/>
      <c r="GNK107" s="376"/>
      <c r="GNL107" s="376"/>
      <c r="GNM107" s="376"/>
      <c r="GNN107" s="376"/>
      <c r="GNO107" s="376"/>
      <c r="GNP107" s="376"/>
      <c r="GNQ107" s="376"/>
      <c r="GNR107" s="376"/>
      <c r="GNS107" s="376"/>
      <c r="GNT107" s="376"/>
      <c r="GNU107" s="376"/>
      <c r="GNV107" s="376"/>
      <c r="GNW107" s="376"/>
      <c r="GNX107" s="376"/>
      <c r="GNY107" s="376"/>
      <c r="GNZ107" s="376"/>
      <c r="GOA107" s="376"/>
      <c r="GOB107" s="376"/>
      <c r="GOC107" s="376"/>
      <c r="GOD107" s="376"/>
      <c r="GOE107" s="376"/>
      <c r="GOF107" s="376"/>
      <c r="GOG107" s="376"/>
      <c r="GOH107" s="376"/>
      <c r="GOI107" s="376"/>
      <c r="GOJ107" s="376"/>
      <c r="GOK107" s="376"/>
      <c r="GOL107" s="376"/>
      <c r="GOM107" s="376"/>
      <c r="GON107" s="376"/>
      <c r="GOO107" s="376"/>
      <c r="GOP107" s="376"/>
      <c r="GOQ107" s="376"/>
      <c r="GOR107" s="376"/>
      <c r="GOS107" s="376"/>
      <c r="GOT107" s="376"/>
      <c r="GOU107" s="376"/>
      <c r="GOV107" s="376"/>
      <c r="GOW107" s="376"/>
      <c r="GOX107" s="376"/>
      <c r="GOY107" s="376"/>
      <c r="GOZ107" s="376"/>
      <c r="GPA107" s="376"/>
      <c r="GPB107" s="376"/>
      <c r="GPC107" s="376"/>
      <c r="GPD107" s="376"/>
      <c r="GPE107" s="376"/>
      <c r="GPF107" s="376"/>
      <c r="GPG107" s="376"/>
      <c r="GPH107" s="376"/>
      <c r="GPI107" s="376"/>
      <c r="GPJ107" s="376"/>
      <c r="GPK107" s="376"/>
      <c r="GPL107" s="376"/>
      <c r="GPM107" s="376"/>
      <c r="GPN107" s="376"/>
      <c r="GPO107" s="376"/>
      <c r="GPP107" s="376"/>
      <c r="GPQ107" s="376"/>
      <c r="GPR107" s="376"/>
      <c r="GPS107" s="376"/>
      <c r="GPT107" s="376"/>
      <c r="GPU107" s="376"/>
      <c r="GPV107" s="376"/>
      <c r="GPW107" s="376"/>
      <c r="GPX107" s="376"/>
      <c r="GPY107" s="376"/>
      <c r="GPZ107" s="376"/>
      <c r="GQA107" s="376"/>
      <c r="GQB107" s="376"/>
      <c r="GQC107" s="376"/>
      <c r="GQD107" s="376"/>
      <c r="GQE107" s="376"/>
      <c r="GQF107" s="376"/>
      <c r="GQG107" s="376"/>
      <c r="GQH107" s="376"/>
      <c r="GQI107" s="376"/>
      <c r="GQJ107" s="376"/>
      <c r="GQK107" s="376"/>
      <c r="GQL107" s="376"/>
      <c r="GQM107" s="376"/>
      <c r="GQN107" s="376"/>
      <c r="GQO107" s="376"/>
      <c r="GQP107" s="376"/>
      <c r="GQQ107" s="376"/>
      <c r="GQR107" s="376"/>
      <c r="GQS107" s="376"/>
      <c r="GQT107" s="376"/>
      <c r="GQU107" s="376"/>
      <c r="GQV107" s="376"/>
      <c r="GQW107" s="376"/>
      <c r="GQX107" s="376"/>
      <c r="GQY107" s="376"/>
      <c r="GQZ107" s="376"/>
      <c r="GRA107" s="376"/>
      <c r="GRB107" s="376"/>
      <c r="GRC107" s="376"/>
      <c r="GRD107" s="376"/>
      <c r="GRE107" s="376"/>
      <c r="GRF107" s="376"/>
      <c r="GRG107" s="376"/>
      <c r="GRH107" s="376"/>
      <c r="GRI107" s="376"/>
      <c r="GRJ107" s="376"/>
      <c r="GRK107" s="376"/>
      <c r="GRL107" s="376"/>
      <c r="GRM107" s="376"/>
      <c r="GRN107" s="376"/>
      <c r="GRO107" s="376"/>
      <c r="GRP107" s="376"/>
      <c r="GRQ107" s="376"/>
      <c r="GRR107" s="376"/>
      <c r="GRS107" s="376"/>
      <c r="GRT107" s="376"/>
      <c r="GRU107" s="376"/>
      <c r="GRV107" s="376"/>
      <c r="GRW107" s="376"/>
      <c r="GRX107" s="376"/>
      <c r="GRY107" s="376"/>
      <c r="GRZ107" s="376"/>
      <c r="GSA107" s="376"/>
      <c r="GSB107" s="376"/>
      <c r="GSC107" s="376"/>
      <c r="GSD107" s="376"/>
      <c r="GSE107" s="376"/>
      <c r="GSF107" s="376"/>
      <c r="GSG107" s="376"/>
      <c r="GSH107" s="376"/>
      <c r="GSI107" s="376"/>
      <c r="GSJ107" s="376"/>
      <c r="GSK107" s="376"/>
      <c r="GSL107" s="376"/>
      <c r="GSM107" s="376"/>
      <c r="GSN107" s="376"/>
      <c r="GSO107" s="376"/>
      <c r="GSP107" s="376"/>
      <c r="GSQ107" s="376"/>
      <c r="GSR107" s="376"/>
      <c r="GSS107" s="376"/>
      <c r="GST107" s="376"/>
      <c r="GSU107" s="376"/>
      <c r="GSV107" s="376"/>
      <c r="GSW107" s="376"/>
      <c r="GSX107" s="376"/>
      <c r="GSY107" s="376"/>
      <c r="GSZ107" s="376"/>
      <c r="GTA107" s="376"/>
      <c r="GTB107" s="376"/>
      <c r="GTC107" s="376"/>
      <c r="GTD107" s="376"/>
      <c r="GTE107" s="376"/>
      <c r="GTF107" s="376"/>
      <c r="GTG107" s="376"/>
      <c r="GTH107" s="376"/>
      <c r="GTI107" s="376"/>
      <c r="GTJ107" s="376"/>
      <c r="GTK107" s="376"/>
      <c r="GTL107" s="376"/>
      <c r="GTM107" s="376"/>
      <c r="GTN107" s="376"/>
      <c r="GTO107" s="376"/>
      <c r="GTP107" s="376"/>
      <c r="GTQ107" s="376"/>
      <c r="GTR107" s="376"/>
      <c r="GTS107" s="376"/>
      <c r="GTT107" s="376"/>
      <c r="GTU107" s="376"/>
      <c r="GTV107" s="376"/>
      <c r="GTW107" s="376"/>
      <c r="GTX107" s="376"/>
      <c r="GTY107" s="376"/>
      <c r="GTZ107" s="376"/>
      <c r="GUA107" s="376"/>
      <c r="GUB107" s="376"/>
      <c r="GUC107" s="376"/>
      <c r="GUD107" s="376"/>
      <c r="GUE107" s="376"/>
      <c r="GUF107" s="376"/>
      <c r="GUG107" s="376"/>
      <c r="GUH107" s="376"/>
      <c r="GUI107" s="376"/>
      <c r="GUJ107" s="376"/>
      <c r="GUK107" s="376"/>
      <c r="GUL107" s="376"/>
      <c r="GUM107" s="376"/>
      <c r="GUN107" s="376"/>
      <c r="GUO107" s="376"/>
      <c r="GUP107" s="376"/>
      <c r="GUQ107" s="376"/>
      <c r="GUR107" s="376"/>
      <c r="GUS107" s="376"/>
      <c r="GUT107" s="376"/>
      <c r="GUU107" s="376"/>
      <c r="GUV107" s="376"/>
      <c r="GUW107" s="376"/>
      <c r="GUX107" s="376"/>
      <c r="GUY107" s="376"/>
      <c r="GUZ107" s="376"/>
      <c r="GVA107" s="376"/>
      <c r="GVB107" s="376"/>
      <c r="GVC107" s="376"/>
      <c r="GVD107" s="376"/>
      <c r="GVE107" s="376"/>
      <c r="GVF107" s="376"/>
      <c r="GVG107" s="376"/>
      <c r="GVH107" s="376"/>
      <c r="GVI107" s="376"/>
      <c r="GVJ107" s="376"/>
      <c r="GVK107" s="376"/>
      <c r="GVL107" s="376"/>
      <c r="GVM107" s="376"/>
      <c r="GVN107" s="376"/>
      <c r="GVO107" s="376"/>
      <c r="GVP107" s="376"/>
      <c r="GVQ107" s="376"/>
      <c r="GVR107" s="376"/>
      <c r="GVS107" s="376"/>
      <c r="GVT107" s="376"/>
      <c r="GVU107" s="376"/>
      <c r="GVV107" s="376"/>
      <c r="GVW107" s="376"/>
      <c r="GVX107" s="376"/>
      <c r="GVY107" s="376"/>
      <c r="GVZ107" s="376"/>
      <c r="GWA107" s="376"/>
      <c r="GWB107" s="376"/>
      <c r="GWC107" s="376"/>
      <c r="GWD107" s="376"/>
      <c r="GWE107" s="376"/>
      <c r="GWF107" s="376"/>
      <c r="GWG107" s="376"/>
      <c r="GWH107" s="376"/>
      <c r="GWI107" s="376"/>
      <c r="GWJ107" s="376"/>
      <c r="GWK107" s="376"/>
      <c r="GWL107" s="376"/>
      <c r="GWM107" s="376"/>
      <c r="GWN107" s="376"/>
      <c r="GWO107" s="376"/>
      <c r="GWP107" s="376"/>
      <c r="GWQ107" s="376"/>
      <c r="GWR107" s="376"/>
      <c r="GWS107" s="376"/>
      <c r="GWT107" s="376"/>
      <c r="GWU107" s="376"/>
      <c r="GWV107" s="376"/>
      <c r="GWW107" s="376"/>
      <c r="GWX107" s="376"/>
      <c r="GWY107" s="376"/>
      <c r="GWZ107" s="376"/>
      <c r="GXA107" s="376"/>
      <c r="GXB107" s="376"/>
      <c r="GXC107" s="376"/>
      <c r="GXD107" s="376"/>
      <c r="GXE107" s="376"/>
      <c r="GXF107" s="376"/>
      <c r="GXG107" s="376"/>
      <c r="GXH107" s="376"/>
      <c r="GXI107" s="376"/>
      <c r="GXJ107" s="376"/>
      <c r="GXK107" s="376"/>
      <c r="GXL107" s="376"/>
      <c r="GXM107" s="376"/>
      <c r="GXN107" s="376"/>
      <c r="GXO107" s="376"/>
      <c r="GXP107" s="376"/>
      <c r="GXQ107" s="376"/>
      <c r="GXR107" s="376"/>
      <c r="GXS107" s="376"/>
      <c r="GXT107" s="376"/>
      <c r="GXU107" s="376"/>
      <c r="GXV107" s="376"/>
      <c r="GXW107" s="376"/>
      <c r="GXX107" s="376"/>
      <c r="GXY107" s="376"/>
      <c r="GXZ107" s="376"/>
      <c r="GYA107" s="376"/>
      <c r="GYB107" s="376"/>
      <c r="GYC107" s="376"/>
      <c r="GYD107" s="376"/>
      <c r="GYE107" s="376"/>
      <c r="GYF107" s="376"/>
      <c r="GYG107" s="376"/>
      <c r="GYH107" s="376"/>
      <c r="GYI107" s="376"/>
      <c r="GYJ107" s="376"/>
      <c r="GYK107" s="376"/>
      <c r="GYL107" s="376"/>
      <c r="GYM107" s="376"/>
      <c r="GYN107" s="376"/>
      <c r="GYO107" s="376"/>
      <c r="GYP107" s="376"/>
      <c r="GYQ107" s="376"/>
      <c r="GYR107" s="376"/>
      <c r="GYS107" s="376"/>
      <c r="GYT107" s="376"/>
      <c r="GYU107" s="376"/>
      <c r="GYV107" s="376"/>
      <c r="GYW107" s="376"/>
      <c r="GYX107" s="376"/>
      <c r="GYY107" s="376"/>
      <c r="GYZ107" s="376"/>
      <c r="GZA107" s="376"/>
      <c r="GZB107" s="376"/>
      <c r="GZC107" s="376"/>
      <c r="GZD107" s="376"/>
      <c r="GZE107" s="376"/>
      <c r="GZF107" s="376"/>
      <c r="GZG107" s="376"/>
      <c r="GZH107" s="376"/>
      <c r="GZI107" s="376"/>
      <c r="GZJ107" s="376"/>
      <c r="GZK107" s="376"/>
      <c r="GZL107" s="376"/>
      <c r="GZM107" s="376"/>
      <c r="GZN107" s="376"/>
      <c r="GZO107" s="376"/>
      <c r="GZP107" s="376"/>
      <c r="GZQ107" s="376"/>
      <c r="GZR107" s="376"/>
      <c r="GZS107" s="376"/>
      <c r="GZT107" s="376"/>
      <c r="GZU107" s="376"/>
      <c r="GZV107" s="376"/>
      <c r="GZW107" s="376"/>
      <c r="GZX107" s="376"/>
      <c r="GZY107" s="376"/>
      <c r="GZZ107" s="376"/>
      <c r="HAA107" s="376"/>
      <c r="HAB107" s="376"/>
      <c r="HAC107" s="376"/>
      <c r="HAD107" s="376"/>
      <c r="HAE107" s="376"/>
      <c r="HAF107" s="376"/>
      <c r="HAG107" s="376"/>
      <c r="HAH107" s="376"/>
      <c r="HAI107" s="376"/>
      <c r="HAJ107" s="376"/>
      <c r="HAK107" s="376"/>
      <c r="HAL107" s="376"/>
      <c r="HAM107" s="376"/>
      <c r="HAN107" s="376"/>
      <c r="HAO107" s="376"/>
      <c r="HAP107" s="376"/>
      <c r="HAQ107" s="376"/>
      <c r="HAR107" s="376"/>
      <c r="HAS107" s="376"/>
      <c r="HAT107" s="376"/>
      <c r="HAU107" s="376"/>
      <c r="HAV107" s="376"/>
      <c r="HAW107" s="376"/>
      <c r="HAX107" s="376"/>
      <c r="HAY107" s="376"/>
      <c r="HAZ107" s="376"/>
      <c r="HBA107" s="376"/>
      <c r="HBB107" s="376"/>
      <c r="HBC107" s="376"/>
      <c r="HBD107" s="376"/>
      <c r="HBE107" s="376"/>
      <c r="HBF107" s="376"/>
      <c r="HBG107" s="376"/>
      <c r="HBH107" s="376"/>
      <c r="HBI107" s="376"/>
      <c r="HBJ107" s="376"/>
      <c r="HBK107" s="376"/>
      <c r="HBL107" s="376"/>
      <c r="HBM107" s="376"/>
      <c r="HBN107" s="376"/>
      <c r="HBO107" s="376"/>
      <c r="HBP107" s="376"/>
      <c r="HBQ107" s="376"/>
      <c r="HBR107" s="376"/>
      <c r="HBS107" s="376"/>
      <c r="HBT107" s="376"/>
      <c r="HBU107" s="376"/>
      <c r="HBV107" s="376"/>
      <c r="HBW107" s="376"/>
      <c r="HBX107" s="376"/>
      <c r="HBY107" s="376"/>
      <c r="HBZ107" s="376"/>
      <c r="HCA107" s="376"/>
      <c r="HCB107" s="376"/>
      <c r="HCC107" s="376"/>
      <c r="HCD107" s="376"/>
      <c r="HCE107" s="376"/>
      <c r="HCF107" s="376"/>
      <c r="HCG107" s="376"/>
      <c r="HCH107" s="376"/>
      <c r="HCI107" s="376"/>
      <c r="HCJ107" s="376"/>
      <c r="HCK107" s="376"/>
      <c r="HCL107" s="376"/>
      <c r="HCM107" s="376"/>
      <c r="HCN107" s="376"/>
      <c r="HCO107" s="376"/>
      <c r="HCP107" s="376"/>
      <c r="HCQ107" s="376"/>
      <c r="HCR107" s="376"/>
      <c r="HCS107" s="376"/>
      <c r="HCT107" s="376"/>
      <c r="HCU107" s="376"/>
      <c r="HCV107" s="376"/>
      <c r="HCW107" s="376"/>
      <c r="HCX107" s="376"/>
      <c r="HCY107" s="376"/>
      <c r="HCZ107" s="376"/>
      <c r="HDA107" s="376"/>
      <c r="HDB107" s="376"/>
      <c r="HDC107" s="376"/>
      <c r="HDD107" s="376"/>
      <c r="HDE107" s="376"/>
      <c r="HDF107" s="376"/>
      <c r="HDG107" s="376"/>
      <c r="HDH107" s="376"/>
      <c r="HDI107" s="376"/>
      <c r="HDJ107" s="376"/>
      <c r="HDK107" s="376"/>
      <c r="HDL107" s="376"/>
      <c r="HDM107" s="376"/>
      <c r="HDN107" s="376"/>
      <c r="HDO107" s="376"/>
      <c r="HDP107" s="376"/>
      <c r="HDQ107" s="376"/>
      <c r="HDR107" s="376"/>
      <c r="HDS107" s="376"/>
      <c r="HDT107" s="376"/>
      <c r="HDU107" s="376"/>
      <c r="HDV107" s="376"/>
      <c r="HDW107" s="376"/>
      <c r="HDX107" s="376"/>
      <c r="HDY107" s="376"/>
      <c r="HDZ107" s="376"/>
      <c r="HEA107" s="376"/>
      <c r="HEB107" s="376"/>
      <c r="HEC107" s="376"/>
      <c r="HED107" s="376"/>
      <c r="HEE107" s="376"/>
      <c r="HEF107" s="376"/>
      <c r="HEG107" s="376"/>
      <c r="HEH107" s="376"/>
      <c r="HEI107" s="376"/>
      <c r="HEJ107" s="376"/>
      <c r="HEK107" s="376"/>
      <c r="HEL107" s="376"/>
      <c r="HEM107" s="376"/>
      <c r="HEN107" s="376"/>
      <c r="HEO107" s="376"/>
      <c r="HEP107" s="376"/>
      <c r="HEQ107" s="376"/>
      <c r="HER107" s="376"/>
      <c r="HES107" s="376"/>
      <c r="HET107" s="376"/>
      <c r="HEU107" s="376"/>
      <c r="HEV107" s="376"/>
      <c r="HEW107" s="376"/>
      <c r="HEX107" s="376"/>
      <c r="HEY107" s="376"/>
      <c r="HEZ107" s="376"/>
      <c r="HFA107" s="376"/>
      <c r="HFB107" s="376"/>
      <c r="HFC107" s="376"/>
      <c r="HFD107" s="376"/>
      <c r="HFE107" s="376"/>
      <c r="HFF107" s="376"/>
      <c r="HFG107" s="376"/>
      <c r="HFH107" s="376"/>
      <c r="HFI107" s="376"/>
      <c r="HFJ107" s="376"/>
      <c r="HFK107" s="376"/>
      <c r="HFL107" s="376"/>
      <c r="HFM107" s="376"/>
      <c r="HFN107" s="376"/>
      <c r="HFO107" s="376"/>
      <c r="HFP107" s="376"/>
      <c r="HFQ107" s="376"/>
      <c r="HFR107" s="376"/>
      <c r="HFS107" s="376"/>
      <c r="HFT107" s="376"/>
      <c r="HFU107" s="376"/>
      <c r="HFV107" s="376"/>
      <c r="HFW107" s="376"/>
      <c r="HFX107" s="376"/>
      <c r="HFY107" s="376"/>
      <c r="HFZ107" s="376"/>
      <c r="HGA107" s="376"/>
      <c r="HGB107" s="376"/>
      <c r="HGC107" s="376"/>
      <c r="HGD107" s="376"/>
      <c r="HGE107" s="376"/>
      <c r="HGF107" s="376"/>
      <c r="HGG107" s="376"/>
      <c r="HGH107" s="376"/>
      <c r="HGI107" s="376"/>
      <c r="HGJ107" s="376"/>
      <c r="HGK107" s="376"/>
      <c r="HGL107" s="376"/>
      <c r="HGM107" s="376"/>
      <c r="HGN107" s="376"/>
      <c r="HGO107" s="376"/>
      <c r="HGP107" s="376"/>
      <c r="HGQ107" s="376"/>
      <c r="HGR107" s="376"/>
      <c r="HGS107" s="376"/>
      <c r="HGT107" s="376"/>
      <c r="HGU107" s="376"/>
      <c r="HGV107" s="376"/>
      <c r="HGW107" s="376"/>
      <c r="HGX107" s="376"/>
      <c r="HGY107" s="376"/>
      <c r="HGZ107" s="376"/>
      <c r="HHA107" s="376"/>
      <c r="HHB107" s="376"/>
      <c r="HHC107" s="376"/>
      <c r="HHD107" s="376"/>
      <c r="HHE107" s="376"/>
      <c r="HHF107" s="376"/>
      <c r="HHG107" s="376"/>
      <c r="HHH107" s="376"/>
      <c r="HHI107" s="376"/>
      <c r="HHJ107" s="376"/>
      <c r="HHK107" s="376"/>
      <c r="HHL107" s="376"/>
      <c r="HHM107" s="376"/>
      <c r="HHN107" s="376"/>
      <c r="HHO107" s="376"/>
      <c r="HHP107" s="376"/>
      <c r="HHQ107" s="376"/>
      <c r="HHR107" s="376"/>
      <c r="HHS107" s="376"/>
      <c r="HHT107" s="376"/>
      <c r="HHU107" s="376"/>
      <c r="HHV107" s="376"/>
      <c r="HHW107" s="376"/>
      <c r="HHX107" s="376"/>
      <c r="HHY107" s="376"/>
      <c r="HHZ107" s="376"/>
      <c r="HIA107" s="376"/>
      <c r="HIB107" s="376"/>
      <c r="HIC107" s="376"/>
      <c r="HID107" s="376"/>
      <c r="HIE107" s="376"/>
      <c r="HIF107" s="376"/>
      <c r="HIG107" s="376"/>
      <c r="HIH107" s="376"/>
      <c r="HII107" s="376"/>
      <c r="HIJ107" s="376"/>
      <c r="HIK107" s="376"/>
      <c r="HIL107" s="376"/>
      <c r="HIM107" s="376"/>
      <c r="HIN107" s="376"/>
      <c r="HIO107" s="376"/>
      <c r="HIP107" s="376"/>
      <c r="HIQ107" s="376"/>
      <c r="HIR107" s="376"/>
      <c r="HIS107" s="376"/>
      <c r="HIT107" s="376"/>
      <c r="HIU107" s="376"/>
      <c r="HIV107" s="376"/>
      <c r="HIW107" s="376"/>
      <c r="HIX107" s="376"/>
      <c r="HIY107" s="376"/>
      <c r="HIZ107" s="376"/>
      <c r="HJA107" s="376"/>
      <c r="HJB107" s="376"/>
      <c r="HJC107" s="376"/>
      <c r="HJD107" s="376"/>
      <c r="HJE107" s="376"/>
      <c r="HJF107" s="376"/>
      <c r="HJG107" s="376"/>
      <c r="HJH107" s="376"/>
      <c r="HJI107" s="376"/>
      <c r="HJJ107" s="376"/>
      <c r="HJK107" s="376"/>
      <c r="HJL107" s="376"/>
      <c r="HJM107" s="376"/>
      <c r="HJN107" s="376"/>
      <c r="HJO107" s="376"/>
      <c r="HJP107" s="376"/>
      <c r="HJQ107" s="376"/>
      <c r="HJR107" s="376"/>
      <c r="HJS107" s="376"/>
      <c r="HJT107" s="376"/>
      <c r="HJU107" s="376"/>
      <c r="HJV107" s="376"/>
      <c r="HJW107" s="376"/>
      <c r="HJX107" s="376"/>
      <c r="HJY107" s="376"/>
      <c r="HJZ107" s="376"/>
      <c r="HKA107" s="376"/>
      <c r="HKB107" s="376"/>
      <c r="HKC107" s="376"/>
      <c r="HKD107" s="376"/>
      <c r="HKE107" s="376"/>
      <c r="HKF107" s="376"/>
      <c r="HKG107" s="376"/>
      <c r="HKH107" s="376"/>
      <c r="HKI107" s="376"/>
      <c r="HKJ107" s="376"/>
      <c r="HKK107" s="376"/>
      <c r="HKL107" s="376"/>
      <c r="HKM107" s="376"/>
      <c r="HKN107" s="376"/>
      <c r="HKO107" s="376"/>
      <c r="HKP107" s="376"/>
      <c r="HKQ107" s="376"/>
      <c r="HKR107" s="376"/>
      <c r="HKS107" s="376"/>
      <c r="HKT107" s="376"/>
      <c r="HKU107" s="376"/>
      <c r="HKV107" s="376"/>
      <c r="HKW107" s="376"/>
      <c r="HKX107" s="376"/>
      <c r="HKY107" s="376"/>
      <c r="HKZ107" s="376"/>
      <c r="HLA107" s="376"/>
      <c r="HLB107" s="376"/>
      <c r="HLC107" s="376"/>
      <c r="HLD107" s="376"/>
      <c r="HLE107" s="376"/>
      <c r="HLF107" s="376"/>
      <c r="HLG107" s="376"/>
      <c r="HLH107" s="376"/>
      <c r="HLI107" s="376"/>
      <c r="HLJ107" s="376"/>
      <c r="HLK107" s="376"/>
      <c r="HLL107" s="376"/>
      <c r="HLM107" s="376"/>
      <c r="HLN107" s="376"/>
      <c r="HLO107" s="376"/>
      <c r="HLP107" s="376"/>
      <c r="HLQ107" s="376"/>
      <c r="HLR107" s="376"/>
      <c r="HLS107" s="376"/>
      <c r="HLT107" s="376"/>
      <c r="HLU107" s="376"/>
      <c r="HLV107" s="376"/>
      <c r="HLW107" s="376"/>
      <c r="HLX107" s="376"/>
      <c r="HLY107" s="376"/>
      <c r="HLZ107" s="376"/>
      <c r="HMA107" s="376"/>
      <c r="HMB107" s="376"/>
      <c r="HMC107" s="376"/>
      <c r="HMD107" s="376"/>
      <c r="HME107" s="376"/>
      <c r="HMF107" s="376"/>
      <c r="HMG107" s="376"/>
      <c r="HMH107" s="376"/>
      <c r="HMI107" s="376"/>
      <c r="HMJ107" s="376"/>
      <c r="HMK107" s="376"/>
      <c r="HML107" s="376"/>
      <c r="HMM107" s="376"/>
      <c r="HMN107" s="376"/>
      <c r="HMO107" s="376"/>
      <c r="HMP107" s="376"/>
      <c r="HMQ107" s="376"/>
      <c r="HMR107" s="376"/>
      <c r="HMS107" s="376"/>
      <c r="HMT107" s="376"/>
      <c r="HMU107" s="376"/>
      <c r="HMV107" s="376"/>
      <c r="HMW107" s="376"/>
      <c r="HMX107" s="376"/>
      <c r="HMY107" s="376"/>
      <c r="HMZ107" s="376"/>
      <c r="HNA107" s="376"/>
      <c r="HNB107" s="376"/>
      <c r="HNC107" s="376"/>
      <c r="HND107" s="376"/>
      <c r="HNE107" s="376"/>
      <c r="HNF107" s="376"/>
      <c r="HNG107" s="376"/>
      <c r="HNH107" s="376"/>
      <c r="HNI107" s="376"/>
      <c r="HNJ107" s="376"/>
      <c r="HNK107" s="376"/>
      <c r="HNL107" s="376"/>
      <c r="HNM107" s="376"/>
      <c r="HNN107" s="376"/>
      <c r="HNO107" s="376"/>
      <c r="HNP107" s="376"/>
      <c r="HNQ107" s="376"/>
      <c r="HNR107" s="376"/>
      <c r="HNS107" s="376"/>
      <c r="HNT107" s="376"/>
      <c r="HNU107" s="376"/>
      <c r="HNV107" s="376"/>
      <c r="HNW107" s="376"/>
      <c r="HNX107" s="376"/>
      <c r="HNY107" s="376"/>
      <c r="HNZ107" s="376"/>
      <c r="HOA107" s="376"/>
      <c r="HOB107" s="376"/>
      <c r="HOC107" s="376"/>
      <c r="HOD107" s="376"/>
      <c r="HOE107" s="376"/>
      <c r="HOF107" s="376"/>
      <c r="HOG107" s="376"/>
      <c r="HOH107" s="376"/>
      <c r="HOI107" s="376"/>
      <c r="HOJ107" s="376"/>
      <c r="HOK107" s="376"/>
      <c r="HOL107" s="376"/>
      <c r="HOM107" s="376"/>
      <c r="HON107" s="376"/>
      <c r="HOO107" s="376"/>
      <c r="HOP107" s="376"/>
      <c r="HOQ107" s="376"/>
      <c r="HOR107" s="376"/>
      <c r="HOS107" s="376"/>
      <c r="HOT107" s="376"/>
      <c r="HOU107" s="376"/>
      <c r="HOV107" s="376"/>
      <c r="HOW107" s="376"/>
      <c r="HOX107" s="376"/>
      <c r="HOY107" s="376"/>
      <c r="HOZ107" s="376"/>
      <c r="HPA107" s="376"/>
      <c r="HPB107" s="376"/>
      <c r="HPC107" s="376"/>
      <c r="HPD107" s="376"/>
      <c r="HPE107" s="376"/>
      <c r="HPF107" s="376"/>
      <c r="HPG107" s="376"/>
      <c r="HPH107" s="376"/>
      <c r="HPI107" s="376"/>
      <c r="HPJ107" s="376"/>
      <c r="HPK107" s="376"/>
      <c r="HPL107" s="376"/>
      <c r="HPM107" s="376"/>
      <c r="HPN107" s="376"/>
      <c r="HPO107" s="376"/>
      <c r="HPP107" s="376"/>
      <c r="HPQ107" s="376"/>
      <c r="HPR107" s="376"/>
      <c r="HPS107" s="376"/>
      <c r="HPT107" s="376"/>
      <c r="HPU107" s="376"/>
      <c r="HPV107" s="376"/>
      <c r="HPW107" s="376"/>
      <c r="HPX107" s="376"/>
      <c r="HPY107" s="376"/>
      <c r="HPZ107" s="376"/>
      <c r="HQA107" s="376"/>
      <c r="HQB107" s="376"/>
      <c r="HQC107" s="376"/>
      <c r="HQD107" s="376"/>
      <c r="HQE107" s="376"/>
      <c r="HQF107" s="376"/>
      <c r="HQG107" s="376"/>
      <c r="HQH107" s="376"/>
      <c r="HQI107" s="376"/>
      <c r="HQJ107" s="376"/>
      <c r="HQK107" s="376"/>
      <c r="HQL107" s="376"/>
      <c r="HQM107" s="376"/>
      <c r="HQN107" s="376"/>
      <c r="HQO107" s="376"/>
      <c r="HQP107" s="376"/>
      <c r="HQQ107" s="376"/>
      <c r="HQR107" s="376"/>
      <c r="HQS107" s="376"/>
      <c r="HQT107" s="376"/>
      <c r="HQU107" s="376"/>
      <c r="HQV107" s="376"/>
      <c r="HQW107" s="376"/>
      <c r="HQX107" s="376"/>
      <c r="HQY107" s="376"/>
      <c r="HQZ107" s="376"/>
      <c r="HRA107" s="376"/>
      <c r="HRB107" s="376"/>
      <c r="HRC107" s="376"/>
      <c r="HRD107" s="376"/>
      <c r="HRE107" s="376"/>
      <c r="HRF107" s="376"/>
      <c r="HRG107" s="376"/>
      <c r="HRH107" s="376"/>
      <c r="HRI107" s="376"/>
      <c r="HRJ107" s="376"/>
      <c r="HRK107" s="376"/>
      <c r="HRL107" s="376"/>
      <c r="HRM107" s="376"/>
      <c r="HRN107" s="376"/>
      <c r="HRO107" s="376"/>
      <c r="HRP107" s="376"/>
      <c r="HRQ107" s="376"/>
      <c r="HRR107" s="376"/>
      <c r="HRS107" s="376"/>
      <c r="HRT107" s="376"/>
      <c r="HRU107" s="376"/>
      <c r="HRV107" s="376"/>
      <c r="HRW107" s="376"/>
      <c r="HRX107" s="376"/>
      <c r="HRY107" s="376"/>
      <c r="HRZ107" s="376"/>
      <c r="HSA107" s="376"/>
      <c r="HSB107" s="376"/>
      <c r="HSC107" s="376"/>
      <c r="HSD107" s="376"/>
      <c r="HSE107" s="376"/>
      <c r="HSF107" s="376"/>
      <c r="HSG107" s="376"/>
      <c r="HSH107" s="376"/>
      <c r="HSI107" s="376"/>
      <c r="HSJ107" s="376"/>
      <c r="HSK107" s="376"/>
      <c r="HSL107" s="376"/>
      <c r="HSM107" s="376"/>
      <c r="HSN107" s="376"/>
      <c r="HSO107" s="376"/>
      <c r="HSP107" s="376"/>
      <c r="HSQ107" s="376"/>
      <c r="HSR107" s="376"/>
      <c r="HSS107" s="376"/>
      <c r="HST107" s="376"/>
      <c r="HSU107" s="376"/>
      <c r="HSV107" s="376"/>
      <c r="HSW107" s="376"/>
      <c r="HSX107" s="376"/>
      <c r="HSY107" s="376"/>
      <c r="HSZ107" s="376"/>
      <c r="HTA107" s="376"/>
      <c r="HTB107" s="376"/>
      <c r="HTC107" s="376"/>
      <c r="HTD107" s="376"/>
      <c r="HTE107" s="376"/>
      <c r="HTF107" s="376"/>
      <c r="HTG107" s="376"/>
      <c r="HTH107" s="376"/>
      <c r="HTI107" s="376"/>
      <c r="HTJ107" s="376"/>
      <c r="HTK107" s="376"/>
      <c r="HTL107" s="376"/>
      <c r="HTM107" s="376"/>
      <c r="HTN107" s="376"/>
      <c r="HTO107" s="376"/>
      <c r="HTP107" s="376"/>
      <c r="HTQ107" s="376"/>
      <c r="HTR107" s="376"/>
      <c r="HTS107" s="376"/>
      <c r="HTT107" s="376"/>
      <c r="HTU107" s="376"/>
      <c r="HTV107" s="376"/>
      <c r="HTW107" s="376"/>
      <c r="HTX107" s="376"/>
      <c r="HTY107" s="376"/>
      <c r="HTZ107" s="376"/>
      <c r="HUA107" s="376"/>
      <c r="HUB107" s="376"/>
      <c r="HUC107" s="376"/>
      <c r="HUD107" s="376"/>
      <c r="HUE107" s="376"/>
      <c r="HUF107" s="376"/>
      <c r="HUG107" s="376"/>
      <c r="HUH107" s="376"/>
      <c r="HUI107" s="376"/>
      <c r="HUJ107" s="376"/>
      <c r="HUK107" s="376"/>
      <c r="HUL107" s="376"/>
      <c r="HUM107" s="376"/>
      <c r="HUN107" s="376"/>
      <c r="HUO107" s="376"/>
      <c r="HUP107" s="376"/>
      <c r="HUQ107" s="376"/>
      <c r="HUR107" s="376"/>
      <c r="HUS107" s="376"/>
      <c r="HUT107" s="376"/>
      <c r="HUU107" s="376"/>
      <c r="HUV107" s="376"/>
      <c r="HUW107" s="376"/>
      <c r="HUX107" s="376"/>
      <c r="HUY107" s="376"/>
      <c r="HUZ107" s="376"/>
      <c r="HVA107" s="376"/>
      <c r="HVB107" s="376"/>
      <c r="HVC107" s="376"/>
      <c r="HVD107" s="376"/>
      <c r="HVE107" s="376"/>
      <c r="HVF107" s="376"/>
      <c r="HVG107" s="376"/>
      <c r="HVH107" s="376"/>
      <c r="HVI107" s="376"/>
      <c r="HVJ107" s="376"/>
      <c r="HVK107" s="376"/>
      <c r="HVL107" s="376"/>
      <c r="HVM107" s="376"/>
      <c r="HVN107" s="376"/>
      <c r="HVO107" s="376"/>
      <c r="HVP107" s="376"/>
      <c r="HVQ107" s="376"/>
      <c r="HVR107" s="376"/>
      <c r="HVS107" s="376"/>
      <c r="HVT107" s="376"/>
      <c r="HVU107" s="376"/>
      <c r="HVV107" s="376"/>
      <c r="HVW107" s="376"/>
      <c r="HVX107" s="376"/>
      <c r="HVY107" s="376"/>
      <c r="HVZ107" s="376"/>
      <c r="HWA107" s="376"/>
      <c r="HWB107" s="376"/>
      <c r="HWC107" s="376"/>
      <c r="HWD107" s="376"/>
      <c r="HWE107" s="376"/>
      <c r="HWF107" s="376"/>
      <c r="HWG107" s="376"/>
      <c r="HWH107" s="376"/>
      <c r="HWI107" s="376"/>
      <c r="HWJ107" s="376"/>
      <c r="HWK107" s="376"/>
      <c r="HWL107" s="376"/>
      <c r="HWM107" s="376"/>
      <c r="HWN107" s="376"/>
      <c r="HWO107" s="376"/>
      <c r="HWP107" s="376"/>
      <c r="HWQ107" s="376"/>
      <c r="HWR107" s="376"/>
      <c r="HWS107" s="376"/>
      <c r="HWT107" s="376"/>
      <c r="HWU107" s="376"/>
      <c r="HWV107" s="376"/>
      <c r="HWW107" s="376"/>
      <c r="HWX107" s="376"/>
      <c r="HWY107" s="376"/>
      <c r="HWZ107" s="376"/>
      <c r="HXA107" s="376"/>
      <c r="HXB107" s="376"/>
      <c r="HXC107" s="376"/>
      <c r="HXD107" s="376"/>
      <c r="HXE107" s="376"/>
      <c r="HXF107" s="376"/>
      <c r="HXG107" s="376"/>
      <c r="HXH107" s="376"/>
      <c r="HXI107" s="376"/>
      <c r="HXJ107" s="376"/>
      <c r="HXK107" s="376"/>
      <c r="HXL107" s="376"/>
      <c r="HXM107" s="376"/>
      <c r="HXN107" s="376"/>
      <c r="HXO107" s="376"/>
      <c r="HXP107" s="376"/>
      <c r="HXQ107" s="376"/>
      <c r="HXR107" s="376"/>
      <c r="HXS107" s="376"/>
      <c r="HXT107" s="376"/>
      <c r="HXU107" s="376"/>
      <c r="HXV107" s="376"/>
      <c r="HXW107" s="376"/>
      <c r="HXX107" s="376"/>
      <c r="HXY107" s="376"/>
      <c r="HXZ107" s="376"/>
      <c r="HYA107" s="376"/>
      <c r="HYB107" s="376"/>
      <c r="HYC107" s="376"/>
      <c r="HYD107" s="376"/>
      <c r="HYE107" s="376"/>
      <c r="HYF107" s="376"/>
      <c r="HYG107" s="376"/>
      <c r="HYH107" s="376"/>
      <c r="HYI107" s="376"/>
      <c r="HYJ107" s="376"/>
      <c r="HYK107" s="376"/>
      <c r="HYL107" s="376"/>
      <c r="HYM107" s="376"/>
      <c r="HYN107" s="376"/>
      <c r="HYO107" s="376"/>
      <c r="HYP107" s="376"/>
      <c r="HYQ107" s="376"/>
      <c r="HYR107" s="376"/>
      <c r="HYS107" s="376"/>
      <c r="HYT107" s="376"/>
      <c r="HYU107" s="376"/>
      <c r="HYV107" s="376"/>
      <c r="HYW107" s="376"/>
      <c r="HYX107" s="376"/>
      <c r="HYY107" s="376"/>
      <c r="HYZ107" s="376"/>
      <c r="HZA107" s="376"/>
      <c r="HZB107" s="376"/>
      <c r="HZC107" s="376"/>
      <c r="HZD107" s="376"/>
      <c r="HZE107" s="376"/>
      <c r="HZF107" s="376"/>
      <c r="HZG107" s="376"/>
      <c r="HZH107" s="376"/>
      <c r="HZI107" s="376"/>
      <c r="HZJ107" s="376"/>
      <c r="HZK107" s="376"/>
      <c r="HZL107" s="376"/>
      <c r="HZM107" s="376"/>
      <c r="HZN107" s="376"/>
      <c r="HZO107" s="376"/>
      <c r="HZP107" s="376"/>
      <c r="HZQ107" s="376"/>
      <c r="HZR107" s="376"/>
      <c r="HZS107" s="376"/>
      <c r="HZT107" s="376"/>
      <c r="HZU107" s="376"/>
      <c r="HZV107" s="376"/>
      <c r="HZW107" s="376"/>
      <c r="HZX107" s="376"/>
      <c r="HZY107" s="376"/>
      <c r="HZZ107" s="376"/>
      <c r="IAA107" s="376"/>
      <c r="IAB107" s="376"/>
      <c r="IAC107" s="376"/>
      <c r="IAD107" s="376"/>
      <c r="IAE107" s="376"/>
      <c r="IAF107" s="376"/>
      <c r="IAG107" s="376"/>
      <c r="IAH107" s="376"/>
      <c r="IAI107" s="376"/>
      <c r="IAJ107" s="376"/>
      <c r="IAK107" s="376"/>
      <c r="IAL107" s="376"/>
      <c r="IAM107" s="376"/>
      <c r="IAN107" s="376"/>
      <c r="IAO107" s="376"/>
      <c r="IAP107" s="376"/>
      <c r="IAQ107" s="376"/>
      <c r="IAR107" s="376"/>
      <c r="IAS107" s="376"/>
      <c r="IAT107" s="376"/>
      <c r="IAU107" s="376"/>
      <c r="IAV107" s="376"/>
      <c r="IAW107" s="376"/>
      <c r="IAX107" s="376"/>
      <c r="IAY107" s="376"/>
      <c r="IAZ107" s="376"/>
      <c r="IBA107" s="376"/>
      <c r="IBB107" s="376"/>
      <c r="IBC107" s="376"/>
      <c r="IBD107" s="376"/>
      <c r="IBE107" s="376"/>
      <c r="IBF107" s="376"/>
      <c r="IBG107" s="376"/>
      <c r="IBH107" s="376"/>
      <c r="IBI107" s="376"/>
      <c r="IBJ107" s="376"/>
      <c r="IBK107" s="376"/>
      <c r="IBL107" s="376"/>
      <c r="IBM107" s="376"/>
      <c r="IBN107" s="376"/>
      <c r="IBO107" s="376"/>
      <c r="IBP107" s="376"/>
      <c r="IBQ107" s="376"/>
      <c r="IBR107" s="376"/>
      <c r="IBS107" s="376"/>
      <c r="IBT107" s="376"/>
      <c r="IBU107" s="376"/>
      <c r="IBV107" s="376"/>
      <c r="IBW107" s="376"/>
      <c r="IBX107" s="376"/>
      <c r="IBY107" s="376"/>
      <c r="IBZ107" s="376"/>
      <c r="ICA107" s="376"/>
      <c r="ICB107" s="376"/>
      <c r="ICC107" s="376"/>
      <c r="ICD107" s="376"/>
      <c r="ICE107" s="376"/>
      <c r="ICF107" s="376"/>
      <c r="ICG107" s="376"/>
      <c r="ICH107" s="376"/>
      <c r="ICI107" s="376"/>
      <c r="ICJ107" s="376"/>
      <c r="ICK107" s="376"/>
      <c r="ICL107" s="376"/>
      <c r="ICM107" s="376"/>
      <c r="ICN107" s="376"/>
      <c r="ICO107" s="376"/>
      <c r="ICP107" s="376"/>
      <c r="ICQ107" s="376"/>
      <c r="ICR107" s="376"/>
      <c r="ICS107" s="376"/>
      <c r="ICT107" s="376"/>
      <c r="ICU107" s="376"/>
      <c r="ICV107" s="376"/>
      <c r="ICW107" s="376"/>
      <c r="ICX107" s="376"/>
      <c r="ICY107" s="376"/>
      <c r="ICZ107" s="376"/>
      <c r="IDA107" s="376"/>
      <c r="IDB107" s="376"/>
      <c r="IDC107" s="376"/>
      <c r="IDD107" s="376"/>
      <c r="IDE107" s="376"/>
      <c r="IDF107" s="376"/>
      <c r="IDG107" s="376"/>
      <c r="IDH107" s="376"/>
      <c r="IDI107" s="376"/>
      <c r="IDJ107" s="376"/>
      <c r="IDK107" s="376"/>
      <c r="IDL107" s="376"/>
      <c r="IDM107" s="376"/>
      <c r="IDN107" s="376"/>
      <c r="IDO107" s="376"/>
      <c r="IDP107" s="376"/>
      <c r="IDQ107" s="376"/>
      <c r="IDR107" s="376"/>
      <c r="IDS107" s="376"/>
      <c r="IDT107" s="376"/>
      <c r="IDU107" s="376"/>
      <c r="IDV107" s="376"/>
      <c r="IDW107" s="376"/>
      <c r="IDX107" s="376"/>
      <c r="IDY107" s="376"/>
      <c r="IDZ107" s="376"/>
      <c r="IEA107" s="376"/>
      <c r="IEB107" s="376"/>
      <c r="IEC107" s="376"/>
      <c r="IED107" s="376"/>
      <c r="IEE107" s="376"/>
      <c r="IEF107" s="376"/>
      <c r="IEG107" s="376"/>
      <c r="IEH107" s="376"/>
      <c r="IEI107" s="376"/>
      <c r="IEJ107" s="376"/>
      <c r="IEK107" s="376"/>
      <c r="IEL107" s="376"/>
      <c r="IEM107" s="376"/>
      <c r="IEN107" s="376"/>
      <c r="IEO107" s="376"/>
      <c r="IEP107" s="376"/>
      <c r="IEQ107" s="376"/>
      <c r="IER107" s="376"/>
      <c r="IES107" s="376"/>
      <c r="IET107" s="376"/>
      <c r="IEU107" s="376"/>
      <c r="IEV107" s="376"/>
      <c r="IEW107" s="376"/>
      <c r="IEX107" s="376"/>
      <c r="IEY107" s="376"/>
      <c r="IEZ107" s="376"/>
      <c r="IFA107" s="376"/>
      <c r="IFB107" s="376"/>
      <c r="IFC107" s="376"/>
      <c r="IFD107" s="376"/>
      <c r="IFE107" s="376"/>
      <c r="IFF107" s="376"/>
      <c r="IFG107" s="376"/>
      <c r="IFH107" s="376"/>
      <c r="IFI107" s="376"/>
      <c r="IFJ107" s="376"/>
      <c r="IFK107" s="376"/>
      <c r="IFL107" s="376"/>
      <c r="IFM107" s="376"/>
      <c r="IFN107" s="376"/>
      <c r="IFO107" s="376"/>
      <c r="IFP107" s="376"/>
      <c r="IFQ107" s="376"/>
      <c r="IFR107" s="376"/>
      <c r="IFS107" s="376"/>
      <c r="IFT107" s="376"/>
      <c r="IFU107" s="376"/>
      <c r="IFV107" s="376"/>
      <c r="IFW107" s="376"/>
      <c r="IFX107" s="376"/>
      <c r="IFY107" s="376"/>
      <c r="IFZ107" s="376"/>
      <c r="IGA107" s="376"/>
      <c r="IGB107" s="376"/>
      <c r="IGC107" s="376"/>
      <c r="IGD107" s="376"/>
      <c r="IGE107" s="376"/>
      <c r="IGF107" s="376"/>
      <c r="IGG107" s="376"/>
      <c r="IGH107" s="376"/>
      <c r="IGI107" s="376"/>
      <c r="IGJ107" s="376"/>
      <c r="IGK107" s="376"/>
      <c r="IGL107" s="376"/>
      <c r="IGM107" s="376"/>
      <c r="IGN107" s="376"/>
      <c r="IGO107" s="376"/>
      <c r="IGP107" s="376"/>
      <c r="IGQ107" s="376"/>
      <c r="IGR107" s="376"/>
      <c r="IGS107" s="376"/>
      <c r="IGT107" s="376"/>
      <c r="IGU107" s="376"/>
      <c r="IGV107" s="376"/>
      <c r="IGW107" s="376"/>
      <c r="IGX107" s="376"/>
      <c r="IGY107" s="376"/>
      <c r="IGZ107" s="376"/>
      <c r="IHA107" s="376"/>
      <c r="IHB107" s="376"/>
      <c r="IHC107" s="376"/>
      <c r="IHD107" s="376"/>
      <c r="IHE107" s="376"/>
      <c r="IHF107" s="376"/>
      <c r="IHG107" s="376"/>
      <c r="IHH107" s="376"/>
      <c r="IHI107" s="376"/>
      <c r="IHJ107" s="376"/>
      <c r="IHK107" s="376"/>
      <c r="IHL107" s="376"/>
      <c r="IHM107" s="376"/>
      <c r="IHN107" s="376"/>
      <c r="IHO107" s="376"/>
      <c r="IHP107" s="376"/>
      <c r="IHQ107" s="376"/>
      <c r="IHR107" s="376"/>
      <c r="IHS107" s="376"/>
      <c r="IHT107" s="376"/>
      <c r="IHU107" s="376"/>
      <c r="IHV107" s="376"/>
      <c r="IHW107" s="376"/>
      <c r="IHX107" s="376"/>
      <c r="IHY107" s="376"/>
      <c r="IHZ107" s="376"/>
      <c r="IIA107" s="376"/>
      <c r="IIB107" s="376"/>
      <c r="IIC107" s="376"/>
      <c r="IID107" s="376"/>
      <c r="IIE107" s="376"/>
      <c r="IIF107" s="376"/>
      <c r="IIG107" s="376"/>
      <c r="IIH107" s="376"/>
      <c r="III107" s="376"/>
      <c r="IIJ107" s="376"/>
      <c r="IIK107" s="376"/>
      <c r="IIL107" s="376"/>
      <c r="IIM107" s="376"/>
      <c r="IIN107" s="376"/>
      <c r="IIO107" s="376"/>
      <c r="IIP107" s="376"/>
      <c r="IIQ107" s="376"/>
      <c r="IIR107" s="376"/>
      <c r="IIS107" s="376"/>
      <c r="IIT107" s="376"/>
      <c r="IIU107" s="376"/>
      <c r="IIV107" s="376"/>
      <c r="IIW107" s="376"/>
      <c r="IIX107" s="376"/>
      <c r="IIY107" s="376"/>
      <c r="IIZ107" s="376"/>
      <c r="IJA107" s="376"/>
      <c r="IJB107" s="376"/>
      <c r="IJC107" s="376"/>
      <c r="IJD107" s="376"/>
      <c r="IJE107" s="376"/>
      <c r="IJF107" s="376"/>
      <c r="IJG107" s="376"/>
      <c r="IJH107" s="376"/>
      <c r="IJI107" s="376"/>
      <c r="IJJ107" s="376"/>
      <c r="IJK107" s="376"/>
      <c r="IJL107" s="376"/>
      <c r="IJM107" s="376"/>
      <c r="IJN107" s="376"/>
      <c r="IJO107" s="376"/>
      <c r="IJP107" s="376"/>
      <c r="IJQ107" s="376"/>
      <c r="IJR107" s="376"/>
      <c r="IJS107" s="376"/>
      <c r="IJT107" s="376"/>
      <c r="IJU107" s="376"/>
      <c r="IJV107" s="376"/>
      <c r="IJW107" s="376"/>
      <c r="IJX107" s="376"/>
      <c r="IJY107" s="376"/>
      <c r="IJZ107" s="376"/>
      <c r="IKA107" s="376"/>
      <c r="IKB107" s="376"/>
      <c r="IKC107" s="376"/>
      <c r="IKD107" s="376"/>
      <c r="IKE107" s="376"/>
      <c r="IKF107" s="376"/>
      <c r="IKG107" s="376"/>
      <c r="IKH107" s="376"/>
      <c r="IKI107" s="376"/>
      <c r="IKJ107" s="376"/>
      <c r="IKK107" s="376"/>
      <c r="IKL107" s="376"/>
      <c r="IKM107" s="376"/>
      <c r="IKN107" s="376"/>
      <c r="IKO107" s="376"/>
      <c r="IKP107" s="376"/>
      <c r="IKQ107" s="376"/>
      <c r="IKR107" s="376"/>
      <c r="IKS107" s="376"/>
      <c r="IKT107" s="376"/>
      <c r="IKU107" s="376"/>
      <c r="IKV107" s="376"/>
      <c r="IKW107" s="376"/>
      <c r="IKX107" s="376"/>
      <c r="IKY107" s="376"/>
      <c r="IKZ107" s="376"/>
      <c r="ILA107" s="376"/>
      <c r="ILB107" s="376"/>
      <c r="ILC107" s="376"/>
      <c r="ILD107" s="376"/>
      <c r="ILE107" s="376"/>
      <c r="ILF107" s="376"/>
      <c r="ILG107" s="376"/>
      <c r="ILH107" s="376"/>
      <c r="ILI107" s="376"/>
      <c r="ILJ107" s="376"/>
      <c r="ILK107" s="376"/>
      <c r="ILL107" s="376"/>
      <c r="ILM107" s="376"/>
      <c r="ILN107" s="376"/>
      <c r="ILO107" s="376"/>
      <c r="ILP107" s="376"/>
      <c r="ILQ107" s="376"/>
      <c r="ILR107" s="376"/>
      <c r="ILS107" s="376"/>
      <c r="ILT107" s="376"/>
      <c r="ILU107" s="376"/>
      <c r="ILV107" s="376"/>
      <c r="ILW107" s="376"/>
      <c r="ILX107" s="376"/>
      <c r="ILY107" s="376"/>
      <c r="ILZ107" s="376"/>
      <c r="IMA107" s="376"/>
      <c r="IMB107" s="376"/>
      <c r="IMC107" s="376"/>
      <c r="IMD107" s="376"/>
      <c r="IME107" s="376"/>
      <c r="IMF107" s="376"/>
      <c r="IMG107" s="376"/>
      <c r="IMH107" s="376"/>
      <c r="IMI107" s="376"/>
      <c r="IMJ107" s="376"/>
      <c r="IMK107" s="376"/>
      <c r="IML107" s="376"/>
      <c r="IMM107" s="376"/>
      <c r="IMN107" s="376"/>
      <c r="IMO107" s="376"/>
      <c r="IMP107" s="376"/>
      <c r="IMQ107" s="376"/>
      <c r="IMR107" s="376"/>
      <c r="IMS107" s="376"/>
      <c r="IMT107" s="376"/>
      <c r="IMU107" s="376"/>
      <c r="IMV107" s="376"/>
      <c r="IMW107" s="376"/>
      <c r="IMX107" s="376"/>
      <c r="IMY107" s="376"/>
      <c r="IMZ107" s="376"/>
      <c r="INA107" s="376"/>
      <c r="INB107" s="376"/>
      <c r="INC107" s="376"/>
      <c r="IND107" s="376"/>
      <c r="INE107" s="376"/>
      <c r="INF107" s="376"/>
      <c r="ING107" s="376"/>
      <c r="INH107" s="376"/>
      <c r="INI107" s="376"/>
      <c r="INJ107" s="376"/>
      <c r="INK107" s="376"/>
      <c r="INL107" s="376"/>
      <c r="INM107" s="376"/>
      <c r="INN107" s="376"/>
      <c r="INO107" s="376"/>
      <c r="INP107" s="376"/>
      <c r="INQ107" s="376"/>
      <c r="INR107" s="376"/>
      <c r="INS107" s="376"/>
      <c r="INT107" s="376"/>
      <c r="INU107" s="376"/>
      <c r="INV107" s="376"/>
      <c r="INW107" s="376"/>
      <c r="INX107" s="376"/>
      <c r="INY107" s="376"/>
      <c r="INZ107" s="376"/>
      <c r="IOA107" s="376"/>
      <c r="IOB107" s="376"/>
      <c r="IOC107" s="376"/>
      <c r="IOD107" s="376"/>
      <c r="IOE107" s="376"/>
      <c r="IOF107" s="376"/>
      <c r="IOG107" s="376"/>
      <c r="IOH107" s="376"/>
      <c r="IOI107" s="376"/>
      <c r="IOJ107" s="376"/>
      <c r="IOK107" s="376"/>
      <c r="IOL107" s="376"/>
      <c r="IOM107" s="376"/>
      <c r="ION107" s="376"/>
      <c r="IOO107" s="376"/>
      <c r="IOP107" s="376"/>
      <c r="IOQ107" s="376"/>
      <c r="IOR107" s="376"/>
      <c r="IOS107" s="376"/>
      <c r="IOT107" s="376"/>
      <c r="IOU107" s="376"/>
      <c r="IOV107" s="376"/>
      <c r="IOW107" s="376"/>
      <c r="IOX107" s="376"/>
      <c r="IOY107" s="376"/>
      <c r="IOZ107" s="376"/>
      <c r="IPA107" s="376"/>
      <c r="IPB107" s="376"/>
      <c r="IPC107" s="376"/>
      <c r="IPD107" s="376"/>
      <c r="IPE107" s="376"/>
      <c r="IPF107" s="376"/>
      <c r="IPG107" s="376"/>
      <c r="IPH107" s="376"/>
      <c r="IPI107" s="376"/>
      <c r="IPJ107" s="376"/>
      <c r="IPK107" s="376"/>
      <c r="IPL107" s="376"/>
      <c r="IPM107" s="376"/>
      <c r="IPN107" s="376"/>
      <c r="IPO107" s="376"/>
      <c r="IPP107" s="376"/>
      <c r="IPQ107" s="376"/>
      <c r="IPR107" s="376"/>
      <c r="IPS107" s="376"/>
      <c r="IPT107" s="376"/>
      <c r="IPU107" s="376"/>
      <c r="IPV107" s="376"/>
      <c r="IPW107" s="376"/>
      <c r="IPX107" s="376"/>
      <c r="IPY107" s="376"/>
      <c r="IPZ107" s="376"/>
      <c r="IQA107" s="376"/>
      <c r="IQB107" s="376"/>
      <c r="IQC107" s="376"/>
      <c r="IQD107" s="376"/>
      <c r="IQE107" s="376"/>
      <c r="IQF107" s="376"/>
      <c r="IQG107" s="376"/>
      <c r="IQH107" s="376"/>
      <c r="IQI107" s="376"/>
      <c r="IQJ107" s="376"/>
      <c r="IQK107" s="376"/>
      <c r="IQL107" s="376"/>
      <c r="IQM107" s="376"/>
      <c r="IQN107" s="376"/>
      <c r="IQO107" s="376"/>
      <c r="IQP107" s="376"/>
      <c r="IQQ107" s="376"/>
      <c r="IQR107" s="376"/>
      <c r="IQS107" s="376"/>
      <c r="IQT107" s="376"/>
      <c r="IQU107" s="376"/>
      <c r="IQV107" s="376"/>
      <c r="IQW107" s="376"/>
      <c r="IQX107" s="376"/>
      <c r="IQY107" s="376"/>
      <c r="IQZ107" s="376"/>
      <c r="IRA107" s="376"/>
      <c r="IRB107" s="376"/>
      <c r="IRC107" s="376"/>
      <c r="IRD107" s="376"/>
      <c r="IRE107" s="376"/>
      <c r="IRF107" s="376"/>
      <c r="IRG107" s="376"/>
      <c r="IRH107" s="376"/>
      <c r="IRI107" s="376"/>
      <c r="IRJ107" s="376"/>
      <c r="IRK107" s="376"/>
      <c r="IRL107" s="376"/>
      <c r="IRM107" s="376"/>
      <c r="IRN107" s="376"/>
      <c r="IRO107" s="376"/>
      <c r="IRP107" s="376"/>
      <c r="IRQ107" s="376"/>
      <c r="IRR107" s="376"/>
      <c r="IRS107" s="376"/>
      <c r="IRT107" s="376"/>
      <c r="IRU107" s="376"/>
      <c r="IRV107" s="376"/>
      <c r="IRW107" s="376"/>
      <c r="IRX107" s="376"/>
      <c r="IRY107" s="376"/>
      <c r="IRZ107" s="376"/>
      <c r="ISA107" s="376"/>
      <c r="ISB107" s="376"/>
      <c r="ISC107" s="376"/>
      <c r="ISD107" s="376"/>
      <c r="ISE107" s="376"/>
      <c r="ISF107" s="376"/>
      <c r="ISG107" s="376"/>
      <c r="ISH107" s="376"/>
      <c r="ISI107" s="376"/>
      <c r="ISJ107" s="376"/>
      <c r="ISK107" s="376"/>
      <c r="ISL107" s="376"/>
      <c r="ISM107" s="376"/>
      <c r="ISN107" s="376"/>
      <c r="ISO107" s="376"/>
      <c r="ISP107" s="376"/>
      <c r="ISQ107" s="376"/>
      <c r="ISR107" s="376"/>
      <c r="ISS107" s="376"/>
      <c r="IST107" s="376"/>
      <c r="ISU107" s="376"/>
      <c r="ISV107" s="376"/>
      <c r="ISW107" s="376"/>
      <c r="ISX107" s="376"/>
      <c r="ISY107" s="376"/>
      <c r="ISZ107" s="376"/>
      <c r="ITA107" s="376"/>
      <c r="ITB107" s="376"/>
      <c r="ITC107" s="376"/>
      <c r="ITD107" s="376"/>
      <c r="ITE107" s="376"/>
      <c r="ITF107" s="376"/>
      <c r="ITG107" s="376"/>
      <c r="ITH107" s="376"/>
      <c r="ITI107" s="376"/>
      <c r="ITJ107" s="376"/>
      <c r="ITK107" s="376"/>
      <c r="ITL107" s="376"/>
      <c r="ITM107" s="376"/>
      <c r="ITN107" s="376"/>
      <c r="ITO107" s="376"/>
      <c r="ITP107" s="376"/>
      <c r="ITQ107" s="376"/>
      <c r="ITR107" s="376"/>
      <c r="ITS107" s="376"/>
      <c r="ITT107" s="376"/>
      <c r="ITU107" s="376"/>
      <c r="ITV107" s="376"/>
      <c r="ITW107" s="376"/>
      <c r="ITX107" s="376"/>
      <c r="ITY107" s="376"/>
      <c r="ITZ107" s="376"/>
      <c r="IUA107" s="376"/>
      <c r="IUB107" s="376"/>
      <c r="IUC107" s="376"/>
      <c r="IUD107" s="376"/>
      <c r="IUE107" s="376"/>
      <c r="IUF107" s="376"/>
      <c r="IUG107" s="376"/>
      <c r="IUH107" s="376"/>
      <c r="IUI107" s="376"/>
      <c r="IUJ107" s="376"/>
      <c r="IUK107" s="376"/>
      <c r="IUL107" s="376"/>
      <c r="IUM107" s="376"/>
      <c r="IUN107" s="376"/>
      <c r="IUO107" s="376"/>
      <c r="IUP107" s="376"/>
      <c r="IUQ107" s="376"/>
      <c r="IUR107" s="376"/>
      <c r="IUS107" s="376"/>
      <c r="IUT107" s="376"/>
      <c r="IUU107" s="376"/>
      <c r="IUV107" s="376"/>
      <c r="IUW107" s="376"/>
      <c r="IUX107" s="376"/>
      <c r="IUY107" s="376"/>
      <c r="IUZ107" s="376"/>
      <c r="IVA107" s="376"/>
      <c r="IVB107" s="376"/>
      <c r="IVC107" s="376"/>
      <c r="IVD107" s="376"/>
      <c r="IVE107" s="376"/>
      <c r="IVF107" s="376"/>
      <c r="IVG107" s="376"/>
      <c r="IVH107" s="376"/>
      <c r="IVI107" s="376"/>
      <c r="IVJ107" s="376"/>
      <c r="IVK107" s="376"/>
      <c r="IVL107" s="376"/>
      <c r="IVM107" s="376"/>
      <c r="IVN107" s="376"/>
      <c r="IVO107" s="376"/>
      <c r="IVP107" s="376"/>
      <c r="IVQ107" s="376"/>
      <c r="IVR107" s="376"/>
      <c r="IVS107" s="376"/>
      <c r="IVT107" s="376"/>
      <c r="IVU107" s="376"/>
      <c r="IVV107" s="376"/>
      <c r="IVW107" s="376"/>
      <c r="IVX107" s="376"/>
      <c r="IVY107" s="376"/>
      <c r="IVZ107" s="376"/>
      <c r="IWA107" s="376"/>
      <c r="IWB107" s="376"/>
      <c r="IWC107" s="376"/>
      <c r="IWD107" s="376"/>
      <c r="IWE107" s="376"/>
      <c r="IWF107" s="376"/>
      <c r="IWG107" s="376"/>
      <c r="IWH107" s="376"/>
      <c r="IWI107" s="376"/>
      <c r="IWJ107" s="376"/>
      <c r="IWK107" s="376"/>
      <c r="IWL107" s="376"/>
      <c r="IWM107" s="376"/>
      <c r="IWN107" s="376"/>
      <c r="IWO107" s="376"/>
      <c r="IWP107" s="376"/>
      <c r="IWQ107" s="376"/>
      <c r="IWR107" s="376"/>
      <c r="IWS107" s="376"/>
      <c r="IWT107" s="376"/>
      <c r="IWU107" s="376"/>
      <c r="IWV107" s="376"/>
      <c r="IWW107" s="376"/>
      <c r="IWX107" s="376"/>
      <c r="IWY107" s="376"/>
      <c r="IWZ107" s="376"/>
      <c r="IXA107" s="376"/>
      <c r="IXB107" s="376"/>
      <c r="IXC107" s="376"/>
      <c r="IXD107" s="376"/>
      <c r="IXE107" s="376"/>
      <c r="IXF107" s="376"/>
      <c r="IXG107" s="376"/>
      <c r="IXH107" s="376"/>
      <c r="IXI107" s="376"/>
      <c r="IXJ107" s="376"/>
      <c r="IXK107" s="376"/>
      <c r="IXL107" s="376"/>
      <c r="IXM107" s="376"/>
      <c r="IXN107" s="376"/>
      <c r="IXO107" s="376"/>
      <c r="IXP107" s="376"/>
      <c r="IXQ107" s="376"/>
      <c r="IXR107" s="376"/>
      <c r="IXS107" s="376"/>
      <c r="IXT107" s="376"/>
      <c r="IXU107" s="376"/>
      <c r="IXV107" s="376"/>
      <c r="IXW107" s="376"/>
      <c r="IXX107" s="376"/>
      <c r="IXY107" s="376"/>
      <c r="IXZ107" s="376"/>
      <c r="IYA107" s="376"/>
      <c r="IYB107" s="376"/>
      <c r="IYC107" s="376"/>
      <c r="IYD107" s="376"/>
      <c r="IYE107" s="376"/>
      <c r="IYF107" s="376"/>
      <c r="IYG107" s="376"/>
      <c r="IYH107" s="376"/>
      <c r="IYI107" s="376"/>
      <c r="IYJ107" s="376"/>
      <c r="IYK107" s="376"/>
      <c r="IYL107" s="376"/>
      <c r="IYM107" s="376"/>
      <c r="IYN107" s="376"/>
      <c r="IYO107" s="376"/>
      <c r="IYP107" s="376"/>
      <c r="IYQ107" s="376"/>
      <c r="IYR107" s="376"/>
      <c r="IYS107" s="376"/>
      <c r="IYT107" s="376"/>
      <c r="IYU107" s="376"/>
      <c r="IYV107" s="376"/>
      <c r="IYW107" s="376"/>
      <c r="IYX107" s="376"/>
      <c r="IYY107" s="376"/>
      <c r="IYZ107" s="376"/>
      <c r="IZA107" s="376"/>
      <c r="IZB107" s="376"/>
      <c r="IZC107" s="376"/>
      <c r="IZD107" s="376"/>
      <c r="IZE107" s="376"/>
      <c r="IZF107" s="376"/>
      <c r="IZG107" s="376"/>
      <c r="IZH107" s="376"/>
      <c r="IZI107" s="376"/>
      <c r="IZJ107" s="376"/>
      <c r="IZK107" s="376"/>
      <c r="IZL107" s="376"/>
      <c r="IZM107" s="376"/>
      <c r="IZN107" s="376"/>
      <c r="IZO107" s="376"/>
      <c r="IZP107" s="376"/>
      <c r="IZQ107" s="376"/>
      <c r="IZR107" s="376"/>
      <c r="IZS107" s="376"/>
      <c r="IZT107" s="376"/>
      <c r="IZU107" s="376"/>
      <c r="IZV107" s="376"/>
      <c r="IZW107" s="376"/>
      <c r="IZX107" s="376"/>
      <c r="IZY107" s="376"/>
      <c r="IZZ107" s="376"/>
      <c r="JAA107" s="376"/>
      <c r="JAB107" s="376"/>
      <c r="JAC107" s="376"/>
      <c r="JAD107" s="376"/>
      <c r="JAE107" s="376"/>
      <c r="JAF107" s="376"/>
      <c r="JAG107" s="376"/>
      <c r="JAH107" s="376"/>
      <c r="JAI107" s="376"/>
      <c r="JAJ107" s="376"/>
      <c r="JAK107" s="376"/>
      <c r="JAL107" s="376"/>
      <c r="JAM107" s="376"/>
      <c r="JAN107" s="376"/>
      <c r="JAO107" s="376"/>
      <c r="JAP107" s="376"/>
      <c r="JAQ107" s="376"/>
      <c r="JAR107" s="376"/>
      <c r="JAS107" s="376"/>
      <c r="JAT107" s="376"/>
      <c r="JAU107" s="376"/>
      <c r="JAV107" s="376"/>
      <c r="JAW107" s="376"/>
      <c r="JAX107" s="376"/>
      <c r="JAY107" s="376"/>
      <c r="JAZ107" s="376"/>
      <c r="JBA107" s="376"/>
      <c r="JBB107" s="376"/>
      <c r="JBC107" s="376"/>
      <c r="JBD107" s="376"/>
      <c r="JBE107" s="376"/>
      <c r="JBF107" s="376"/>
      <c r="JBG107" s="376"/>
      <c r="JBH107" s="376"/>
      <c r="JBI107" s="376"/>
      <c r="JBJ107" s="376"/>
      <c r="JBK107" s="376"/>
      <c r="JBL107" s="376"/>
      <c r="JBM107" s="376"/>
      <c r="JBN107" s="376"/>
      <c r="JBO107" s="376"/>
      <c r="JBP107" s="376"/>
      <c r="JBQ107" s="376"/>
      <c r="JBR107" s="376"/>
      <c r="JBS107" s="376"/>
      <c r="JBT107" s="376"/>
      <c r="JBU107" s="376"/>
      <c r="JBV107" s="376"/>
      <c r="JBW107" s="376"/>
      <c r="JBX107" s="376"/>
      <c r="JBY107" s="376"/>
      <c r="JBZ107" s="376"/>
      <c r="JCA107" s="376"/>
      <c r="JCB107" s="376"/>
      <c r="JCC107" s="376"/>
      <c r="JCD107" s="376"/>
      <c r="JCE107" s="376"/>
      <c r="JCF107" s="376"/>
      <c r="JCG107" s="376"/>
      <c r="JCH107" s="376"/>
      <c r="JCI107" s="376"/>
      <c r="JCJ107" s="376"/>
      <c r="JCK107" s="376"/>
      <c r="JCL107" s="376"/>
      <c r="JCM107" s="376"/>
      <c r="JCN107" s="376"/>
      <c r="JCO107" s="376"/>
      <c r="JCP107" s="376"/>
      <c r="JCQ107" s="376"/>
      <c r="JCR107" s="376"/>
      <c r="JCS107" s="376"/>
      <c r="JCT107" s="376"/>
      <c r="JCU107" s="376"/>
      <c r="JCV107" s="376"/>
      <c r="JCW107" s="376"/>
      <c r="JCX107" s="376"/>
      <c r="JCY107" s="376"/>
      <c r="JCZ107" s="376"/>
      <c r="JDA107" s="376"/>
      <c r="JDB107" s="376"/>
      <c r="JDC107" s="376"/>
      <c r="JDD107" s="376"/>
      <c r="JDE107" s="376"/>
      <c r="JDF107" s="376"/>
      <c r="JDG107" s="376"/>
      <c r="JDH107" s="376"/>
      <c r="JDI107" s="376"/>
      <c r="JDJ107" s="376"/>
      <c r="JDK107" s="376"/>
      <c r="JDL107" s="376"/>
      <c r="JDM107" s="376"/>
      <c r="JDN107" s="376"/>
      <c r="JDO107" s="376"/>
      <c r="JDP107" s="376"/>
      <c r="JDQ107" s="376"/>
      <c r="JDR107" s="376"/>
      <c r="JDS107" s="376"/>
      <c r="JDT107" s="376"/>
      <c r="JDU107" s="376"/>
      <c r="JDV107" s="376"/>
      <c r="JDW107" s="376"/>
      <c r="JDX107" s="376"/>
      <c r="JDY107" s="376"/>
      <c r="JDZ107" s="376"/>
      <c r="JEA107" s="376"/>
      <c r="JEB107" s="376"/>
      <c r="JEC107" s="376"/>
      <c r="JED107" s="376"/>
      <c r="JEE107" s="376"/>
      <c r="JEF107" s="376"/>
      <c r="JEG107" s="376"/>
      <c r="JEH107" s="376"/>
      <c r="JEI107" s="376"/>
      <c r="JEJ107" s="376"/>
      <c r="JEK107" s="376"/>
      <c r="JEL107" s="376"/>
      <c r="JEM107" s="376"/>
      <c r="JEN107" s="376"/>
      <c r="JEO107" s="376"/>
      <c r="JEP107" s="376"/>
      <c r="JEQ107" s="376"/>
      <c r="JER107" s="376"/>
      <c r="JES107" s="376"/>
      <c r="JET107" s="376"/>
      <c r="JEU107" s="376"/>
      <c r="JEV107" s="376"/>
      <c r="JEW107" s="376"/>
      <c r="JEX107" s="376"/>
      <c r="JEY107" s="376"/>
      <c r="JEZ107" s="376"/>
      <c r="JFA107" s="376"/>
      <c r="JFB107" s="376"/>
      <c r="JFC107" s="376"/>
      <c r="JFD107" s="376"/>
      <c r="JFE107" s="376"/>
      <c r="JFF107" s="376"/>
      <c r="JFG107" s="376"/>
      <c r="JFH107" s="376"/>
      <c r="JFI107" s="376"/>
      <c r="JFJ107" s="376"/>
      <c r="JFK107" s="376"/>
      <c r="JFL107" s="376"/>
      <c r="JFM107" s="376"/>
      <c r="JFN107" s="376"/>
      <c r="JFO107" s="376"/>
      <c r="JFP107" s="376"/>
      <c r="JFQ107" s="376"/>
      <c r="JFR107" s="376"/>
      <c r="JFS107" s="376"/>
      <c r="JFT107" s="376"/>
      <c r="JFU107" s="376"/>
      <c r="JFV107" s="376"/>
      <c r="JFW107" s="376"/>
      <c r="JFX107" s="376"/>
      <c r="JFY107" s="376"/>
      <c r="JFZ107" s="376"/>
      <c r="JGA107" s="376"/>
      <c r="JGB107" s="376"/>
      <c r="JGC107" s="376"/>
      <c r="JGD107" s="376"/>
      <c r="JGE107" s="376"/>
      <c r="JGF107" s="376"/>
      <c r="JGG107" s="376"/>
      <c r="JGH107" s="376"/>
      <c r="JGI107" s="376"/>
      <c r="JGJ107" s="376"/>
      <c r="JGK107" s="376"/>
      <c r="JGL107" s="376"/>
      <c r="JGM107" s="376"/>
      <c r="JGN107" s="376"/>
      <c r="JGO107" s="376"/>
      <c r="JGP107" s="376"/>
      <c r="JGQ107" s="376"/>
      <c r="JGR107" s="376"/>
      <c r="JGS107" s="376"/>
      <c r="JGT107" s="376"/>
      <c r="JGU107" s="376"/>
      <c r="JGV107" s="376"/>
      <c r="JGW107" s="376"/>
      <c r="JGX107" s="376"/>
      <c r="JGY107" s="376"/>
      <c r="JGZ107" s="376"/>
      <c r="JHA107" s="376"/>
      <c r="JHB107" s="376"/>
      <c r="JHC107" s="376"/>
      <c r="JHD107" s="376"/>
      <c r="JHE107" s="376"/>
      <c r="JHF107" s="376"/>
      <c r="JHG107" s="376"/>
      <c r="JHH107" s="376"/>
      <c r="JHI107" s="376"/>
      <c r="JHJ107" s="376"/>
      <c r="JHK107" s="376"/>
      <c r="JHL107" s="376"/>
      <c r="JHM107" s="376"/>
      <c r="JHN107" s="376"/>
      <c r="JHO107" s="376"/>
      <c r="JHP107" s="376"/>
      <c r="JHQ107" s="376"/>
      <c r="JHR107" s="376"/>
      <c r="JHS107" s="376"/>
      <c r="JHT107" s="376"/>
      <c r="JHU107" s="376"/>
      <c r="JHV107" s="376"/>
      <c r="JHW107" s="376"/>
      <c r="JHX107" s="376"/>
      <c r="JHY107" s="376"/>
      <c r="JHZ107" s="376"/>
      <c r="JIA107" s="376"/>
      <c r="JIB107" s="376"/>
      <c r="JIC107" s="376"/>
      <c r="JID107" s="376"/>
      <c r="JIE107" s="376"/>
      <c r="JIF107" s="376"/>
      <c r="JIG107" s="376"/>
      <c r="JIH107" s="376"/>
      <c r="JII107" s="376"/>
      <c r="JIJ107" s="376"/>
      <c r="JIK107" s="376"/>
      <c r="JIL107" s="376"/>
      <c r="JIM107" s="376"/>
      <c r="JIN107" s="376"/>
      <c r="JIO107" s="376"/>
      <c r="JIP107" s="376"/>
      <c r="JIQ107" s="376"/>
      <c r="JIR107" s="376"/>
      <c r="JIS107" s="376"/>
      <c r="JIT107" s="376"/>
      <c r="JIU107" s="376"/>
      <c r="JIV107" s="376"/>
      <c r="JIW107" s="376"/>
      <c r="JIX107" s="376"/>
      <c r="JIY107" s="376"/>
      <c r="JIZ107" s="376"/>
      <c r="JJA107" s="376"/>
      <c r="JJB107" s="376"/>
      <c r="JJC107" s="376"/>
      <c r="JJD107" s="376"/>
      <c r="JJE107" s="376"/>
      <c r="JJF107" s="376"/>
      <c r="JJG107" s="376"/>
      <c r="JJH107" s="376"/>
      <c r="JJI107" s="376"/>
      <c r="JJJ107" s="376"/>
      <c r="JJK107" s="376"/>
      <c r="JJL107" s="376"/>
      <c r="JJM107" s="376"/>
      <c r="JJN107" s="376"/>
      <c r="JJO107" s="376"/>
      <c r="JJP107" s="376"/>
      <c r="JJQ107" s="376"/>
      <c r="JJR107" s="376"/>
      <c r="JJS107" s="376"/>
      <c r="JJT107" s="376"/>
      <c r="JJU107" s="376"/>
      <c r="JJV107" s="376"/>
      <c r="JJW107" s="376"/>
      <c r="JJX107" s="376"/>
      <c r="JJY107" s="376"/>
      <c r="JJZ107" s="376"/>
      <c r="JKA107" s="376"/>
      <c r="JKB107" s="376"/>
      <c r="JKC107" s="376"/>
      <c r="JKD107" s="376"/>
      <c r="JKE107" s="376"/>
      <c r="JKF107" s="376"/>
      <c r="JKG107" s="376"/>
      <c r="JKH107" s="376"/>
      <c r="JKI107" s="376"/>
      <c r="JKJ107" s="376"/>
      <c r="JKK107" s="376"/>
      <c r="JKL107" s="376"/>
      <c r="JKM107" s="376"/>
      <c r="JKN107" s="376"/>
      <c r="JKO107" s="376"/>
      <c r="JKP107" s="376"/>
      <c r="JKQ107" s="376"/>
      <c r="JKR107" s="376"/>
      <c r="JKS107" s="376"/>
      <c r="JKT107" s="376"/>
      <c r="JKU107" s="376"/>
      <c r="JKV107" s="376"/>
      <c r="JKW107" s="376"/>
      <c r="JKX107" s="376"/>
      <c r="JKY107" s="376"/>
      <c r="JKZ107" s="376"/>
      <c r="JLA107" s="376"/>
      <c r="JLB107" s="376"/>
      <c r="JLC107" s="376"/>
      <c r="JLD107" s="376"/>
      <c r="JLE107" s="376"/>
      <c r="JLF107" s="376"/>
      <c r="JLG107" s="376"/>
      <c r="JLH107" s="376"/>
      <c r="JLI107" s="376"/>
      <c r="JLJ107" s="376"/>
      <c r="JLK107" s="376"/>
      <c r="JLL107" s="376"/>
      <c r="JLM107" s="376"/>
      <c r="JLN107" s="376"/>
      <c r="JLO107" s="376"/>
      <c r="JLP107" s="376"/>
      <c r="JLQ107" s="376"/>
      <c r="JLR107" s="376"/>
      <c r="JLS107" s="376"/>
      <c r="JLT107" s="376"/>
      <c r="JLU107" s="376"/>
      <c r="JLV107" s="376"/>
      <c r="JLW107" s="376"/>
      <c r="JLX107" s="376"/>
      <c r="JLY107" s="376"/>
      <c r="JLZ107" s="376"/>
      <c r="JMA107" s="376"/>
      <c r="JMB107" s="376"/>
      <c r="JMC107" s="376"/>
      <c r="JMD107" s="376"/>
      <c r="JME107" s="376"/>
      <c r="JMF107" s="376"/>
      <c r="JMG107" s="376"/>
      <c r="JMH107" s="376"/>
      <c r="JMI107" s="376"/>
      <c r="JMJ107" s="376"/>
      <c r="JMK107" s="376"/>
      <c r="JML107" s="376"/>
      <c r="JMM107" s="376"/>
      <c r="JMN107" s="376"/>
      <c r="JMO107" s="376"/>
      <c r="JMP107" s="376"/>
      <c r="JMQ107" s="376"/>
      <c r="JMR107" s="376"/>
      <c r="JMS107" s="376"/>
      <c r="JMT107" s="376"/>
      <c r="JMU107" s="376"/>
      <c r="JMV107" s="376"/>
      <c r="JMW107" s="376"/>
      <c r="JMX107" s="376"/>
      <c r="JMY107" s="376"/>
      <c r="JMZ107" s="376"/>
      <c r="JNA107" s="376"/>
      <c r="JNB107" s="376"/>
      <c r="JNC107" s="376"/>
      <c r="JND107" s="376"/>
      <c r="JNE107" s="376"/>
      <c r="JNF107" s="376"/>
      <c r="JNG107" s="376"/>
      <c r="JNH107" s="376"/>
      <c r="JNI107" s="376"/>
      <c r="JNJ107" s="376"/>
      <c r="JNK107" s="376"/>
      <c r="JNL107" s="376"/>
      <c r="JNM107" s="376"/>
      <c r="JNN107" s="376"/>
      <c r="JNO107" s="376"/>
      <c r="JNP107" s="376"/>
      <c r="JNQ107" s="376"/>
      <c r="JNR107" s="376"/>
      <c r="JNS107" s="376"/>
      <c r="JNT107" s="376"/>
      <c r="JNU107" s="376"/>
      <c r="JNV107" s="376"/>
      <c r="JNW107" s="376"/>
      <c r="JNX107" s="376"/>
      <c r="JNY107" s="376"/>
      <c r="JNZ107" s="376"/>
      <c r="JOA107" s="376"/>
      <c r="JOB107" s="376"/>
      <c r="JOC107" s="376"/>
      <c r="JOD107" s="376"/>
      <c r="JOE107" s="376"/>
      <c r="JOF107" s="376"/>
      <c r="JOG107" s="376"/>
      <c r="JOH107" s="376"/>
      <c r="JOI107" s="376"/>
      <c r="JOJ107" s="376"/>
      <c r="JOK107" s="376"/>
      <c r="JOL107" s="376"/>
      <c r="JOM107" s="376"/>
      <c r="JON107" s="376"/>
      <c r="JOO107" s="376"/>
      <c r="JOP107" s="376"/>
      <c r="JOQ107" s="376"/>
      <c r="JOR107" s="376"/>
      <c r="JOS107" s="376"/>
      <c r="JOT107" s="376"/>
      <c r="JOU107" s="376"/>
      <c r="JOV107" s="376"/>
      <c r="JOW107" s="376"/>
      <c r="JOX107" s="376"/>
      <c r="JOY107" s="376"/>
      <c r="JOZ107" s="376"/>
      <c r="JPA107" s="376"/>
      <c r="JPB107" s="376"/>
      <c r="JPC107" s="376"/>
      <c r="JPD107" s="376"/>
      <c r="JPE107" s="376"/>
      <c r="JPF107" s="376"/>
      <c r="JPG107" s="376"/>
      <c r="JPH107" s="376"/>
      <c r="JPI107" s="376"/>
      <c r="JPJ107" s="376"/>
      <c r="JPK107" s="376"/>
      <c r="JPL107" s="376"/>
      <c r="JPM107" s="376"/>
      <c r="JPN107" s="376"/>
      <c r="JPO107" s="376"/>
      <c r="JPP107" s="376"/>
      <c r="JPQ107" s="376"/>
      <c r="JPR107" s="376"/>
      <c r="JPS107" s="376"/>
      <c r="JPT107" s="376"/>
      <c r="JPU107" s="376"/>
      <c r="JPV107" s="376"/>
      <c r="JPW107" s="376"/>
      <c r="JPX107" s="376"/>
      <c r="JPY107" s="376"/>
      <c r="JPZ107" s="376"/>
      <c r="JQA107" s="376"/>
      <c r="JQB107" s="376"/>
      <c r="JQC107" s="376"/>
      <c r="JQD107" s="376"/>
      <c r="JQE107" s="376"/>
      <c r="JQF107" s="376"/>
      <c r="JQG107" s="376"/>
      <c r="JQH107" s="376"/>
      <c r="JQI107" s="376"/>
      <c r="JQJ107" s="376"/>
      <c r="JQK107" s="376"/>
      <c r="JQL107" s="376"/>
      <c r="JQM107" s="376"/>
      <c r="JQN107" s="376"/>
      <c r="JQO107" s="376"/>
      <c r="JQP107" s="376"/>
      <c r="JQQ107" s="376"/>
      <c r="JQR107" s="376"/>
      <c r="JQS107" s="376"/>
      <c r="JQT107" s="376"/>
      <c r="JQU107" s="376"/>
      <c r="JQV107" s="376"/>
      <c r="JQW107" s="376"/>
      <c r="JQX107" s="376"/>
      <c r="JQY107" s="376"/>
      <c r="JQZ107" s="376"/>
      <c r="JRA107" s="376"/>
      <c r="JRB107" s="376"/>
      <c r="JRC107" s="376"/>
      <c r="JRD107" s="376"/>
      <c r="JRE107" s="376"/>
      <c r="JRF107" s="376"/>
      <c r="JRG107" s="376"/>
      <c r="JRH107" s="376"/>
      <c r="JRI107" s="376"/>
      <c r="JRJ107" s="376"/>
      <c r="JRK107" s="376"/>
      <c r="JRL107" s="376"/>
      <c r="JRM107" s="376"/>
      <c r="JRN107" s="376"/>
      <c r="JRO107" s="376"/>
      <c r="JRP107" s="376"/>
      <c r="JRQ107" s="376"/>
      <c r="JRR107" s="376"/>
      <c r="JRS107" s="376"/>
      <c r="JRT107" s="376"/>
      <c r="JRU107" s="376"/>
      <c r="JRV107" s="376"/>
      <c r="JRW107" s="376"/>
      <c r="JRX107" s="376"/>
      <c r="JRY107" s="376"/>
      <c r="JRZ107" s="376"/>
      <c r="JSA107" s="376"/>
      <c r="JSB107" s="376"/>
      <c r="JSC107" s="376"/>
      <c r="JSD107" s="376"/>
      <c r="JSE107" s="376"/>
      <c r="JSF107" s="376"/>
      <c r="JSG107" s="376"/>
      <c r="JSH107" s="376"/>
      <c r="JSI107" s="376"/>
      <c r="JSJ107" s="376"/>
      <c r="JSK107" s="376"/>
      <c r="JSL107" s="376"/>
      <c r="JSM107" s="376"/>
      <c r="JSN107" s="376"/>
      <c r="JSO107" s="376"/>
      <c r="JSP107" s="376"/>
      <c r="JSQ107" s="376"/>
      <c r="JSR107" s="376"/>
      <c r="JSS107" s="376"/>
      <c r="JST107" s="376"/>
      <c r="JSU107" s="376"/>
      <c r="JSV107" s="376"/>
      <c r="JSW107" s="376"/>
      <c r="JSX107" s="376"/>
      <c r="JSY107" s="376"/>
      <c r="JSZ107" s="376"/>
      <c r="JTA107" s="376"/>
      <c r="JTB107" s="376"/>
      <c r="JTC107" s="376"/>
      <c r="JTD107" s="376"/>
      <c r="JTE107" s="376"/>
      <c r="JTF107" s="376"/>
      <c r="JTG107" s="376"/>
      <c r="JTH107" s="376"/>
      <c r="JTI107" s="376"/>
      <c r="JTJ107" s="376"/>
      <c r="JTK107" s="376"/>
      <c r="JTL107" s="376"/>
      <c r="JTM107" s="376"/>
      <c r="JTN107" s="376"/>
      <c r="JTO107" s="376"/>
      <c r="JTP107" s="376"/>
      <c r="JTQ107" s="376"/>
      <c r="JTR107" s="376"/>
      <c r="JTS107" s="376"/>
      <c r="JTT107" s="376"/>
      <c r="JTU107" s="376"/>
      <c r="JTV107" s="376"/>
      <c r="JTW107" s="376"/>
      <c r="JTX107" s="376"/>
      <c r="JTY107" s="376"/>
      <c r="JTZ107" s="376"/>
      <c r="JUA107" s="376"/>
      <c r="JUB107" s="376"/>
      <c r="JUC107" s="376"/>
      <c r="JUD107" s="376"/>
      <c r="JUE107" s="376"/>
      <c r="JUF107" s="376"/>
      <c r="JUG107" s="376"/>
      <c r="JUH107" s="376"/>
      <c r="JUI107" s="376"/>
      <c r="JUJ107" s="376"/>
      <c r="JUK107" s="376"/>
      <c r="JUL107" s="376"/>
      <c r="JUM107" s="376"/>
      <c r="JUN107" s="376"/>
      <c r="JUO107" s="376"/>
      <c r="JUP107" s="376"/>
      <c r="JUQ107" s="376"/>
      <c r="JUR107" s="376"/>
      <c r="JUS107" s="376"/>
      <c r="JUT107" s="376"/>
      <c r="JUU107" s="376"/>
      <c r="JUV107" s="376"/>
      <c r="JUW107" s="376"/>
      <c r="JUX107" s="376"/>
      <c r="JUY107" s="376"/>
      <c r="JUZ107" s="376"/>
      <c r="JVA107" s="376"/>
      <c r="JVB107" s="376"/>
      <c r="JVC107" s="376"/>
      <c r="JVD107" s="376"/>
      <c r="JVE107" s="376"/>
      <c r="JVF107" s="376"/>
      <c r="JVG107" s="376"/>
      <c r="JVH107" s="376"/>
      <c r="JVI107" s="376"/>
      <c r="JVJ107" s="376"/>
      <c r="JVK107" s="376"/>
      <c r="JVL107" s="376"/>
      <c r="JVM107" s="376"/>
      <c r="JVN107" s="376"/>
      <c r="JVO107" s="376"/>
      <c r="JVP107" s="376"/>
      <c r="JVQ107" s="376"/>
      <c r="JVR107" s="376"/>
      <c r="JVS107" s="376"/>
      <c r="JVT107" s="376"/>
      <c r="JVU107" s="376"/>
      <c r="JVV107" s="376"/>
      <c r="JVW107" s="376"/>
      <c r="JVX107" s="376"/>
      <c r="JVY107" s="376"/>
      <c r="JVZ107" s="376"/>
      <c r="JWA107" s="376"/>
      <c r="JWB107" s="376"/>
      <c r="JWC107" s="376"/>
      <c r="JWD107" s="376"/>
      <c r="JWE107" s="376"/>
      <c r="JWF107" s="376"/>
      <c r="JWG107" s="376"/>
      <c r="JWH107" s="376"/>
      <c r="JWI107" s="376"/>
      <c r="JWJ107" s="376"/>
      <c r="JWK107" s="376"/>
      <c r="JWL107" s="376"/>
      <c r="JWM107" s="376"/>
      <c r="JWN107" s="376"/>
      <c r="JWO107" s="376"/>
      <c r="JWP107" s="376"/>
      <c r="JWQ107" s="376"/>
      <c r="JWR107" s="376"/>
      <c r="JWS107" s="376"/>
      <c r="JWT107" s="376"/>
      <c r="JWU107" s="376"/>
      <c r="JWV107" s="376"/>
      <c r="JWW107" s="376"/>
      <c r="JWX107" s="376"/>
      <c r="JWY107" s="376"/>
      <c r="JWZ107" s="376"/>
      <c r="JXA107" s="376"/>
      <c r="JXB107" s="376"/>
      <c r="JXC107" s="376"/>
      <c r="JXD107" s="376"/>
      <c r="JXE107" s="376"/>
      <c r="JXF107" s="376"/>
      <c r="JXG107" s="376"/>
      <c r="JXH107" s="376"/>
      <c r="JXI107" s="376"/>
      <c r="JXJ107" s="376"/>
      <c r="JXK107" s="376"/>
      <c r="JXL107" s="376"/>
      <c r="JXM107" s="376"/>
      <c r="JXN107" s="376"/>
      <c r="JXO107" s="376"/>
      <c r="JXP107" s="376"/>
      <c r="JXQ107" s="376"/>
      <c r="JXR107" s="376"/>
      <c r="JXS107" s="376"/>
      <c r="JXT107" s="376"/>
      <c r="JXU107" s="376"/>
      <c r="JXV107" s="376"/>
      <c r="JXW107" s="376"/>
      <c r="JXX107" s="376"/>
      <c r="JXY107" s="376"/>
      <c r="JXZ107" s="376"/>
      <c r="JYA107" s="376"/>
      <c r="JYB107" s="376"/>
      <c r="JYC107" s="376"/>
      <c r="JYD107" s="376"/>
      <c r="JYE107" s="376"/>
      <c r="JYF107" s="376"/>
      <c r="JYG107" s="376"/>
      <c r="JYH107" s="376"/>
      <c r="JYI107" s="376"/>
      <c r="JYJ107" s="376"/>
      <c r="JYK107" s="376"/>
      <c r="JYL107" s="376"/>
      <c r="JYM107" s="376"/>
      <c r="JYN107" s="376"/>
      <c r="JYO107" s="376"/>
      <c r="JYP107" s="376"/>
      <c r="JYQ107" s="376"/>
      <c r="JYR107" s="376"/>
      <c r="JYS107" s="376"/>
      <c r="JYT107" s="376"/>
      <c r="JYU107" s="376"/>
      <c r="JYV107" s="376"/>
      <c r="JYW107" s="376"/>
      <c r="JYX107" s="376"/>
      <c r="JYY107" s="376"/>
      <c r="JYZ107" s="376"/>
      <c r="JZA107" s="376"/>
      <c r="JZB107" s="376"/>
      <c r="JZC107" s="376"/>
      <c r="JZD107" s="376"/>
      <c r="JZE107" s="376"/>
      <c r="JZF107" s="376"/>
      <c r="JZG107" s="376"/>
      <c r="JZH107" s="376"/>
      <c r="JZI107" s="376"/>
      <c r="JZJ107" s="376"/>
      <c r="JZK107" s="376"/>
      <c r="JZL107" s="376"/>
      <c r="JZM107" s="376"/>
      <c r="JZN107" s="376"/>
      <c r="JZO107" s="376"/>
      <c r="JZP107" s="376"/>
      <c r="JZQ107" s="376"/>
      <c r="JZR107" s="376"/>
      <c r="JZS107" s="376"/>
      <c r="JZT107" s="376"/>
      <c r="JZU107" s="376"/>
      <c r="JZV107" s="376"/>
      <c r="JZW107" s="376"/>
      <c r="JZX107" s="376"/>
      <c r="JZY107" s="376"/>
      <c r="JZZ107" s="376"/>
      <c r="KAA107" s="376"/>
      <c r="KAB107" s="376"/>
      <c r="KAC107" s="376"/>
      <c r="KAD107" s="376"/>
      <c r="KAE107" s="376"/>
      <c r="KAF107" s="376"/>
      <c r="KAG107" s="376"/>
      <c r="KAH107" s="376"/>
      <c r="KAI107" s="376"/>
      <c r="KAJ107" s="376"/>
      <c r="KAK107" s="376"/>
      <c r="KAL107" s="376"/>
      <c r="KAM107" s="376"/>
      <c r="KAN107" s="376"/>
      <c r="KAO107" s="376"/>
      <c r="KAP107" s="376"/>
      <c r="KAQ107" s="376"/>
      <c r="KAR107" s="376"/>
      <c r="KAS107" s="376"/>
      <c r="KAT107" s="376"/>
      <c r="KAU107" s="376"/>
      <c r="KAV107" s="376"/>
      <c r="KAW107" s="376"/>
      <c r="KAX107" s="376"/>
      <c r="KAY107" s="376"/>
      <c r="KAZ107" s="376"/>
      <c r="KBA107" s="376"/>
      <c r="KBB107" s="376"/>
      <c r="KBC107" s="376"/>
      <c r="KBD107" s="376"/>
      <c r="KBE107" s="376"/>
      <c r="KBF107" s="376"/>
      <c r="KBG107" s="376"/>
      <c r="KBH107" s="376"/>
      <c r="KBI107" s="376"/>
      <c r="KBJ107" s="376"/>
      <c r="KBK107" s="376"/>
      <c r="KBL107" s="376"/>
      <c r="KBM107" s="376"/>
      <c r="KBN107" s="376"/>
      <c r="KBO107" s="376"/>
      <c r="KBP107" s="376"/>
      <c r="KBQ107" s="376"/>
      <c r="KBR107" s="376"/>
      <c r="KBS107" s="376"/>
      <c r="KBT107" s="376"/>
      <c r="KBU107" s="376"/>
      <c r="KBV107" s="376"/>
      <c r="KBW107" s="376"/>
      <c r="KBX107" s="376"/>
      <c r="KBY107" s="376"/>
      <c r="KBZ107" s="376"/>
      <c r="KCA107" s="376"/>
      <c r="KCB107" s="376"/>
      <c r="KCC107" s="376"/>
      <c r="KCD107" s="376"/>
      <c r="KCE107" s="376"/>
      <c r="KCF107" s="376"/>
      <c r="KCG107" s="376"/>
      <c r="KCH107" s="376"/>
      <c r="KCI107" s="376"/>
      <c r="KCJ107" s="376"/>
      <c r="KCK107" s="376"/>
      <c r="KCL107" s="376"/>
      <c r="KCM107" s="376"/>
      <c r="KCN107" s="376"/>
      <c r="KCO107" s="376"/>
      <c r="KCP107" s="376"/>
      <c r="KCQ107" s="376"/>
      <c r="KCR107" s="376"/>
      <c r="KCS107" s="376"/>
      <c r="KCT107" s="376"/>
      <c r="KCU107" s="376"/>
      <c r="KCV107" s="376"/>
      <c r="KCW107" s="376"/>
      <c r="KCX107" s="376"/>
      <c r="KCY107" s="376"/>
      <c r="KCZ107" s="376"/>
      <c r="KDA107" s="376"/>
      <c r="KDB107" s="376"/>
      <c r="KDC107" s="376"/>
      <c r="KDD107" s="376"/>
      <c r="KDE107" s="376"/>
      <c r="KDF107" s="376"/>
      <c r="KDG107" s="376"/>
      <c r="KDH107" s="376"/>
      <c r="KDI107" s="376"/>
      <c r="KDJ107" s="376"/>
      <c r="KDK107" s="376"/>
      <c r="KDL107" s="376"/>
      <c r="KDM107" s="376"/>
      <c r="KDN107" s="376"/>
      <c r="KDO107" s="376"/>
      <c r="KDP107" s="376"/>
      <c r="KDQ107" s="376"/>
      <c r="KDR107" s="376"/>
      <c r="KDS107" s="376"/>
      <c r="KDT107" s="376"/>
      <c r="KDU107" s="376"/>
      <c r="KDV107" s="376"/>
      <c r="KDW107" s="376"/>
      <c r="KDX107" s="376"/>
      <c r="KDY107" s="376"/>
      <c r="KDZ107" s="376"/>
      <c r="KEA107" s="376"/>
      <c r="KEB107" s="376"/>
      <c r="KEC107" s="376"/>
      <c r="KED107" s="376"/>
      <c r="KEE107" s="376"/>
      <c r="KEF107" s="376"/>
      <c r="KEG107" s="376"/>
      <c r="KEH107" s="376"/>
      <c r="KEI107" s="376"/>
      <c r="KEJ107" s="376"/>
      <c r="KEK107" s="376"/>
      <c r="KEL107" s="376"/>
      <c r="KEM107" s="376"/>
      <c r="KEN107" s="376"/>
      <c r="KEO107" s="376"/>
      <c r="KEP107" s="376"/>
      <c r="KEQ107" s="376"/>
      <c r="KER107" s="376"/>
      <c r="KES107" s="376"/>
      <c r="KET107" s="376"/>
      <c r="KEU107" s="376"/>
      <c r="KEV107" s="376"/>
      <c r="KEW107" s="376"/>
      <c r="KEX107" s="376"/>
      <c r="KEY107" s="376"/>
      <c r="KEZ107" s="376"/>
      <c r="KFA107" s="376"/>
      <c r="KFB107" s="376"/>
      <c r="KFC107" s="376"/>
      <c r="KFD107" s="376"/>
      <c r="KFE107" s="376"/>
      <c r="KFF107" s="376"/>
      <c r="KFG107" s="376"/>
      <c r="KFH107" s="376"/>
      <c r="KFI107" s="376"/>
      <c r="KFJ107" s="376"/>
      <c r="KFK107" s="376"/>
      <c r="KFL107" s="376"/>
      <c r="KFM107" s="376"/>
      <c r="KFN107" s="376"/>
      <c r="KFO107" s="376"/>
      <c r="KFP107" s="376"/>
      <c r="KFQ107" s="376"/>
      <c r="KFR107" s="376"/>
      <c r="KFS107" s="376"/>
      <c r="KFT107" s="376"/>
      <c r="KFU107" s="376"/>
      <c r="KFV107" s="376"/>
      <c r="KFW107" s="376"/>
      <c r="KFX107" s="376"/>
      <c r="KFY107" s="376"/>
      <c r="KFZ107" s="376"/>
      <c r="KGA107" s="376"/>
      <c r="KGB107" s="376"/>
      <c r="KGC107" s="376"/>
      <c r="KGD107" s="376"/>
      <c r="KGE107" s="376"/>
      <c r="KGF107" s="376"/>
      <c r="KGG107" s="376"/>
      <c r="KGH107" s="376"/>
      <c r="KGI107" s="376"/>
      <c r="KGJ107" s="376"/>
      <c r="KGK107" s="376"/>
      <c r="KGL107" s="376"/>
      <c r="KGM107" s="376"/>
      <c r="KGN107" s="376"/>
      <c r="KGO107" s="376"/>
      <c r="KGP107" s="376"/>
      <c r="KGQ107" s="376"/>
      <c r="KGR107" s="376"/>
      <c r="KGS107" s="376"/>
      <c r="KGT107" s="376"/>
      <c r="KGU107" s="376"/>
      <c r="KGV107" s="376"/>
      <c r="KGW107" s="376"/>
      <c r="KGX107" s="376"/>
      <c r="KGY107" s="376"/>
      <c r="KGZ107" s="376"/>
      <c r="KHA107" s="376"/>
      <c r="KHB107" s="376"/>
      <c r="KHC107" s="376"/>
      <c r="KHD107" s="376"/>
      <c r="KHE107" s="376"/>
      <c r="KHF107" s="376"/>
      <c r="KHG107" s="376"/>
      <c r="KHH107" s="376"/>
      <c r="KHI107" s="376"/>
      <c r="KHJ107" s="376"/>
      <c r="KHK107" s="376"/>
      <c r="KHL107" s="376"/>
      <c r="KHM107" s="376"/>
      <c r="KHN107" s="376"/>
      <c r="KHO107" s="376"/>
      <c r="KHP107" s="376"/>
      <c r="KHQ107" s="376"/>
      <c r="KHR107" s="376"/>
      <c r="KHS107" s="376"/>
      <c r="KHT107" s="376"/>
      <c r="KHU107" s="376"/>
      <c r="KHV107" s="376"/>
      <c r="KHW107" s="376"/>
      <c r="KHX107" s="376"/>
      <c r="KHY107" s="376"/>
      <c r="KHZ107" s="376"/>
      <c r="KIA107" s="376"/>
      <c r="KIB107" s="376"/>
      <c r="KIC107" s="376"/>
      <c r="KID107" s="376"/>
      <c r="KIE107" s="376"/>
      <c r="KIF107" s="376"/>
      <c r="KIG107" s="376"/>
      <c r="KIH107" s="376"/>
      <c r="KII107" s="376"/>
      <c r="KIJ107" s="376"/>
      <c r="KIK107" s="376"/>
      <c r="KIL107" s="376"/>
      <c r="KIM107" s="376"/>
      <c r="KIN107" s="376"/>
      <c r="KIO107" s="376"/>
      <c r="KIP107" s="376"/>
      <c r="KIQ107" s="376"/>
      <c r="KIR107" s="376"/>
      <c r="KIS107" s="376"/>
      <c r="KIT107" s="376"/>
      <c r="KIU107" s="376"/>
      <c r="KIV107" s="376"/>
      <c r="KIW107" s="376"/>
      <c r="KIX107" s="376"/>
      <c r="KIY107" s="376"/>
      <c r="KIZ107" s="376"/>
      <c r="KJA107" s="376"/>
      <c r="KJB107" s="376"/>
      <c r="KJC107" s="376"/>
      <c r="KJD107" s="376"/>
      <c r="KJE107" s="376"/>
      <c r="KJF107" s="376"/>
      <c r="KJG107" s="376"/>
      <c r="KJH107" s="376"/>
      <c r="KJI107" s="376"/>
      <c r="KJJ107" s="376"/>
      <c r="KJK107" s="376"/>
      <c r="KJL107" s="376"/>
      <c r="KJM107" s="376"/>
      <c r="KJN107" s="376"/>
      <c r="KJO107" s="376"/>
      <c r="KJP107" s="376"/>
      <c r="KJQ107" s="376"/>
      <c r="KJR107" s="376"/>
      <c r="KJS107" s="376"/>
      <c r="KJT107" s="376"/>
      <c r="KJU107" s="376"/>
      <c r="KJV107" s="376"/>
      <c r="KJW107" s="376"/>
      <c r="KJX107" s="376"/>
      <c r="KJY107" s="376"/>
      <c r="KJZ107" s="376"/>
      <c r="KKA107" s="376"/>
      <c r="KKB107" s="376"/>
      <c r="KKC107" s="376"/>
      <c r="KKD107" s="376"/>
      <c r="KKE107" s="376"/>
      <c r="KKF107" s="376"/>
      <c r="KKG107" s="376"/>
      <c r="KKH107" s="376"/>
      <c r="KKI107" s="376"/>
      <c r="KKJ107" s="376"/>
      <c r="KKK107" s="376"/>
      <c r="KKL107" s="376"/>
      <c r="KKM107" s="376"/>
      <c r="KKN107" s="376"/>
      <c r="KKO107" s="376"/>
      <c r="KKP107" s="376"/>
      <c r="KKQ107" s="376"/>
      <c r="KKR107" s="376"/>
      <c r="KKS107" s="376"/>
      <c r="KKT107" s="376"/>
      <c r="KKU107" s="376"/>
      <c r="KKV107" s="376"/>
      <c r="KKW107" s="376"/>
      <c r="KKX107" s="376"/>
      <c r="KKY107" s="376"/>
      <c r="KKZ107" s="376"/>
      <c r="KLA107" s="376"/>
      <c r="KLB107" s="376"/>
      <c r="KLC107" s="376"/>
      <c r="KLD107" s="376"/>
      <c r="KLE107" s="376"/>
      <c r="KLF107" s="376"/>
      <c r="KLG107" s="376"/>
      <c r="KLH107" s="376"/>
      <c r="KLI107" s="376"/>
      <c r="KLJ107" s="376"/>
      <c r="KLK107" s="376"/>
      <c r="KLL107" s="376"/>
      <c r="KLM107" s="376"/>
      <c r="KLN107" s="376"/>
      <c r="KLO107" s="376"/>
      <c r="KLP107" s="376"/>
      <c r="KLQ107" s="376"/>
      <c r="KLR107" s="376"/>
      <c r="KLS107" s="376"/>
      <c r="KLT107" s="376"/>
      <c r="KLU107" s="376"/>
      <c r="KLV107" s="376"/>
      <c r="KLW107" s="376"/>
      <c r="KLX107" s="376"/>
      <c r="KLY107" s="376"/>
      <c r="KLZ107" s="376"/>
      <c r="KMA107" s="376"/>
      <c r="KMB107" s="376"/>
      <c r="KMC107" s="376"/>
      <c r="KMD107" s="376"/>
      <c r="KME107" s="376"/>
      <c r="KMF107" s="376"/>
      <c r="KMG107" s="376"/>
      <c r="KMH107" s="376"/>
      <c r="KMI107" s="376"/>
      <c r="KMJ107" s="376"/>
      <c r="KMK107" s="376"/>
      <c r="KML107" s="376"/>
      <c r="KMM107" s="376"/>
      <c r="KMN107" s="376"/>
      <c r="KMO107" s="376"/>
      <c r="KMP107" s="376"/>
      <c r="KMQ107" s="376"/>
      <c r="KMR107" s="376"/>
      <c r="KMS107" s="376"/>
      <c r="KMT107" s="376"/>
      <c r="KMU107" s="376"/>
      <c r="KMV107" s="376"/>
      <c r="KMW107" s="376"/>
      <c r="KMX107" s="376"/>
      <c r="KMY107" s="376"/>
      <c r="KMZ107" s="376"/>
      <c r="KNA107" s="376"/>
      <c r="KNB107" s="376"/>
      <c r="KNC107" s="376"/>
      <c r="KND107" s="376"/>
      <c r="KNE107" s="376"/>
      <c r="KNF107" s="376"/>
      <c r="KNG107" s="376"/>
      <c r="KNH107" s="376"/>
      <c r="KNI107" s="376"/>
      <c r="KNJ107" s="376"/>
      <c r="KNK107" s="376"/>
      <c r="KNL107" s="376"/>
      <c r="KNM107" s="376"/>
      <c r="KNN107" s="376"/>
      <c r="KNO107" s="376"/>
      <c r="KNP107" s="376"/>
      <c r="KNQ107" s="376"/>
      <c r="KNR107" s="376"/>
      <c r="KNS107" s="376"/>
      <c r="KNT107" s="376"/>
      <c r="KNU107" s="376"/>
      <c r="KNV107" s="376"/>
      <c r="KNW107" s="376"/>
      <c r="KNX107" s="376"/>
      <c r="KNY107" s="376"/>
      <c r="KNZ107" s="376"/>
      <c r="KOA107" s="376"/>
      <c r="KOB107" s="376"/>
      <c r="KOC107" s="376"/>
      <c r="KOD107" s="376"/>
      <c r="KOE107" s="376"/>
      <c r="KOF107" s="376"/>
      <c r="KOG107" s="376"/>
      <c r="KOH107" s="376"/>
      <c r="KOI107" s="376"/>
      <c r="KOJ107" s="376"/>
      <c r="KOK107" s="376"/>
      <c r="KOL107" s="376"/>
      <c r="KOM107" s="376"/>
      <c r="KON107" s="376"/>
      <c r="KOO107" s="376"/>
      <c r="KOP107" s="376"/>
      <c r="KOQ107" s="376"/>
      <c r="KOR107" s="376"/>
      <c r="KOS107" s="376"/>
      <c r="KOT107" s="376"/>
      <c r="KOU107" s="376"/>
      <c r="KOV107" s="376"/>
      <c r="KOW107" s="376"/>
      <c r="KOX107" s="376"/>
      <c r="KOY107" s="376"/>
      <c r="KOZ107" s="376"/>
      <c r="KPA107" s="376"/>
      <c r="KPB107" s="376"/>
      <c r="KPC107" s="376"/>
      <c r="KPD107" s="376"/>
      <c r="KPE107" s="376"/>
      <c r="KPF107" s="376"/>
      <c r="KPG107" s="376"/>
      <c r="KPH107" s="376"/>
      <c r="KPI107" s="376"/>
      <c r="KPJ107" s="376"/>
      <c r="KPK107" s="376"/>
      <c r="KPL107" s="376"/>
      <c r="KPM107" s="376"/>
      <c r="KPN107" s="376"/>
      <c r="KPO107" s="376"/>
      <c r="KPP107" s="376"/>
      <c r="KPQ107" s="376"/>
      <c r="KPR107" s="376"/>
      <c r="KPS107" s="376"/>
      <c r="KPT107" s="376"/>
      <c r="KPU107" s="376"/>
      <c r="KPV107" s="376"/>
      <c r="KPW107" s="376"/>
      <c r="KPX107" s="376"/>
      <c r="KPY107" s="376"/>
      <c r="KPZ107" s="376"/>
      <c r="KQA107" s="376"/>
      <c r="KQB107" s="376"/>
      <c r="KQC107" s="376"/>
      <c r="KQD107" s="376"/>
      <c r="KQE107" s="376"/>
      <c r="KQF107" s="376"/>
      <c r="KQG107" s="376"/>
      <c r="KQH107" s="376"/>
      <c r="KQI107" s="376"/>
      <c r="KQJ107" s="376"/>
      <c r="KQK107" s="376"/>
      <c r="KQL107" s="376"/>
      <c r="KQM107" s="376"/>
      <c r="KQN107" s="376"/>
      <c r="KQO107" s="376"/>
      <c r="KQP107" s="376"/>
      <c r="KQQ107" s="376"/>
      <c r="KQR107" s="376"/>
      <c r="KQS107" s="376"/>
      <c r="KQT107" s="376"/>
      <c r="KQU107" s="376"/>
      <c r="KQV107" s="376"/>
      <c r="KQW107" s="376"/>
      <c r="KQX107" s="376"/>
      <c r="KQY107" s="376"/>
      <c r="KQZ107" s="376"/>
      <c r="KRA107" s="376"/>
      <c r="KRB107" s="376"/>
      <c r="KRC107" s="376"/>
      <c r="KRD107" s="376"/>
      <c r="KRE107" s="376"/>
      <c r="KRF107" s="376"/>
      <c r="KRG107" s="376"/>
      <c r="KRH107" s="376"/>
      <c r="KRI107" s="376"/>
      <c r="KRJ107" s="376"/>
      <c r="KRK107" s="376"/>
      <c r="KRL107" s="376"/>
      <c r="KRM107" s="376"/>
      <c r="KRN107" s="376"/>
      <c r="KRO107" s="376"/>
      <c r="KRP107" s="376"/>
      <c r="KRQ107" s="376"/>
      <c r="KRR107" s="376"/>
      <c r="KRS107" s="376"/>
      <c r="KRT107" s="376"/>
      <c r="KRU107" s="376"/>
      <c r="KRV107" s="376"/>
      <c r="KRW107" s="376"/>
      <c r="KRX107" s="376"/>
      <c r="KRY107" s="376"/>
      <c r="KRZ107" s="376"/>
      <c r="KSA107" s="376"/>
      <c r="KSB107" s="376"/>
      <c r="KSC107" s="376"/>
      <c r="KSD107" s="376"/>
      <c r="KSE107" s="376"/>
      <c r="KSF107" s="376"/>
      <c r="KSG107" s="376"/>
      <c r="KSH107" s="376"/>
      <c r="KSI107" s="376"/>
      <c r="KSJ107" s="376"/>
      <c r="KSK107" s="376"/>
      <c r="KSL107" s="376"/>
      <c r="KSM107" s="376"/>
      <c r="KSN107" s="376"/>
      <c r="KSO107" s="376"/>
      <c r="KSP107" s="376"/>
      <c r="KSQ107" s="376"/>
      <c r="KSR107" s="376"/>
      <c r="KSS107" s="376"/>
      <c r="KST107" s="376"/>
      <c r="KSU107" s="376"/>
      <c r="KSV107" s="376"/>
      <c r="KSW107" s="376"/>
      <c r="KSX107" s="376"/>
      <c r="KSY107" s="376"/>
      <c r="KSZ107" s="376"/>
      <c r="KTA107" s="376"/>
      <c r="KTB107" s="376"/>
      <c r="KTC107" s="376"/>
      <c r="KTD107" s="376"/>
      <c r="KTE107" s="376"/>
      <c r="KTF107" s="376"/>
      <c r="KTG107" s="376"/>
      <c r="KTH107" s="376"/>
      <c r="KTI107" s="376"/>
      <c r="KTJ107" s="376"/>
      <c r="KTK107" s="376"/>
      <c r="KTL107" s="376"/>
      <c r="KTM107" s="376"/>
      <c r="KTN107" s="376"/>
      <c r="KTO107" s="376"/>
      <c r="KTP107" s="376"/>
      <c r="KTQ107" s="376"/>
      <c r="KTR107" s="376"/>
      <c r="KTS107" s="376"/>
      <c r="KTT107" s="376"/>
      <c r="KTU107" s="376"/>
      <c r="KTV107" s="376"/>
      <c r="KTW107" s="376"/>
      <c r="KTX107" s="376"/>
      <c r="KTY107" s="376"/>
      <c r="KTZ107" s="376"/>
      <c r="KUA107" s="376"/>
      <c r="KUB107" s="376"/>
      <c r="KUC107" s="376"/>
      <c r="KUD107" s="376"/>
      <c r="KUE107" s="376"/>
      <c r="KUF107" s="376"/>
      <c r="KUG107" s="376"/>
      <c r="KUH107" s="376"/>
      <c r="KUI107" s="376"/>
      <c r="KUJ107" s="376"/>
      <c r="KUK107" s="376"/>
      <c r="KUL107" s="376"/>
      <c r="KUM107" s="376"/>
      <c r="KUN107" s="376"/>
      <c r="KUO107" s="376"/>
      <c r="KUP107" s="376"/>
      <c r="KUQ107" s="376"/>
      <c r="KUR107" s="376"/>
      <c r="KUS107" s="376"/>
      <c r="KUT107" s="376"/>
      <c r="KUU107" s="376"/>
      <c r="KUV107" s="376"/>
      <c r="KUW107" s="376"/>
      <c r="KUX107" s="376"/>
      <c r="KUY107" s="376"/>
      <c r="KUZ107" s="376"/>
      <c r="KVA107" s="376"/>
      <c r="KVB107" s="376"/>
      <c r="KVC107" s="376"/>
      <c r="KVD107" s="376"/>
      <c r="KVE107" s="376"/>
      <c r="KVF107" s="376"/>
      <c r="KVG107" s="376"/>
      <c r="KVH107" s="376"/>
      <c r="KVI107" s="376"/>
      <c r="KVJ107" s="376"/>
      <c r="KVK107" s="376"/>
      <c r="KVL107" s="376"/>
      <c r="KVM107" s="376"/>
      <c r="KVN107" s="376"/>
      <c r="KVO107" s="376"/>
      <c r="KVP107" s="376"/>
      <c r="KVQ107" s="376"/>
      <c r="KVR107" s="376"/>
      <c r="KVS107" s="376"/>
      <c r="KVT107" s="376"/>
      <c r="KVU107" s="376"/>
      <c r="KVV107" s="376"/>
      <c r="KVW107" s="376"/>
      <c r="KVX107" s="376"/>
      <c r="KVY107" s="376"/>
      <c r="KVZ107" s="376"/>
      <c r="KWA107" s="376"/>
      <c r="KWB107" s="376"/>
      <c r="KWC107" s="376"/>
      <c r="KWD107" s="376"/>
      <c r="KWE107" s="376"/>
      <c r="KWF107" s="376"/>
      <c r="KWG107" s="376"/>
      <c r="KWH107" s="376"/>
      <c r="KWI107" s="376"/>
      <c r="KWJ107" s="376"/>
      <c r="KWK107" s="376"/>
      <c r="KWL107" s="376"/>
      <c r="KWM107" s="376"/>
      <c r="KWN107" s="376"/>
      <c r="KWO107" s="376"/>
      <c r="KWP107" s="376"/>
      <c r="KWQ107" s="376"/>
      <c r="KWR107" s="376"/>
      <c r="KWS107" s="376"/>
      <c r="KWT107" s="376"/>
      <c r="KWU107" s="376"/>
      <c r="KWV107" s="376"/>
      <c r="KWW107" s="376"/>
      <c r="KWX107" s="376"/>
      <c r="KWY107" s="376"/>
      <c r="KWZ107" s="376"/>
      <c r="KXA107" s="376"/>
      <c r="KXB107" s="376"/>
      <c r="KXC107" s="376"/>
      <c r="KXD107" s="376"/>
      <c r="KXE107" s="376"/>
      <c r="KXF107" s="376"/>
      <c r="KXG107" s="376"/>
      <c r="KXH107" s="376"/>
      <c r="KXI107" s="376"/>
      <c r="KXJ107" s="376"/>
      <c r="KXK107" s="376"/>
      <c r="KXL107" s="376"/>
      <c r="KXM107" s="376"/>
      <c r="KXN107" s="376"/>
      <c r="KXO107" s="376"/>
      <c r="KXP107" s="376"/>
      <c r="KXQ107" s="376"/>
      <c r="KXR107" s="376"/>
      <c r="KXS107" s="376"/>
      <c r="KXT107" s="376"/>
      <c r="KXU107" s="376"/>
      <c r="KXV107" s="376"/>
      <c r="KXW107" s="376"/>
      <c r="KXX107" s="376"/>
      <c r="KXY107" s="376"/>
      <c r="KXZ107" s="376"/>
      <c r="KYA107" s="376"/>
      <c r="KYB107" s="376"/>
      <c r="KYC107" s="376"/>
      <c r="KYD107" s="376"/>
      <c r="KYE107" s="376"/>
      <c r="KYF107" s="376"/>
      <c r="KYG107" s="376"/>
      <c r="KYH107" s="376"/>
      <c r="KYI107" s="376"/>
      <c r="KYJ107" s="376"/>
      <c r="KYK107" s="376"/>
      <c r="KYL107" s="376"/>
      <c r="KYM107" s="376"/>
      <c r="KYN107" s="376"/>
      <c r="KYO107" s="376"/>
      <c r="KYP107" s="376"/>
      <c r="KYQ107" s="376"/>
      <c r="KYR107" s="376"/>
      <c r="KYS107" s="376"/>
      <c r="KYT107" s="376"/>
      <c r="KYU107" s="376"/>
      <c r="KYV107" s="376"/>
      <c r="KYW107" s="376"/>
      <c r="KYX107" s="376"/>
      <c r="KYY107" s="376"/>
      <c r="KYZ107" s="376"/>
      <c r="KZA107" s="376"/>
      <c r="KZB107" s="376"/>
      <c r="KZC107" s="376"/>
      <c r="KZD107" s="376"/>
      <c r="KZE107" s="376"/>
      <c r="KZF107" s="376"/>
      <c r="KZG107" s="376"/>
      <c r="KZH107" s="376"/>
      <c r="KZI107" s="376"/>
      <c r="KZJ107" s="376"/>
      <c r="KZK107" s="376"/>
      <c r="KZL107" s="376"/>
      <c r="KZM107" s="376"/>
      <c r="KZN107" s="376"/>
      <c r="KZO107" s="376"/>
      <c r="KZP107" s="376"/>
      <c r="KZQ107" s="376"/>
      <c r="KZR107" s="376"/>
      <c r="KZS107" s="376"/>
      <c r="KZT107" s="376"/>
      <c r="KZU107" s="376"/>
      <c r="KZV107" s="376"/>
      <c r="KZW107" s="376"/>
      <c r="KZX107" s="376"/>
      <c r="KZY107" s="376"/>
      <c r="KZZ107" s="376"/>
      <c r="LAA107" s="376"/>
      <c r="LAB107" s="376"/>
      <c r="LAC107" s="376"/>
      <c r="LAD107" s="376"/>
      <c r="LAE107" s="376"/>
      <c r="LAF107" s="376"/>
      <c r="LAG107" s="376"/>
      <c r="LAH107" s="376"/>
      <c r="LAI107" s="376"/>
      <c r="LAJ107" s="376"/>
      <c r="LAK107" s="376"/>
      <c r="LAL107" s="376"/>
      <c r="LAM107" s="376"/>
      <c r="LAN107" s="376"/>
      <c r="LAO107" s="376"/>
      <c r="LAP107" s="376"/>
      <c r="LAQ107" s="376"/>
      <c r="LAR107" s="376"/>
      <c r="LAS107" s="376"/>
      <c r="LAT107" s="376"/>
      <c r="LAU107" s="376"/>
      <c r="LAV107" s="376"/>
      <c r="LAW107" s="376"/>
      <c r="LAX107" s="376"/>
      <c r="LAY107" s="376"/>
      <c r="LAZ107" s="376"/>
      <c r="LBA107" s="376"/>
      <c r="LBB107" s="376"/>
      <c r="LBC107" s="376"/>
      <c r="LBD107" s="376"/>
      <c r="LBE107" s="376"/>
      <c r="LBF107" s="376"/>
      <c r="LBG107" s="376"/>
      <c r="LBH107" s="376"/>
      <c r="LBI107" s="376"/>
      <c r="LBJ107" s="376"/>
      <c r="LBK107" s="376"/>
      <c r="LBL107" s="376"/>
      <c r="LBM107" s="376"/>
      <c r="LBN107" s="376"/>
      <c r="LBO107" s="376"/>
      <c r="LBP107" s="376"/>
      <c r="LBQ107" s="376"/>
      <c r="LBR107" s="376"/>
      <c r="LBS107" s="376"/>
      <c r="LBT107" s="376"/>
      <c r="LBU107" s="376"/>
      <c r="LBV107" s="376"/>
      <c r="LBW107" s="376"/>
      <c r="LBX107" s="376"/>
      <c r="LBY107" s="376"/>
      <c r="LBZ107" s="376"/>
      <c r="LCA107" s="376"/>
      <c r="LCB107" s="376"/>
      <c r="LCC107" s="376"/>
      <c r="LCD107" s="376"/>
      <c r="LCE107" s="376"/>
      <c r="LCF107" s="376"/>
      <c r="LCG107" s="376"/>
      <c r="LCH107" s="376"/>
      <c r="LCI107" s="376"/>
      <c r="LCJ107" s="376"/>
      <c r="LCK107" s="376"/>
      <c r="LCL107" s="376"/>
      <c r="LCM107" s="376"/>
      <c r="LCN107" s="376"/>
      <c r="LCO107" s="376"/>
      <c r="LCP107" s="376"/>
      <c r="LCQ107" s="376"/>
      <c r="LCR107" s="376"/>
      <c r="LCS107" s="376"/>
      <c r="LCT107" s="376"/>
      <c r="LCU107" s="376"/>
      <c r="LCV107" s="376"/>
      <c r="LCW107" s="376"/>
      <c r="LCX107" s="376"/>
      <c r="LCY107" s="376"/>
      <c r="LCZ107" s="376"/>
      <c r="LDA107" s="376"/>
      <c r="LDB107" s="376"/>
      <c r="LDC107" s="376"/>
      <c r="LDD107" s="376"/>
      <c r="LDE107" s="376"/>
      <c r="LDF107" s="376"/>
      <c r="LDG107" s="376"/>
      <c r="LDH107" s="376"/>
      <c r="LDI107" s="376"/>
      <c r="LDJ107" s="376"/>
      <c r="LDK107" s="376"/>
      <c r="LDL107" s="376"/>
      <c r="LDM107" s="376"/>
      <c r="LDN107" s="376"/>
      <c r="LDO107" s="376"/>
      <c r="LDP107" s="376"/>
      <c r="LDQ107" s="376"/>
      <c r="LDR107" s="376"/>
      <c r="LDS107" s="376"/>
      <c r="LDT107" s="376"/>
      <c r="LDU107" s="376"/>
      <c r="LDV107" s="376"/>
      <c r="LDW107" s="376"/>
      <c r="LDX107" s="376"/>
      <c r="LDY107" s="376"/>
      <c r="LDZ107" s="376"/>
      <c r="LEA107" s="376"/>
      <c r="LEB107" s="376"/>
      <c r="LEC107" s="376"/>
      <c r="LED107" s="376"/>
      <c r="LEE107" s="376"/>
      <c r="LEF107" s="376"/>
      <c r="LEG107" s="376"/>
      <c r="LEH107" s="376"/>
      <c r="LEI107" s="376"/>
      <c r="LEJ107" s="376"/>
      <c r="LEK107" s="376"/>
      <c r="LEL107" s="376"/>
      <c r="LEM107" s="376"/>
      <c r="LEN107" s="376"/>
      <c r="LEO107" s="376"/>
      <c r="LEP107" s="376"/>
      <c r="LEQ107" s="376"/>
      <c r="LER107" s="376"/>
      <c r="LES107" s="376"/>
      <c r="LET107" s="376"/>
      <c r="LEU107" s="376"/>
      <c r="LEV107" s="376"/>
      <c r="LEW107" s="376"/>
      <c r="LEX107" s="376"/>
      <c r="LEY107" s="376"/>
      <c r="LEZ107" s="376"/>
      <c r="LFA107" s="376"/>
      <c r="LFB107" s="376"/>
      <c r="LFC107" s="376"/>
      <c r="LFD107" s="376"/>
      <c r="LFE107" s="376"/>
      <c r="LFF107" s="376"/>
      <c r="LFG107" s="376"/>
      <c r="LFH107" s="376"/>
      <c r="LFI107" s="376"/>
      <c r="LFJ107" s="376"/>
      <c r="LFK107" s="376"/>
      <c r="LFL107" s="376"/>
      <c r="LFM107" s="376"/>
      <c r="LFN107" s="376"/>
      <c r="LFO107" s="376"/>
      <c r="LFP107" s="376"/>
      <c r="LFQ107" s="376"/>
      <c r="LFR107" s="376"/>
      <c r="LFS107" s="376"/>
      <c r="LFT107" s="376"/>
      <c r="LFU107" s="376"/>
      <c r="LFV107" s="376"/>
      <c r="LFW107" s="376"/>
      <c r="LFX107" s="376"/>
      <c r="LFY107" s="376"/>
      <c r="LFZ107" s="376"/>
      <c r="LGA107" s="376"/>
      <c r="LGB107" s="376"/>
      <c r="LGC107" s="376"/>
      <c r="LGD107" s="376"/>
      <c r="LGE107" s="376"/>
      <c r="LGF107" s="376"/>
      <c r="LGG107" s="376"/>
      <c r="LGH107" s="376"/>
      <c r="LGI107" s="376"/>
      <c r="LGJ107" s="376"/>
      <c r="LGK107" s="376"/>
      <c r="LGL107" s="376"/>
      <c r="LGM107" s="376"/>
      <c r="LGN107" s="376"/>
      <c r="LGO107" s="376"/>
      <c r="LGP107" s="376"/>
      <c r="LGQ107" s="376"/>
      <c r="LGR107" s="376"/>
      <c r="LGS107" s="376"/>
      <c r="LGT107" s="376"/>
      <c r="LGU107" s="376"/>
      <c r="LGV107" s="376"/>
      <c r="LGW107" s="376"/>
      <c r="LGX107" s="376"/>
      <c r="LGY107" s="376"/>
      <c r="LGZ107" s="376"/>
      <c r="LHA107" s="376"/>
      <c r="LHB107" s="376"/>
      <c r="LHC107" s="376"/>
      <c r="LHD107" s="376"/>
      <c r="LHE107" s="376"/>
      <c r="LHF107" s="376"/>
      <c r="LHG107" s="376"/>
      <c r="LHH107" s="376"/>
      <c r="LHI107" s="376"/>
      <c r="LHJ107" s="376"/>
      <c r="LHK107" s="376"/>
      <c r="LHL107" s="376"/>
      <c r="LHM107" s="376"/>
      <c r="LHN107" s="376"/>
      <c r="LHO107" s="376"/>
      <c r="LHP107" s="376"/>
      <c r="LHQ107" s="376"/>
      <c r="LHR107" s="376"/>
      <c r="LHS107" s="376"/>
      <c r="LHT107" s="376"/>
      <c r="LHU107" s="376"/>
      <c r="LHV107" s="376"/>
      <c r="LHW107" s="376"/>
      <c r="LHX107" s="376"/>
      <c r="LHY107" s="376"/>
      <c r="LHZ107" s="376"/>
      <c r="LIA107" s="376"/>
      <c r="LIB107" s="376"/>
      <c r="LIC107" s="376"/>
      <c r="LID107" s="376"/>
      <c r="LIE107" s="376"/>
      <c r="LIF107" s="376"/>
      <c r="LIG107" s="376"/>
      <c r="LIH107" s="376"/>
      <c r="LII107" s="376"/>
      <c r="LIJ107" s="376"/>
      <c r="LIK107" s="376"/>
      <c r="LIL107" s="376"/>
      <c r="LIM107" s="376"/>
      <c r="LIN107" s="376"/>
      <c r="LIO107" s="376"/>
      <c r="LIP107" s="376"/>
      <c r="LIQ107" s="376"/>
      <c r="LIR107" s="376"/>
      <c r="LIS107" s="376"/>
      <c r="LIT107" s="376"/>
      <c r="LIU107" s="376"/>
      <c r="LIV107" s="376"/>
      <c r="LIW107" s="376"/>
      <c r="LIX107" s="376"/>
      <c r="LIY107" s="376"/>
      <c r="LIZ107" s="376"/>
      <c r="LJA107" s="376"/>
      <c r="LJB107" s="376"/>
      <c r="LJC107" s="376"/>
      <c r="LJD107" s="376"/>
      <c r="LJE107" s="376"/>
      <c r="LJF107" s="376"/>
      <c r="LJG107" s="376"/>
      <c r="LJH107" s="376"/>
      <c r="LJI107" s="376"/>
      <c r="LJJ107" s="376"/>
      <c r="LJK107" s="376"/>
      <c r="LJL107" s="376"/>
      <c r="LJM107" s="376"/>
      <c r="LJN107" s="376"/>
      <c r="LJO107" s="376"/>
      <c r="LJP107" s="376"/>
      <c r="LJQ107" s="376"/>
      <c r="LJR107" s="376"/>
      <c r="LJS107" s="376"/>
      <c r="LJT107" s="376"/>
      <c r="LJU107" s="376"/>
      <c r="LJV107" s="376"/>
      <c r="LJW107" s="376"/>
      <c r="LJX107" s="376"/>
      <c r="LJY107" s="376"/>
      <c r="LJZ107" s="376"/>
      <c r="LKA107" s="376"/>
      <c r="LKB107" s="376"/>
      <c r="LKC107" s="376"/>
      <c r="LKD107" s="376"/>
      <c r="LKE107" s="376"/>
      <c r="LKF107" s="376"/>
      <c r="LKG107" s="376"/>
      <c r="LKH107" s="376"/>
      <c r="LKI107" s="376"/>
      <c r="LKJ107" s="376"/>
      <c r="LKK107" s="376"/>
      <c r="LKL107" s="376"/>
      <c r="LKM107" s="376"/>
      <c r="LKN107" s="376"/>
      <c r="LKO107" s="376"/>
      <c r="LKP107" s="376"/>
      <c r="LKQ107" s="376"/>
      <c r="LKR107" s="376"/>
      <c r="LKS107" s="376"/>
      <c r="LKT107" s="376"/>
      <c r="LKU107" s="376"/>
      <c r="LKV107" s="376"/>
      <c r="LKW107" s="376"/>
      <c r="LKX107" s="376"/>
      <c r="LKY107" s="376"/>
      <c r="LKZ107" s="376"/>
      <c r="LLA107" s="376"/>
      <c r="LLB107" s="376"/>
      <c r="LLC107" s="376"/>
      <c r="LLD107" s="376"/>
      <c r="LLE107" s="376"/>
      <c r="LLF107" s="376"/>
      <c r="LLG107" s="376"/>
      <c r="LLH107" s="376"/>
      <c r="LLI107" s="376"/>
      <c r="LLJ107" s="376"/>
      <c r="LLK107" s="376"/>
      <c r="LLL107" s="376"/>
      <c r="LLM107" s="376"/>
      <c r="LLN107" s="376"/>
      <c r="LLO107" s="376"/>
      <c r="LLP107" s="376"/>
      <c r="LLQ107" s="376"/>
      <c r="LLR107" s="376"/>
      <c r="LLS107" s="376"/>
      <c r="LLT107" s="376"/>
      <c r="LLU107" s="376"/>
      <c r="LLV107" s="376"/>
      <c r="LLW107" s="376"/>
      <c r="LLX107" s="376"/>
      <c r="LLY107" s="376"/>
      <c r="LLZ107" s="376"/>
      <c r="LMA107" s="376"/>
      <c r="LMB107" s="376"/>
      <c r="LMC107" s="376"/>
      <c r="LMD107" s="376"/>
      <c r="LME107" s="376"/>
      <c r="LMF107" s="376"/>
      <c r="LMG107" s="376"/>
      <c r="LMH107" s="376"/>
      <c r="LMI107" s="376"/>
      <c r="LMJ107" s="376"/>
      <c r="LMK107" s="376"/>
      <c r="LML107" s="376"/>
      <c r="LMM107" s="376"/>
      <c r="LMN107" s="376"/>
      <c r="LMO107" s="376"/>
      <c r="LMP107" s="376"/>
      <c r="LMQ107" s="376"/>
      <c r="LMR107" s="376"/>
      <c r="LMS107" s="376"/>
      <c r="LMT107" s="376"/>
      <c r="LMU107" s="376"/>
      <c r="LMV107" s="376"/>
      <c r="LMW107" s="376"/>
      <c r="LMX107" s="376"/>
      <c r="LMY107" s="376"/>
      <c r="LMZ107" s="376"/>
      <c r="LNA107" s="376"/>
      <c r="LNB107" s="376"/>
      <c r="LNC107" s="376"/>
      <c r="LND107" s="376"/>
      <c r="LNE107" s="376"/>
      <c r="LNF107" s="376"/>
      <c r="LNG107" s="376"/>
      <c r="LNH107" s="376"/>
      <c r="LNI107" s="376"/>
      <c r="LNJ107" s="376"/>
      <c r="LNK107" s="376"/>
      <c r="LNL107" s="376"/>
      <c r="LNM107" s="376"/>
      <c r="LNN107" s="376"/>
      <c r="LNO107" s="376"/>
      <c r="LNP107" s="376"/>
      <c r="LNQ107" s="376"/>
      <c r="LNR107" s="376"/>
      <c r="LNS107" s="376"/>
      <c r="LNT107" s="376"/>
      <c r="LNU107" s="376"/>
      <c r="LNV107" s="376"/>
      <c r="LNW107" s="376"/>
      <c r="LNX107" s="376"/>
      <c r="LNY107" s="376"/>
      <c r="LNZ107" s="376"/>
      <c r="LOA107" s="376"/>
      <c r="LOB107" s="376"/>
      <c r="LOC107" s="376"/>
      <c r="LOD107" s="376"/>
      <c r="LOE107" s="376"/>
      <c r="LOF107" s="376"/>
      <c r="LOG107" s="376"/>
      <c r="LOH107" s="376"/>
      <c r="LOI107" s="376"/>
      <c r="LOJ107" s="376"/>
      <c r="LOK107" s="376"/>
      <c r="LOL107" s="376"/>
      <c r="LOM107" s="376"/>
      <c r="LON107" s="376"/>
      <c r="LOO107" s="376"/>
      <c r="LOP107" s="376"/>
      <c r="LOQ107" s="376"/>
      <c r="LOR107" s="376"/>
      <c r="LOS107" s="376"/>
      <c r="LOT107" s="376"/>
      <c r="LOU107" s="376"/>
      <c r="LOV107" s="376"/>
      <c r="LOW107" s="376"/>
      <c r="LOX107" s="376"/>
      <c r="LOY107" s="376"/>
      <c r="LOZ107" s="376"/>
      <c r="LPA107" s="376"/>
      <c r="LPB107" s="376"/>
      <c r="LPC107" s="376"/>
      <c r="LPD107" s="376"/>
      <c r="LPE107" s="376"/>
      <c r="LPF107" s="376"/>
      <c r="LPG107" s="376"/>
      <c r="LPH107" s="376"/>
      <c r="LPI107" s="376"/>
      <c r="LPJ107" s="376"/>
      <c r="LPK107" s="376"/>
      <c r="LPL107" s="376"/>
      <c r="LPM107" s="376"/>
      <c r="LPN107" s="376"/>
      <c r="LPO107" s="376"/>
      <c r="LPP107" s="376"/>
      <c r="LPQ107" s="376"/>
      <c r="LPR107" s="376"/>
      <c r="LPS107" s="376"/>
      <c r="LPT107" s="376"/>
      <c r="LPU107" s="376"/>
      <c r="LPV107" s="376"/>
      <c r="LPW107" s="376"/>
      <c r="LPX107" s="376"/>
      <c r="LPY107" s="376"/>
      <c r="LPZ107" s="376"/>
      <c r="LQA107" s="376"/>
      <c r="LQB107" s="376"/>
      <c r="LQC107" s="376"/>
      <c r="LQD107" s="376"/>
      <c r="LQE107" s="376"/>
      <c r="LQF107" s="376"/>
      <c r="LQG107" s="376"/>
      <c r="LQH107" s="376"/>
      <c r="LQI107" s="376"/>
      <c r="LQJ107" s="376"/>
      <c r="LQK107" s="376"/>
      <c r="LQL107" s="376"/>
      <c r="LQM107" s="376"/>
      <c r="LQN107" s="376"/>
      <c r="LQO107" s="376"/>
      <c r="LQP107" s="376"/>
      <c r="LQQ107" s="376"/>
      <c r="LQR107" s="376"/>
      <c r="LQS107" s="376"/>
      <c r="LQT107" s="376"/>
      <c r="LQU107" s="376"/>
      <c r="LQV107" s="376"/>
      <c r="LQW107" s="376"/>
      <c r="LQX107" s="376"/>
      <c r="LQY107" s="376"/>
      <c r="LQZ107" s="376"/>
      <c r="LRA107" s="376"/>
      <c r="LRB107" s="376"/>
      <c r="LRC107" s="376"/>
      <c r="LRD107" s="376"/>
      <c r="LRE107" s="376"/>
      <c r="LRF107" s="376"/>
      <c r="LRG107" s="376"/>
      <c r="LRH107" s="376"/>
      <c r="LRI107" s="376"/>
      <c r="LRJ107" s="376"/>
      <c r="LRK107" s="376"/>
      <c r="LRL107" s="376"/>
      <c r="LRM107" s="376"/>
      <c r="LRN107" s="376"/>
      <c r="LRO107" s="376"/>
      <c r="LRP107" s="376"/>
      <c r="LRQ107" s="376"/>
      <c r="LRR107" s="376"/>
      <c r="LRS107" s="376"/>
      <c r="LRT107" s="376"/>
      <c r="LRU107" s="376"/>
      <c r="LRV107" s="376"/>
      <c r="LRW107" s="376"/>
      <c r="LRX107" s="376"/>
      <c r="LRY107" s="376"/>
      <c r="LRZ107" s="376"/>
      <c r="LSA107" s="376"/>
      <c r="LSB107" s="376"/>
      <c r="LSC107" s="376"/>
      <c r="LSD107" s="376"/>
      <c r="LSE107" s="376"/>
      <c r="LSF107" s="376"/>
      <c r="LSG107" s="376"/>
      <c r="LSH107" s="376"/>
      <c r="LSI107" s="376"/>
      <c r="LSJ107" s="376"/>
      <c r="LSK107" s="376"/>
      <c r="LSL107" s="376"/>
      <c r="LSM107" s="376"/>
      <c r="LSN107" s="376"/>
      <c r="LSO107" s="376"/>
      <c r="LSP107" s="376"/>
      <c r="LSQ107" s="376"/>
      <c r="LSR107" s="376"/>
      <c r="LSS107" s="376"/>
      <c r="LST107" s="376"/>
      <c r="LSU107" s="376"/>
      <c r="LSV107" s="376"/>
      <c r="LSW107" s="376"/>
      <c r="LSX107" s="376"/>
      <c r="LSY107" s="376"/>
      <c r="LSZ107" s="376"/>
      <c r="LTA107" s="376"/>
      <c r="LTB107" s="376"/>
      <c r="LTC107" s="376"/>
      <c r="LTD107" s="376"/>
      <c r="LTE107" s="376"/>
      <c r="LTF107" s="376"/>
      <c r="LTG107" s="376"/>
      <c r="LTH107" s="376"/>
      <c r="LTI107" s="376"/>
      <c r="LTJ107" s="376"/>
      <c r="LTK107" s="376"/>
      <c r="LTL107" s="376"/>
      <c r="LTM107" s="376"/>
      <c r="LTN107" s="376"/>
      <c r="LTO107" s="376"/>
      <c r="LTP107" s="376"/>
      <c r="LTQ107" s="376"/>
      <c r="LTR107" s="376"/>
      <c r="LTS107" s="376"/>
      <c r="LTT107" s="376"/>
      <c r="LTU107" s="376"/>
      <c r="LTV107" s="376"/>
      <c r="LTW107" s="376"/>
      <c r="LTX107" s="376"/>
      <c r="LTY107" s="376"/>
      <c r="LTZ107" s="376"/>
      <c r="LUA107" s="376"/>
      <c r="LUB107" s="376"/>
      <c r="LUC107" s="376"/>
      <c r="LUD107" s="376"/>
      <c r="LUE107" s="376"/>
      <c r="LUF107" s="376"/>
      <c r="LUG107" s="376"/>
      <c r="LUH107" s="376"/>
      <c r="LUI107" s="376"/>
      <c r="LUJ107" s="376"/>
      <c r="LUK107" s="376"/>
      <c r="LUL107" s="376"/>
      <c r="LUM107" s="376"/>
      <c r="LUN107" s="376"/>
      <c r="LUO107" s="376"/>
      <c r="LUP107" s="376"/>
      <c r="LUQ107" s="376"/>
      <c r="LUR107" s="376"/>
      <c r="LUS107" s="376"/>
      <c r="LUT107" s="376"/>
      <c r="LUU107" s="376"/>
      <c r="LUV107" s="376"/>
      <c r="LUW107" s="376"/>
      <c r="LUX107" s="376"/>
      <c r="LUY107" s="376"/>
      <c r="LUZ107" s="376"/>
      <c r="LVA107" s="376"/>
      <c r="LVB107" s="376"/>
      <c r="LVC107" s="376"/>
      <c r="LVD107" s="376"/>
      <c r="LVE107" s="376"/>
      <c r="LVF107" s="376"/>
      <c r="LVG107" s="376"/>
      <c r="LVH107" s="376"/>
      <c r="LVI107" s="376"/>
      <c r="LVJ107" s="376"/>
      <c r="LVK107" s="376"/>
      <c r="LVL107" s="376"/>
      <c r="LVM107" s="376"/>
      <c r="LVN107" s="376"/>
      <c r="LVO107" s="376"/>
      <c r="LVP107" s="376"/>
      <c r="LVQ107" s="376"/>
      <c r="LVR107" s="376"/>
      <c r="LVS107" s="376"/>
      <c r="LVT107" s="376"/>
      <c r="LVU107" s="376"/>
      <c r="LVV107" s="376"/>
      <c r="LVW107" s="376"/>
      <c r="LVX107" s="376"/>
      <c r="LVY107" s="376"/>
      <c r="LVZ107" s="376"/>
      <c r="LWA107" s="376"/>
      <c r="LWB107" s="376"/>
      <c r="LWC107" s="376"/>
      <c r="LWD107" s="376"/>
      <c r="LWE107" s="376"/>
      <c r="LWF107" s="376"/>
      <c r="LWG107" s="376"/>
      <c r="LWH107" s="376"/>
      <c r="LWI107" s="376"/>
      <c r="LWJ107" s="376"/>
      <c r="LWK107" s="376"/>
      <c r="LWL107" s="376"/>
      <c r="LWM107" s="376"/>
      <c r="LWN107" s="376"/>
      <c r="LWO107" s="376"/>
      <c r="LWP107" s="376"/>
      <c r="LWQ107" s="376"/>
      <c r="LWR107" s="376"/>
      <c r="LWS107" s="376"/>
      <c r="LWT107" s="376"/>
      <c r="LWU107" s="376"/>
      <c r="LWV107" s="376"/>
      <c r="LWW107" s="376"/>
      <c r="LWX107" s="376"/>
      <c r="LWY107" s="376"/>
      <c r="LWZ107" s="376"/>
      <c r="LXA107" s="376"/>
      <c r="LXB107" s="376"/>
      <c r="LXC107" s="376"/>
      <c r="LXD107" s="376"/>
      <c r="LXE107" s="376"/>
      <c r="LXF107" s="376"/>
      <c r="LXG107" s="376"/>
      <c r="LXH107" s="376"/>
      <c r="LXI107" s="376"/>
      <c r="LXJ107" s="376"/>
      <c r="LXK107" s="376"/>
      <c r="LXL107" s="376"/>
      <c r="LXM107" s="376"/>
      <c r="LXN107" s="376"/>
      <c r="LXO107" s="376"/>
      <c r="LXP107" s="376"/>
      <c r="LXQ107" s="376"/>
      <c r="LXR107" s="376"/>
      <c r="LXS107" s="376"/>
      <c r="LXT107" s="376"/>
      <c r="LXU107" s="376"/>
      <c r="LXV107" s="376"/>
      <c r="LXW107" s="376"/>
      <c r="LXX107" s="376"/>
      <c r="LXY107" s="376"/>
      <c r="LXZ107" s="376"/>
      <c r="LYA107" s="376"/>
      <c r="LYB107" s="376"/>
      <c r="LYC107" s="376"/>
      <c r="LYD107" s="376"/>
      <c r="LYE107" s="376"/>
      <c r="LYF107" s="376"/>
      <c r="LYG107" s="376"/>
      <c r="LYH107" s="376"/>
      <c r="LYI107" s="376"/>
      <c r="LYJ107" s="376"/>
      <c r="LYK107" s="376"/>
      <c r="LYL107" s="376"/>
      <c r="LYM107" s="376"/>
      <c r="LYN107" s="376"/>
      <c r="LYO107" s="376"/>
      <c r="LYP107" s="376"/>
      <c r="LYQ107" s="376"/>
      <c r="LYR107" s="376"/>
      <c r="LYS107" s="376"/>
      <c r="LYT107" s="376"/>
      <c r="LYU107" s="376"/>
      <c r="LYV107" s="376"/>
      <c r="LYW107" s="376"/>
      <c r="LYX107" s="376"/>
      <c r="LYY107" s="376"/>
      <c r="LYZ107" s="376"/>
      <c r="LZA107" s="376"/>
      <c r="LZB107" s="376"/>
      <c r="LZC107" s="376"/>
      <c r="LZD107" s="376"/>
      <c r="LZE107" s="376"/>
      <c r="LZF107" s="376"/>
      <c r="LZG107" s="376"/>
      <c r="LZH107" s="376"/>
      <c r="LZI107" s="376"/>
      <c r="LZJ107" s="376"/>
      <c r="LZK107" s="376"/>
      <c r="LZL107" s="376"/>
      <c r="LZM107" s="376"/>
      <c r="LZN107" s="376"/>
      <c r="LZO107" s="376"/>
      <c r="LZP107" s="376"/>
      <c r="LZQ107" s="376"/>
      <c r="LZR107" s="376"/>
      <c r="LZS107" s="376"/>
      <c r="LZT107" s="376"/>
      <c r="LZU107" s="376"/>
      <c r="LZV107" s="376"/>
      <c r="LZW107" s="376"/>
      <c r="LZX107" s="376"/>
      <c r="LZY107" s="376"/>
      <c r="LZZ107" s="376"/>
      <c r="MAA107" s="376"/>
      <c r="MAB107" s="376"/>
      <c r="MAC107" s="376"/>
      <c r="MAD107" s="376"/>
      <c r="MAE107" s="376"/>
      <c r="MAF107" s="376"/>
      <c r="MAG107" s="376"/>
      <c r="MAH107" s="376"/>
      <c r="MAI107" s="376"/>
      <c r="MAJ107" s="376"/>
      <c r="MAK107" s="376"/>
      <c r="MAL107" s="376"/>
      <c r="MAM107" s="376"/>
      <c r="MAN107" s="376"/>
      <c r="MAO107" s="376"/>
      <c r="MAP107" s="376"/>
      <c r="MAQ107" s="376"/>
      <c r="MAR107" s="376"/>
      <c r="MAS107" s="376"/>
      <c r="MAT107" s="376"/>
      <c r="MAU107" s="376"/>
      <c r="MAV107" s="376"/>
      <c r="MAW107" s="376"/>
      <c r="MAX107" s="376"/>
      <c r="MAY107" s="376"/>
      <c r="MAZ107" s="376"/>
      <c r="MBA107" s="376"/>
      <c r="MBB107" s="376"/>
      <c r="MBC107" s="376"/>
      <c r="MBD107" s="376"/>
      <c r="MBE107" s="376"/>
      <c r="MBF107" s="376"/>
      <c r="MBG107" s="376"/>
      <c r="MBH107" s="376"/>
      <c r="MBI107" s="376"/>
      <c r="MBJ107" s="376"/>
      <c r="MBK107" s="376"/>
      <c r="MBL107" s="376"/>
      <c r="MBM107" s="376"/>
      <c r="MBN107" s="376"/>
      <c r="MBO107" s="376"/>
      <c r="MBP107" s="376"/>
      <c r="MBQ107" s="376"/>
      <c r="MBR107" s="376"/>
      <c r="MBS107" s="376"/>
      <c r="MBT107" s="376"/>
      <c r="MBU107" s="376"/>
      <c r="MBV107" s="376"/>
      <c r="MBW107" s="376"/>
      <c r="MBX107" s="376"/>
      <c r="MBY107" s="376"/>
      <c r="MBZ107" s="376"/>
      <c r="MCA107" s="376"/>
      <c r="MCB107" s="376"/>
      <c r="MCC107" s="376"/>
      <c r="MCD107" s="376"/>
      <c r="MCE107" s="376"/>
      <c r="MCF107" s="376"/>
      <c r="MCG107" s="376"/>
      <c r="MCH107" s="376"/>
      <c r="MCI107" s="376"/>
      <c r="MCJ107" s="376"/>
      <c r="MCK107" s="376"/>
      <c r="MCL107" s="376"/>
      <c r="MCM107" s="376"/>
      <c r="MCN107" s="376"/>
      <c r="MCO107" s="376"/>
      <c r="MCP107" s="376"/>
      <c r="MCQ107" s="376"/>
      <c r="MCR107" s="376"/>
      <c r="MCS107" s="376"/>
      <c r="MCT107" s="376"/>
      <c r="MCU107" s="376"/>
      <c r="MCV107" s="376"/>
      <c r="MCW107" s="376"/>
      <c r="MCX107" s="376"/>
      <c r="MCY107" s="376"/>
      <c r="MCZ107" s="376"/>
      <c r="MDA107" s="376"/>
      <c r="MDB107" s="376"/>
      <c r="MDC107" s="376"/>
      <c r="MDD107" s="376"/>
      <c r="MDE107" s="376"/>
      <c r="MDF107" s="376"/>
      <c r="MDG107" s="376"/>
      <c r="MDH107" s="376"/>
      <c r="MDI107" s="376"/>
      <c r="MDJ107" s="376"/>
      <c r="MDK107" s="376"/>
      <c r="MDL107" s="376"/>
      <c r="MDM107" s="376"/>
      <c r="MDN107" s="376"/>
      <c r="MDO107" s="376"/>
      <c r="MDP107" s="376"/>
      <c r="MDQ107" s="376"/>
      <c r="MDR107" s="376"/>
      <c r="MDS107" s="376"/>
      <c r="MDT107" s="376"/>
      <c r="MDU107" s="376"/>
      <c r="MDV107" s="376"/>
      <c r="MDW107" s="376"/>
      <c r="MDX107" s="376"/>
      <c r="MDY107" s="376"/>
      <c r="MDZ107" s="376"/>
      <c r="MEA107" s="376"/>
      <c r="MEB107" s="376"/>
      <c r="MEC107" s="376"/>
      <c r="MED107" s="376"/>
      <c r="MEE107" s="376"/>
      <c r="MEF107" s="376"/>
      <c r="MEG107" s="376"/>
      <c r="MEH107" s="376"/>
      <c r="MEI107" s="376"/>
      <c r="MEJ107" s="376"/>
      <c r="MEK107" s="376"/>
      <c r="MEL107" s="376"/>
      <c r="MEM107" s="376"/>
      <c r="MEN107" s="376"/>
      <c r="MEO107" s="376"/>
      <c r="MEP107" s="376"/>
      <c r="MEQ107" s="376"/>
      <c r="MER107" s="376"/>
      <c r="MES107" s="376"/>
      <c r="MET107" s="376"/>
      <c r="MEU107" s="376"/>
      <c r="MEV107" s="376"/>
      <c r="MEW107" s="376"/>
      <c r="MEX107" s="376"/>
      <c r="MEY107" s="376"/>
      <c r="MEZ107" s="376"/>
      <c r="MFA107" s="376"/>
      <c r="MFB107" s="376"/>
      <c r="MFC107" s="376"/>
      <c r="MFD107" s="376"/>
      <c r="MFE107" s="376"/>
      <c r="MFF107" s="376"/>
      <c r="MFG107" s="376"/>
      <c r="MFH107" s="376"/>
      <c r="MFI107" s="376"/>
      <c r="MFJ107" s="376"/>
      <c r="MFK107" s="376"/>
      <c r="MFL107" s="376"/>
      <c r="MFM107" s="376"/>
      <c r="MFN107" s="376"/>
      <c r="MFO107" s="376"/>
      <c r="MFP107" s="376"/>
      <c r="MFQ107" s="376"/>
      <c r="MFR107" s="376"/>
      <c r="MFS107" s="376"/>
      <c r="MFT107" s="376"/>
      <c r="MFU107" s="376"/>
      <c r="MFV107" s="376"/>
      <c r="MFW107" s="376"/>
      <c r="MFX107" s="376"/>
      <c r="MFY107" s="376"/>
      <c r="MFZ107" s="376"/>
      <c r="MGA107" s="376"/>
      <c r="MGB107" s="376"/>
      <c r="MGC107" s="376"/>
      <c r="MGD107" s="376"/>
      <c r="MGE107" s="376"/>
      <c r="MGF107" s="376"/>
      <c r="MGG107" s="376"/>
      <c r="MGH107" s="376"/>
      <c r="MGI107" s="376"/>
      <c r="MGJ107" s="376"/>
      <c r="MGK107" s="376"/>
      <c r="MGL107" s="376"/>
      <c r="MGM107" s="376"/>
      <c r="MGN107" s="376"/>
      <c r="MGO107" s="376"/>
      <c r="MGP107" s="376"/>
      <c r="MGQ107" s="376"/>
      <c r="MGR107" s="376"/>
      <c r="MGS107" s="376"/>
      <c r="MGT107" s="376"/>
      <c r="MGU107" s="376"/>
      <c r="MGV107" s="376"/>
      <c r="MGW107" s="376"/>
      <c r="MGX107" s="376"/>
      <c r="MGY107" s="376"/>
      <c r="MGZ107" s="376"/>
      <c r="MHA107" s="376"/>
      <c r="MHB107" s="376"/>
      <c r="MHC107" s="376"/>
      <c r="MHD107" s="376"/>
      <c r="MHE107" s="376"/>
      <c r="MHF107" s="376"/>
      <c r="MHG107" s="376"/>
      <c r="MHH107" s="376"/>
      <c r="MHI107" s="376"/>
      <c r="MHJ107" s="376"/>
      <c r="MHK107" s="376"/>
      <c r="MHL107" s="376"/>
      <c r="MHM107" s="376"/>
      <c r="MHN107" s="376"/>
      <c r="MHO107" s="376"/>
      <c r="MHP107" s="376"/>
      <c r="MHQ107" s="376"/>
      <c r="MHR107" s="376"/>
      <c r="MHS107" s="376"/>
      <c r="MHT107" s="376"/>
      <c r="MHU107" s="376"/>
      <c r="MHV107" s="376"/>
      <c r="MHW107" s="376"/>
      <c r="MHX107" s="376"/>
      <c r="MHY107" s="376"/>
      <c r="MHZ107" s="376"/>
      <c r="MIA107" s="376"/>
      <c r="MIB107" s="376"/>
      <c r="MIC107" s="376"/>
      <c r="MID107" s="376"/>
      <c r="MIE107" s="376"/>
      <c r="MIF107" s="376"/>
      <c r="MIG107" s="376"/>
      <c r="MIH107" s="376"/>
      <c r="MII107" s="376"/>
      <c r="MIJ107" s="376"/>
      <c r="MIK107" s="376"/>
      <c r="MIL107" s="376"/>
      <c r="MIM107" s="376"/>
      <c r="MIN107" s="376"/>
      <c r="MIO107" s="376"/>
      <c r="MIP107" s="376"/>
      <c r="MIQ107" s="376"/>
      <c r="MIR107" s="376"/>
      <c r="MIS107" s="376"/>
      <c r="MIT107" s="376"/>
      <c r="MIU107" s="376"/>
      <c r="MIV107" s="376"/>
      <c r="MIW107" s="376"/>
      <c r="MIX107" s="376"/>
      <c r="MIY107" s="376"/>
      <c r="MIZ107" s="376"/>
      <c r="MJA107" s="376"/>
      <c r="MJB107" s="376"/>
      <c r="MJC107" s="376"/>
      <c r="MJD107" s="376"/>
      <c r="MJE107" s="376"/>
      <c r="MJF107" s="376"/>
      <c r="MJG107" s="376"/>
      <c r="MJH107" s="376"/>
      <c r="MJI107" s="376"/>
      <c r="MJJ107" s="376"/>
      <c r="MJK107" s="376"/>
      <c r="MJL107" s="376"/>
      <c r="MJM107" s="376"/>
      <c r="MJN107" s="376"/>
      <c r="MJO107" s="376"/>
      <c r="MJP107" s="376"/>
      <c r="MJQ107" s="376"/>
      <c r="MJR107" s="376"/>
      <c r="MJS107" s="376"/>
      <c r="MJT107" s="376"/>
      <c r="MJU107" s="376"/>
      <c r="MJV107" s="376"/>
      <c r="MJW107" s="376"/>
      <c r="MJX107" s="376"/>
      <c r="MJY107" s="376"/>
      <c r="MJZ107" s="376"/>
      <c r="MKA107" s="376"/>
      <c r="MKB107" s="376"/>
      <c r="MKC107" s="376"/>
      <c r="MKD107" s="376"/>
      <c r="MKE107" s="376"/>
      <c r="MKF107" s="376"/>
      <c r="MKG107" s="376"/>
      <c r="MKH107" s="376"/>
      <c r="MKI107" s="376"/>
      <c r="MKJ107" s="376"/>
      <c r="MKK107" s="376"/>
      <c r="MKL107" s="376"/>
      <c r="MKM107" s="376"/>
      <c r="MKN107" s="376"/>
      <c r="MKO107" s="376"/>
      <c r="MKP107" s="376"/>
      <c r="MKQ107" s="376"/>
      <c r="MKR107" s="376"/>
      <c r="MKS107" s="376"/>
      <c r="MKT107" s="376"/>
      <c r="MKU107" s="376"/>
      <c r="MKV107" s="376"/>
      <c r="MKW107" s="376"/>
      <c r="MKX107" s="376"/>
      <c r="MKY107" s="376"/>
      <c r="MKZ107" s="376"/>
      <c r="MLA107" s="376"/>
      <c r="MLB107" s="376"/>
      <c r="MLC107" s="376"/>
      <c r="MLD107" s="376"/>
      <c r="MLE107" s="376"/>
      <c r="MLF107" s="376"/>
      <c r="MLG107" s="376"/>
      <c r="MLH107" s="376"/>
      <c r="MLI107" s="376"/>
      <c r="MLJ107" s="376"/>
      <c r="MLK107" s="376"/>
      <c r="MLL107" s="376"/>
      <c r="MLM107" s="376"/>
      <c r="MLN107" s="376"/>
      <c r="MLO107" s="376"/>
      <c r="MLP107" s="376"/>
      <c r="MLQ107" s="376"/>
      <c r="MLR107" s="376"/>
      <c r="MLS107" s="376"/>
      <c r="MLT107" s="376"/>
      <c r="MLU107" s="376"/>
      <c r="MLV107" s="376"/>
      <c r="MLW107" s="376"/>
      <c r="MLX107" s="376"/>
      <c r="MLY107" s="376"/>
      <c r="MLZ107" s="376"/>
      <c r="MMA107" s="376"/>
      <c r="MMB107" s="376"/>
      <c r="MMC107" s="376"/>
      <c r="MMD107" s="376"/>
      <c r="MME107" s="376"/>
      <c r="MMF107" s="376"/>
      <c r="MMG107" s="376"/>
      <c r="MMH107" s="376"/>
      <c r="MMI107" s="376"/>
      <c r="MMJ107" s="376"/>
      <c r="MMK107" s="376"/>
      <c r="MML107" s="376"/>
      <c r="MMM107" s="376"/>
      <c r="MMN107" s="376"/>
      <c r="MMO107" s="376"/>
      <c r="MMP107" s="376"/>
      <c r="MMQ107" s="376"/>
      <c r="MMR107" s="376"/>
      <c r="MMS107" s="376"/>
      <c r="MMT107" s="376"/>
      <c r="MMU107" s="376"/>
      <c r="MMV107" s="376"/>
      <c r="MMW107" s="376"/>
      <c r="MMX107" s="376"/>
      <c r="MMY107" s="376"/>
      <c r="MMZ107" s="376"/>
      <c r="MNA107" s="376"/>
      <c r="MNB107" s="376"/>
      <c r="MNC107" s="376"/>
      <c r="MND107" s="376"/>
      <c r="MNE107" s="376"/>
      <c r="MNF107" s="376"/>
      <c r="MNG107" s="376"/>
      <c r="MNH107" s="376"/>
      <c r="MNI107" s="376"/>
      <c r="MNJ107" s="376"/>
      <c r="MNK107" s="376"/>
      <c r="MNL107" s="376"/>
      <c r="MNM107" s="376"/>
      <c r="MNN107" s="376"/>
      <c r="MNO107" s="376"/>
      <c r="MNP107" s="376"/>
      <c r="MNQ107" s="376"/>
      <c r="MNR107" s="376"/>
      <c r="MNS107" s="376"/>
      <c r="MNT107" s="376"/>
      <c r="MNU107" s="376"/>
      <c r="MNV107" s="376"/>
      <c r="MNW107" s="376"/>
      <c r="MNX107" s="376"/>
      <c r="MNY107" s="376"/>
      <c r="MNZ107" s="376"/>
      <c r="MOA107" s="376"/>
      <c r="MOB107" s="376"/>
      <c r="MOC107" s="376"/>
      <c r="MOD107" s="376"/>
      <c r="MOE107" s="376"/>
      <c r="MOF107" s="376"/>
      <c r="MOG107" s="376"/>
      <c r="MOH107" s="376"/>
      <c r="MOI107" s="376"/>
      <c r="MOJ107" s="376"/>
      <c r="MOK107" s="376"/>
      <c r="MOL107" s="376"/>
      <c r="MOM107" s="376"/>
      <c r="MON107" s="376"/>
      <c r="MOO107" s="376"/>
      <c r="MOP107" s="376"/>
      <c r="MOQ107" s="376"/>
      <c r="MOR107" s="376"/>
      <c r="MOS107" s="376"/>
      <c r="MOT107" s="376"/>
      <c r="MOU107" s="376"/>
      <c r="MOV107" s="376"/>
      <c r="MOW107" s="376"/>
      <c r="MOX107" s="376"/>
      <c r="MOY107" s="376"/>
      <c r="MOZ107" s="376"/>
      <c r="MPA107" s="376"/>
      <c r="MPB107" s="376"/>
      <c r="MPC107" s="376"/>
      <c r="MPD107" s="376"/>
      <c r="MPE107" s="376"/>
      <c r="MPF107" s="376"/>
      <c r="MPG107" s="376"/>
      <c r="MPH107" s="376"/>
      <c r="MPI107" s="376"/>
      <c r="MPJ107" s="376"/>
      <c r="MPK107" s="376"/>
      <c r="MPL107" s="376"/>
      <c r="MPM107" s="376"/>
      <c r="MPN107" s="376"/>
      <c r="MPO107" s="376"/>
      <c r="MPP107" s="376"/>
      <c r="MPQ107" s="376"/>
      <c r="MPR107" s="376"/>
      <c r="MPS107" s="376"/>
      <c r="MPT107" s="376"/>
      <c r="MPU107" s="376"/>
      <c r="MPV107" s="376"/>
      <c r="MPW107" s="376"/>
      <c r="MPX107" s="376"/>
      <c r="MPY107" s="376"/>
      <c r="MPZ107" s="376"/>
      <c r="MQA107" s="376"/>
      <c r="MQB107" s="376"/>
      <c r="MQC107" s="376"/>
      <c r="MQD107" s="376"/>
      <c r="MQE107" s="376"/>
      <c r="MQF107" s="376"/>
      <c r="MQG107" s="376"/>
      <c r="MQH107" s="376"/>
      <c r="MQI107" s="376"/>
      <c r="MQJ107" s="376"/>
      <c r="MQK107" s="376"/>
      <c r="MQL107" s="376"/>
      <c r="MQM107" s="376"/>
      <c r="MQN107" s="376"/>
      <c r="MQO107" s="376"/>
      <c r="MQP107" s="376"/>
      <c r="MQQ107" s="376"/>
      <c r="MQR107" s="376"/>
      <c r="MQS107" s="376"/>
      <c r="MQT107" s="376"/>
      <c r="MQU107" s="376"/>
      <c r="MQV107" s="376"/>
      <c r="MQW107" s="376"/>
      <c r="MQX107" s="376"/>
      <c r="MQY107" s="376"/>
      <c r="MQZ107" s="376"/>
      <c r="MRA107" s="376"/>
      <c r="MRB107" s="376"/>
      <c r="MRC107" s="376"/>
      <c r="MRD107" s="376"/>
      <c r="MRE107" s="376"/>
      <c r="MRF107" s="376"/>
      <c r="MRG107" s="376"/>
      <c r="MRH107" s="376"/>
      <c r="MRI107" s="376"/>
      <c r="MRJ107" s="376"/>
      <c r="MRK107" s="376"/>
      <c r="MRL107" s="376"/>
      <c r="MRM107" s="376"/>
      <c r="MRN107" s="376"/>
      <c r="MRO107" s="376"/>
      <c r="MRP107" s="376"/>
      <c r="MRQ107" s="376"/>
      <c r="MRR107" s="376"/>
      <c r="MRS107" s="376"/>
      <c r="MRT107" s="376"/>
      <c r="MRU107" s="376"/>
      <c r="MRV107" s="376"/>
      <c r="MRW107" s="376"/>
      <c r="MRX107" s="376"/>
      <c r="MRY107" s="376"/>
      <c r="MRZ107" s="376"/>
      <c r="MSA107" s="376"/>
      <c r="MSB107" s="376"/>
      <c r="MSC107" s="376"/>
      <c r="MSD107" s="376"/>
      <c r="MSE107" s="376"/>
      <c r="MSF107" s="376"/>
      <c r="MSG107" s="376"/>
      <c r="MSH107" s="376"/>
      <c r="MSI107" s="376"/>
      <c r="MSJ107" s="376"/>
      <c r="MSK107" s="376"/>
      <c r="MSL107" s="376"/>
      <c r="MSM107" s="376"/>
      <c r="MSN107" s="376"/>
      <c r="MSO107" s="376"/>
      <c r="MSP107" s="376"/>
      <c r="MSQ107" s="376"/>
      <c r="MSR107" s="376"/>
      <c r="MSS107" s="376"/>
      <c r="MST107" s="376"/>
      <c r="MSU107" s="376"/>
      <c r="MSV107" s="376"/>
      <c r="MSW107" s="376"/>
      <c r="MSX107" s="376"/>
      <c r="MSY107" s="376"/>
      <c r="MSZ107" s="376"/>
      <c r="MTA107" s="376"/>
      <c r="MTB107" s="376"/>
      <c r="MTC107" s="376"/>
      <c r="MTD107" s="376"/>
      <c r="MTE107" s="376"/>
      <c r="MTF107" s="376"/>
      <c r="MTG107" s="376"/>
      <c r="MTH107" s="376"/>
      <c r="MTI107" s="376"/>
      <c r="MTJ107" s="376"/>
      <c r="MTK107" s="376"/>
      <c r="MTL107" s="376"/>
      <c r="MTM107" s="376"/>
      <c r="MTN107" s="376"/>
      <c r="MTO107" s="376"/>
      <c r="MTP107" s="376"/>
      <c r="MTQ107" s="376"/>
      <c r="MTR107" s="376"/>
      <c r="MTS107" s="376"/>
      <c r="MTT107" s="376"/>
      <c r="MTU107" s="376"/>
      <c r="MTV107" s="376"/>
      <c r="MTW107" s="376"/>
      <c r="MTX107" s="376"/>
      <c r="MTY107" s="376"/>
      <c r="MTZ107" s="376"/>
      <c r="MUA107" s="376"/>
      <c r="MUB107" s="376"/>
      <c r="MUC107" s="376"/>
      <c r="MUD107" s="376"/>
      <c r="MUE107" s="376"/>
      <c r="MUF107" s="376"/>
      <c r="MUG107" s="376"/>
      <c r="MUH107" s="376"/>
      <c r="MUI107" s="376"/>
      <c r="MUJ107" s="376"/>
      <c r="MUK107" s="376"/>
      <c r="MUL107" s="376"/>
      <c r="MUM107" s="376"/>
      <c r="MUN107" s="376"/>
      <c r="MUO107" s="376"/>
      <c r="MUP107" s="376"/>
      <c r="MUQ107" s="376"/>
      <c r="MUR107" s="376"/>
      <c r="MUS107" s="376"/>
      <c r="MUT107" s="376"/>
      <c r="MUU107" s="376"/>
      <c r="MUV107" s="376"/>
      <c r="MUW107" s="376"/>
      <c r="MUX107" s="376"/>
      <c r="MUY107" s="376"/>
      <c r="MUZ107" s="376"/>
      <c r="MVA107" s="376"/>
      <c r="MVB107" s="376"/>
      <c r="MVC107" s="376"/>
      <c r="MVD107" s="376"/>
      <c r="MVE107" s="376"/>
      <c r="MVF107" s="376"/>
      <c r="MVG107" s="376"/>
      <c r="MVH107" s="376"/>
      <c r="MVI107" s="376"/>
      <c r="MVJ107" s="376"/>
      <c r="MVK107" s="376"/>
      <c r="MVL107" s="376"/>
      <c r="MVM107" s="376"/>
      <c r="MVN107" s="376"/>
      <c r="MVO107" s="376"/>
      <c r="MVP107" s="376"/>
      <c r="MVQ107" s="376"/>
      <c r="MVR107" s="376"/>
      <c r="MVS107" s="376"/>
      <c r="MVT107" s="376"/>
      <c r="MVU107" s="376"/>
      <c r="MVV107" s="376"/>
      <c r="MVW107" s="376"/>
      <c r="MVX107" s="376"/>
      <c r="MVY107" s="376"/>
      <c r="MVZ107" s="376"/>
      <c r="MWA107" s="376"/>
      <c r="MWB107" s="376"/>
      <c r="MWC107" s="376"/>
      <c r="MWD107" s="376"/>
      <c r="MWE107" s="376"/>
      <c r="MWF107" s="376"/>
      <c r="MWG107" s="376"/>
      <c r="MWH107" s="376"/>
      <c r="MWI107" s="376"/>
      <c r="MWJ107" s="376"/>
      <c r="MWK107" s="376"/>
      <c r="MWL107" s="376"/>
      <c r="MWM107" s="376"/>
      <c r="MWN107" s="376"/>
      <c r="MWO107" s="376"/>
      <c r="MWP107" s="376"/>
      <c r="MWQ107" s="376"/>
      <c r="MWR107" s="376"/>
      <c r="MWS107" s="376"/>
      <c r="MWT107" s="376"/>
      <c r="MWU107" s="376"/>
      <c r="MWV107" s="376"/>
      <c r="MWW107" s="376"/>
      <c r="MWX107" s="376"/>
      <c r="MWY107" s="376"/>
      <c r="MWZ107" s="376"/>
      <c r="MXA107" s="376"/>
      <c r="MXB107" s="376"/>
      <c r="MXC107" s="376"/>
      <c r="MXD107" s="376"/>
      <c r="MXE107" s="376"/>
      <c r="MXF107" s="376"/>
      <c r="MXG107" s="376"/>
      <c r="MXH107" s="376"/>
      <c r="MXI107" s="376"/>
      <c r="MXJ107" s="376"/>
      <c r="MXK107" s="376"/>
      <c r="MXL107" s="376"/>
      <c r="MXM107" s="376"/>
      <c r="MXN107" s="376"/>
      <c r="MXO107" s="376"/>
      <c r="MXP107" s="376"/>
      <c r="MXQ107" s="376"/>
      <c r="MXR107" s="376"/>
      <c r="MXS107" s="376"/>
      <c r="MXT107" s="376"/>
      <c r="MXU107" s="376"/>
      <c r="MXV107" s="376"/>
      <c r="MXW107" s="376"/>
      <c r="MXX107" s="376"/>
      <c r="MXY107" s="376"/>
      <c r="MXZ107" s="376"/>
      <c r="MYA107" s="376"/>
      <c r="MYB107" s="376"/>
      <c r="MYC107" s="376"/>
      <c r="MYD107" s="376"/>
      <c r="MYE107" s="376"/>
      <c r="MYF107" s="376"/>
      <c r="MYG107" s="376"/>
      <c r="MYH107" s="376"/>
      <c r="MYI107" s="376"/>
      <c r="MYJ107" s="376"/>
      <c r="MYK107" s="376"/>
      <c r="MYL107" s="376"/>
      <c r="MYM107" s="376"/>
      <c r="MYN107" s="376"/>
      <c r="MYO107" s="376"/>
      <c r="MYP107" s="376"/>
      <c r="MYQ107" s="376"/>
      <c r="MYR107" s="376"/>
      <c r="MYS107" s="376"/>
      <c r="MYT107" s="376"/>
      <c r="MYU107" s="376"/>
      <c r="MYV107" s="376"/>
      <c r="MYW107" s="376"/>
      <c r="MYX107" s="376"/>
      <c r="MYY107" s="376"/>
      <c r="MYZ107" s="376"/>
      <c r="MZA107" s="376"/>
      <c r="MZB107" s="376"/>
      <c r="MZC107" s="376"/>
      <c r="MZD107" s="376"/>
      <c r="MZE107" s="376"/>
      <c r="MZF107" s="376"/>
      <c r="MZG107" s="376"/>
      <c r="MZH107" s="376"/>
      <c r="MZI107" s="376"/>
      <c r="MZJ107" s="376"/>
      <c r="MZK107" s="376"/>
      <c r="MZL107" s="376"/>
      <c r="MZM107" s="376"/>
      <c r="MZN107" s="376"/>
      <c r="MZO107" s="376"/>
      <c r="MZP107" s="376"/>
      <c r="MZQ107" s="376"/>
      <c r="MZR107" s="376"/>
      <c r="MZS107" s="376"/>
      <c r="MZT107" s="376"/>
      <c r="MZU107" s="376"/>
      <c r="MZV107" s="376"/>
      <c r="MZW107" s="376"/>
      <c r="MZX107" s="376"/>
      <c r="MZY107" s="376"/>
      <c r="MZZ107" s="376"/>
      <c r="NAA107" s="376"/>
      <c r="NAB107" s="376"/>
      <c r="NAC107" s="376"/>
      <c r="NAD107" s="376"/>
      <c r="NAE107" s="376"/>
      <c r="NAF107" s="376"/>
      <c r="NAG107" s="376"/>
      <c r="NAH107" s="376"/>
      <c r="NAI107" s="376"/>
      <c r="NAJ107" s="376"/>
      <c r="NAK107" s="376"/>
      <c r="NAL107" s="376"/>
      <c r="NAM107" s="376"/>
      <c r="NAN107" s="376"/>
      <c r="NAO107" s="376"/>
      <c r="NAP107" s="376"/>
      <c r="NAQ107" s="376"/>
      <c r="NAR107" s="376"/>
      <c r="NAS107" s="376"/>
      <c r="NAT107" s="376"/>
      <c r="NAU107" s="376"/>
      <c r="NAV107" s="376"/>
      <c r="NAW107" s="376"/>
      <c r="NAX107" s="376"/>
      <c r="NAY107" s="376"/>
      <c r="NAZ107" s="376"/>
      <c r="NBA107" s="376"/>
      <c r="NBB107" s="376"/>
      <c r="NBC107" s="376"/>
      <c r="NBD107" s="376"/>
      <c r="NBE107" s="376"/>
      <c r="NBF107" s="376"/>
      <c r="NBG107" s="376"/>
      <c r="NBH107" s="376"/>
      <c r="NBI107" s="376"/>
      <c r="NBJ107" s="376"/>
      <c r="NBK107" s="376"/>
      <c r="NBL107" s="376"/>
      <c r="NBM107" s="376"/>
      <c r="NBN107" s="376"/>
      <c r="NBO107" s="376"/>
      <c r="NBP107" s="376"/>
      <c r="NBQ107" s="376"/>
      <c r="NBR107" s="376"/>
      <c r="NBS107" s="376"/>
      <c r="NBT107" s="376"/>
      <c r="NBU107" s="376"/>
      <c r="NBV107" s="376"/>
      <c r="NBW107" s="376"/>
      <c r="NBX107" s="376"/>
      <c r="NBY107" s="376"/>
      <c r="NBZ107" s="376"/>
      <c r="NCA107" s="376"/>
      <c r="NCB107" s="376"/>
      <c r="NCC107" s="376"/>
      <c r="NCD107" s="376"/>
      <c r="NCE107" s="376"/>
      <c r="NCF107" s="376"/>
      <c r="NCG107" s="376"/>
      <c r="NCH107" s="376"/>
      <c r="NCI107" s="376"/>
      <c r="NCJ107" s="376"/>
      <c r="NCK107" s="376"/>
      <c r="NCL107" s="376"/>
      <c r="NCM107" s="376"/>
      <c r="NCN107" s="376"/>
      <c r="NCO107" s="376"/>
      <c r="NCP107" s="376"/>
      <c r="NCQ107" s="376"/>
      <c r="NCR107" s="376"/>
      <c r="NCS107" s="376"/>
      <c r="NCT107" s="376"/>
      <c r="NCU107" s="376"/>
      <c r="NCV107" s="376"/>
      <c r="NCW107" s="376"/>
      <c r="NCX107" s="376"/>
      <c r="NCY107" s="376"/>
      <c r="NCZ107" s="376"/>
      <c r="NDA107" s="376"/>
      <c r="NDB107" s="376"/>
      <c r="NDC107" s="376"/>
      <c r="NDD107" s="376"/>
      <c r="NDE107" s="376"/>
      <c r="NDF107" s="376"/>
      <c r="NDG107" s="376"/>
      <c r="NDH107" s="376"/>
      <c r="NDI107" s="376"/>
      <c r="NDJ107" s="376"/>
      <c r="NDK107" s="376"/>
      <c r="NDL107" s="376"/>
      <c r="NDM107" s="376"/>
      <c r="NDN107" s="376"/>
      <c r="NDO107" s="376"/>
      <c r="NDP107" s="376"/>
      <c r="NDQ107" s="376"/>
      <c r="NDR107" s="376"/>
      <c r="NDS107" s="376"/>
      <c r="NDT107" s="376"/>
      <c r="NDU107" s="376"/>
      <c r="NDV107" s="376"/>
      <c r="NDW107" s="376"/>
      <c r="NDX107" s="376"/>
      <c r="NDY107" s="376"/>
      <c r="NDZ107" s="376"/>
      <c r="NEA107" s="376"/>
      <c r="NEB107" s="376"/>
      <c r="NEC107" s="376"/>
      <c r="NED107" s="376"/>
      <c r="NEE107" s="376"/>
      <c r="NEF107" s="376"/>
      <c r="NEG107" s="376"/>
      <c r="NEH107" s="376"/>
      <c r="NEI107" s="376"/>
      <c r="NEJ107" s="376"/>
      <c r="NEK107" s="376"/>
      <c r="NEL107" s="376"/>
      <c r="NEM107" s="376"/>
      <c r="NEN107" s="376"/>
      <c r="NEO107" s="376"/>
      <c r="NEP107" s="376"/>
      <c r="NEQ107" s="376"/>
      <c r="NER107" s="376"/>
      <c r="NES107" s="376"/>
      <c r="NET107" s="376"/>
      <c r="NEU107" s="376"/>
      <c r="NEV107" s="376"/>
      <c r="NEW107" s="376"/>
      <c r="NEX107" s="376"/>
      <c r="NEY107" s="376"/>
      <c r="NEZ107" s="376"/>
      <c r="NFA107" s="376"/>
      <c r="NFB107" s="376"/>
      <c r="NFC107" s="376"/>
      <c r="NFD107" s="376"/>
      <c r="NFE107" s="376"/>
      <c r="NFF107" s="376"/>
      <c r="NFG107" s="376"/>
      <c r="NFH107" s="376"/>
      <c r="NFI107" s="376"/>
      <c r="NFJ107" s="376"/>
      <c r="NFK107" s="376"/>
      <c r="NFL107" s="376"/>
      <c r="NFM107" s="376"/>
      <c r="NFN107" s="376"/>
      <c r="NFO107" s="376"/>
      <c r="NFP107" s="376"/>
      <c r="NFQ107" s="376"/>
      <c r="NFR107" s="376"/>
      <c r="NFS107" s="376"/>
      <c r="NFT107" s="376"/>
      <c r="NFU107" s="376"/>
      <c r="NFV107" s="376"/>
      <c r="NFW107" s="376"/>
      <c r="NFX107" s="376"/>
      <c r="NFY107" s="376"/>
      <c r="NFZ107" s="376"/>
      <c r="NGA107" s="376"/>
      <c r="NGB107" s="376"/>
      <c r="NGC107" s="376"/>
      <c r="NGD107" s="376"/>
      <c r="NGE107" s="376"/>
      <c r="NGF107" s="376"/>
      <c r="NGG107" s="376"/>
      <c r="NGH107" s="376"/>
      <c r="NGI107" s="376"/>
      <c r="NGJ107" s="376"/>
      <c r="NGK107" s="376"/>
      <c r="NGL107" s="376"/>
      <c r="NGM107" s="376"/>
      <c r="NGN107" s="376"/>
      <c r="NGO107" s="376"/>
      <c r="NGP107" s="376"/>
      <c r="NGQ107" s="376"/>
      <c r="NGR107" s="376"/>
      <c r="NGS107" s="376"/>
      <c r="NGT107" s="376"/>
      <c r="NGU107" s="376"/>
      <c r="NGV107" s="376"/>
      <c r="NGW107" s="376"/>
      <c r="NGX107" s="376"/>
      <c r="NGY107" s="376"/>
      <c r="NGZ107" s="376"/>
      <c r="NHA107" s="376"/>
      <c r="NHB107" s="376"/>
      <c r="NHC107" s="376"/>
      <c r="NHD107" s="376"/>
      <c r="NHE107" s="376"/>
      <c r="NHF107" s="376"/>
      <c r="NHG107" s="376"/>
      <c r="NHH107" s="376"/>
      <c r="NHI107" s="376"/>
      <c r="NHJ107" s="376"/>
      <c r="NHK107" s="376"/>
      <c r="NHL107" s="376"/>
      <c r="NHM107" s="376"/>
      <c r="NHN107" s="376"/>
      <c r="NHO107" s="376"/>
      <c r="NHP107" s="376"/>
      <c r="NHQ107" s="376"/>
      <c r="NHR107" s="376"/>
      <c r="NHS107" s="376"/>
      <c r="NHT107" s="376"/>
      <c r="NHU107" s="376"/>
      <c r="NHV107" s="376"/>
      <c r="NHW107" s="376"/>
      <c r="NHX107" s="376"/>
      <c r="NHY107" s="376"/>
      <c r="NHZ107" s="376"/>
      <c r="NIA107" s="376"/>
      <c r="NIB107" s="376"/>
      <c r="NIC107" s="376"/>
      <c r="NID107" s="376"/>
      <c r="NIE107" s="376"/>
      <c r="NIF107" s="376"/>
      <c r="NIG107" s="376"/>
      <c r="NIH107" s="376"/>
      <c r="NII107" s="376"/>
      <c r="NIJ107" s="376"/>
      <c r="NIK107" s="376"/>
      <c r="NIL107" s="376"/>
      <c r="NIM107" s="376"/>
      <c r="NIN107" s="376"/>
      <c r="NIO107" s="376"/>
      <c r="NIP107" s="376"/>
      <c r="NIQ107" s="376"/>
      <c r="NIR107" s="376"/>
      <c r="NIS107" s="376"/>
      <c r="NIT107" s="376"/>
      <c r="NIU107" s="376"/>
      <c r="NIV107" s="376"/>
      <c r="NIW107" s="376"/>
      <c r="NIX107" s="376"/>
      <c r="NIY107" s="376"/>
      <c r="NIZ107" s="376"/>
      <c r="NJA107" s="376"/>
      <c r="NJB107" s="376"/>
      <c r="NJC107" s="376"/>
      <c r="NJD107" s="376"/>
      <c r="NJE107" s="376"/>
      <c r="NJF107" s="376"/>
      <c r="NJG107" s="376"/>
      <c r="NJH107" s="376"/>
      <c r="NJI107" s="376"/>
      <c r="NJJ107" s="376"/>
      <c r="NJK107" s="376"/>
      <c r="NJL107" s="376"/>
      <c r="NJM107" s="376"/>
      <c r="NJN107" s="376"/>
      <c r="NJO107" s="376"/>
      <c r="NJP107" s="376"/>
      <c r="NJQ107" s="376"/>
      <c r="NJR107" s="376"/>
      <c r="NJS107" s="376"/>
      <c r="NJT107" s="376"/>
      <c r="NJU107" s="376"/>
      <c r="NJV107" s="376"/>
      <c r="NJW107" s="376"/>
      <c r="NJX107" s="376"/>
      <c r="NJY107" s="376"/>
      <c r="NJZ107" s="376"/>
      <c r="NKA107" s="376"/>
      <c r="NKB107" s="376"/>
      <c r="NKC107" s="376"/>
      <c r="NKD107" s="376"/>
      <c r="NKE107" s="376"/>
      <c r="NKF107" s="376"/>
      <c r="NKG107" s="376"/>
      <c r="NKH107" s="376"/>
      <c r="NKI107" s="376"/>
      <c r="NKJ107" s="376"/>
      <c r="NKK107" s="376"/>
      <c r="NKL107" s="376"/>
      <c r="NKM107" s="376"/>
      <c r="NKN107" s="376"/>
      <c r="NKO107" s="376"/>
      <c r="NKP107" s="376"/>
      <c r="NKQ107" s="376"/>
      <c r="NKR107" s="376"/>
      <c r="NKS107" s="376"/>
      <c r="NKT107" s="376"/>
      <c r="NKU107" s="376"/>
      <c r="NKV107" s="376"/>
      <c r="NKW107" s="376"/>
      <c r="NKX107" s="376"/>
      <c r="NKY107" s="376"/>
      <c r="NKZ107" s="376"/>
      <c r="NLA107" s="376"/>
      <c r="NLB107" s="376"/>
      <c r="NLC107" s="376"/>
      <c r="NLD107" s="376"/>
      <c r="NLE107" s="376"/>
      <c r="NLF107" s="376"/>
      <c r="NLG107" s="376"/>
      <c r="NLH107" s="376"/>
      <c r="NLI107" s="376"/>
      <c r="NLJ107" s="376"/>
      <c r="NLK107" s="376"/>
      <c r="NLL107" s="376"/>
      <c r="NLM107" s="376"/>
      <c r="NLN107" s="376"/>
      <c r="NLO107" s="376"/>
      <c r="NLP107" s="376"/>
      <c r="NLQ107" s="376"/>
      <c r="NLR107" s="376"/>
      <c r="NLS107" s="376"/>
      <c r="NLT107" s="376"/>
      <c r="NLU107" s="376"/>
      <c r="NLV107" s="376"/>
      <c r="NLW107" s="376"/>
      <c r="NLX107" s="376"/>
      <c r="NLY107" s="376"/>
      <c r="NLZ107" s="376"/>
      <c r="NMA107" s="376"/>
      <c r="NMB107" s="376"/>
      <c r="NMC107" s="376"/>
      <c r="NMD107" s="376"/>
      <c r="NME107" s="376"/>
      <c r="NMF107" s="376"/>
      <c r="NMG107" s="376"/>
      <c r="NMH107" s="376"/>
      <c r="NMI107" s="376"/>
      <c r="NMJ107" s="376"/>
      <c r="NMK107" s="376"/>
      <c r="NML107" s="376"/>
      <c r="NMM107" s="376"/>
      <c r="NMN107" s="376"/>
      <c r="NMO107" s="376"/>
      <c r="NMP107" s="376"/>
      <c r="NMQ107" s="376"/>
      <c r="NMR107" s="376"/>
      <c r="NMS107" s="376"/>
      <c r="NMT107" s="376"/>
      <c r="NMU107" s="376"/>
      <c r="NMV107" s="376"/>
      <c r="NMW107" s="376"/>
      <c r="NMX107" s="376"/>
      <c r="NMY107" s="376"/>
      <c r="NMZ107" s="376"/>
      <c r="NNA107" s="376"/>
      <c r="NNB107" s="376"/>
      <c r="NNC107" s="376"/>
      <c r="NND107" s="376"/>
      <c r="NNE107" s="376"/>
      <c r="NNF107" s="376"/>
      <c r="NNG107" s="376"/>
      <c r="NNH107" s="376"/>
      <c r="NNI107" s="376"/>
      <c r="NNJ107" s="376"/>
      <c r="NNK107" s="376"/>
      <c r="NNL107" s="376"/>
      <c r="NNM107" s="376"/>
      <c r="NNN107" s="376"/>
      <c r="NNO107" s="376"/>
      <c r="NNP107" s="376"/>
      <c r="NNQ107" s="376"/>
      <c r="NNR107" s="376"/>
      <c r="NNS107" s="376"/>
      <c r="NNT107" s="376"/>
      <c r="NNU107" s="376"/>
      <c r="NNV107" s="376"/>
      <c r="NNW107" s="376"/>
      <c r="NNX107" s="376"/>
      <c r="NNY107" s="376"/>
      <c r="NNZ107" s="376"/>
      <c r="NOA107" s="376"/>
      <c r="NOB107" s="376"/>
      <c r="NOC107" s="376"/>
      <c r="NOD107" s="376"/>
      <c r="NOE107" s="376"/>
      <c r="NOF107" s="376"/>
      <c r="NOG107" s="376"/>
      <c r="NOH107" s="376"/>
      <c r="NOI107" s="376"/>
      <c r="NOJ107" s="376"/>
      <c r="NOK107" s="376"/>
      <c r="NOL107" s="376"/>
      <c r="NOM107" s="376"/>
      <c r="NON107" s="376"/>
      <c r="NOO107" s="376"/>
      <c r="NOP107" s="376"/>
      <c r="NOQ107" s="376"/>
      <c r="NOR107" s="376"/>
      <c r="NOS107" s="376"/>
      <c r="NOT107" s="376"/>
      <c r="NOU107" s="376"/>
      <c r="NOV107" s="376"/>
      <c r="NOW107" s="376"/>
      <c r="NOX107" s="376"/>
      <c r="NOY107" s="376"/>
      <c r="NOZ107" s="376"/>
      <c r="NPA107" s="376"/>
      <c r="NPB107" s="376"/>
      <c r="NPC107" s="376"/>
      <c r="NPD107" s="376"/>
      <c r="NPE107" s="376"/>
      <c r="NPF107" s="376"/>
      <c r="NPG107" s="376"/>
      <c r="NPH107" s="376"/>
      <c r="NPI107" s="376"/>
      <c r="NPJ107" s="376"/>
      <c r="NPK107" s="376"/>
      <c r="NPL107" s="376"/>
      <c r="NPM107" s="376"/>
      <c r="NPN107" s="376"/>
      <c r="NPO107" s="376"/>
      <c r="NPP107" s="376"/>
      <c r="NPQ107" s="376"/>
      <c r="NPR107" s="376"/>
      <c r="NPS107" s="376"/>
      <c r="NPT107" s="376"/>
      <c r="NPU107" s="376"/>
      <c r="NPV107" s="376"/>
      <c r="NPW107" s="376"/>
      <c r="NPX107" s="376"/>
      <c r="NPY107" s="376"/>
      <c r="NPZ107" s="376"/>
      <c r="NQA107" s="376"/>
      <c r="NQB107" s="376"/>
      <c r="NQC107" s="376"/>
      <c r="NQD107" s="376"/>
      <c r="NQE107" s="376"/>
      <c r="NQF107" s="376"/>
      <c r="NQG107" s="376"/>
      <c r="NQH107" s="376"/>
      <c r="NQI107" s="376"/>
      <c r="NQJ107" s="376"/>
      <c r="NQK107" s="376"/>
      <c r="NQL107" s="376"/>
      <c r="NQM107" s="376"/>
      <c r="NQN107" s="376"/>
      <c r="NQO107" s="376"/>
      <c r="NQP107" s="376"/>
      <c r="NQQ107" s="376"/>
      <c r="NQR107" s="376"/>
      <c r="NQS107" s="376"/>
      <c r="NQT107" s="376"/>
      <c r="NQU107" s="376"/>
      <c r="NQV107" s="376"/>
      <c r="NQW107" s="376"/>
      <c r="NQX107" s="376"/>
      <c r="NQY107" s="376"/>
      <c r="NQZ107" s="376"/>
      <c r="NRA107" s="376"/>
      <c r="NRB107" s="376"/>
      <c r="NRC107" s="376"/>
      <c r="NRD107" s="376"/>
      <c r="NRE107" s="376"/>
      <c r="NRF107" s="376"/>
      <c r="NRG107" s="376"/>
      <c r="NRH107" s="376"/>
      <c r="NRI107" s="376"/>
      <c r="NRJ107" s="376"/>
      <c r="NRK107" s="376"/>
      <c r="NRL107" s="376"/>
      <c r="NRM107" s="376"/>
      <c r="NRN107" s="376"/>
      <c r="NRO107" s="376"/>
      <c r="NRP107" s="376"/>
      <c r="NRQ107" s="376"/>
      <c r="NRR107" s="376"/>
      <c r="NRS107" s="376"/>
      <c r="NRT107" s="376"/>
      <c r="NRU107" s="376"/>
      <c r="NRV107" s="376"/>
      <c r="NRW107" s="376"/>
      <c r="NRX107" s="376"/>
      <c r="NRY107" s="376"/>
      <c r="NRZ107" s="376"/>
      <c r="NSA107" s="376"/>
      <c r="NSB107" s="376"/>
      <c r="NSC107" s="376"/>
      <c r="NSD107" s="376"/>
      <c r="NSE107" s="376"/>
      <c r="NSF107" s="376"/>
      <c r="NSG107" s="376"/>
      <c r="NSH107" s="376"/>
      <c r="NSI107" s="376"/>
      <c r="NSJ107" s="376"/>
      <c r="NSK107" s="376"/>
      <c r="NSL107" s="376"/>
      <c r="NSM107" s="376"/>
      <c r="NSN107" s="376"/>
      <c r="NSO107" s="376"/>
      <c r="NSP107" s="376"/>
      <c r="NSQ107" s="376"/>
      <c r="NSR107" s="376"/>
      <c r="NSS107" s="376"/>
      <c r="NST107" s="376"/>
      <c r="NSU107" s="376"/>
      <c r="NSV107" s="376"/>
      <c r="NSW107" s="376"/>
      <c r="NSX107" s="376"/>
      <c r="NSY107" s="376"/>
      <c r="NSZ107" s="376"/>
      <c r="NTA107" s="376"/>
      <c r="NTB107" s="376"/>
      <c r="NTC107" s="376"/>
      <c r="NTD107" s="376"/>
      <c r="NTE107" s="376"/>
      <c r="NTF107" s="376"/>
      <c r="NTG107" s="376"/>
      <c r="NTH107" s="376"/>
      <c r="NTI107" s="376"/>
      <c r="NTJ107" s="376"/>
      <c r="NTK107" s="376"/>
      <c r="NTL107" s="376"/>
      <c r="NTM107" s="376"/>
      <c r="NTN107" s="376"/>
      <c r="NTO107" s="376"/>
      <c r="NTP107" s="376"/>
      <c r="NTQ107" s="376"/>
      <c r="NTR107" s="376"/>
      <c r="NTS107" s="376"/>
      <c r="NTT107" s="376"/>
      <c r="NTU107" s="376"/>
      <c r="NTV107" s="376"/>
      <c r="NTW107" s="376"/>
      <c r="NTX107" s="376"/>
      <c r="NTY107" s="376"/>
      <c r="NTZ107" s="376"/>
      <c r="NUA107" s="376"/>
      <c r="NUB107" s="376"/>
      <c r="NUC107" s="376"/>
      <c r="NUD107" s="376"/>
      <c r="NUE107" s="376"/>
      <c r="NUF107" s="376"/>
      <c r="NUG107" s="376"/>
      <c r="NUH107" s="376"/>
      <c r="NUI107" s="376"/>
      <c r="NUJ107" s="376"/>
      <c r="NUK107" s="376"/>
      <c r="NUL107" s="376"/>
      <c r="NUM107" s="376"/>
      <c r="NUN107" s="376"/>
      <c r="NUO107" s="376"/>
      <c r="NUP107" s="376"/>
      <c r="NUQ107" s="376"/>
      <c r="NUR107" s="376"/>
      <c r="NUS107" s="376"/>
      <c r="NUT107" s="376"/>
      <c r="NUU107" s="376"/>
      <c r="NUV107" s="376"/>
      <c r="NUW107" s="376"/>
      <c r="NUX107" s="376"/>
      <c r="NUY107" s="376"/>
      <c r="NUZ107" s="376"/>
      <c r="NVA107" s="376"/>
      <c r="NVB107" s="376"/>
      <c r="NVC107" s="376"/>
      <c r="NVD107" s="376"/>
      <c r="NVE107" s="376"/>
      <c r="NVF107" s="376"/>
      <c r="NVG107" s="376"/>
      <c r="NVH107" s="376"/>
      <c r="NVI107" s="376"/>
      <c r="NVJ107" s="376"/>
      <c r="NVK107" s="376"/>
      <c r="NVL107" s="376"/>
      <c r="NVM107" s="376"/>
      <c r="NVN107" s="376"/>
      <c r="NVO107" s="376"/>
      <c r="NVP107" s="376"/>
      <c r="NVQ107" s="376"/>
      <c r="NVR107" s="376"/>
      <c r="NVS107" s="376"/>
      <c r="NVT107" s="376"/>
      <c r="NVU107" s="376"/>
      <c r="NVV107" s="376"/>
      <c r="NVW107" s="376"/>
      <c r="NVX107" s="376"/>
      <c r="NVY107" s="376"/>
      <c r="NVZ107" s="376"/>
      <c r="NWA107" s="376"/>
      <c r="NWB107" s="376"/>
      <c r="NWC107" s="376"/>
      <c r="NWD107" s="376"/>
      <c r="NWE107" s="376"/>
      <c r="NWF107" s="376"/>
      <c r="NWG107" s="376"/>
      <c r="NWH107" s="376"/>
      <c r="NWI107" s="376"/>
      <c r="NWJ107" s="376"/>
      <c r="NWK107" s="376"/>
      <c r="NWL107" s="376"/>
      <c r="NWM107" s="376"/>
      <c r="NWN107" s="376"/>
      <c r="NWO107" s="376"/>
      <c r="NWP107" s="376"/>
      <c r="NWQ107" s="376"/>
      <c r="NWR107" s="376"/>
      <c r="NWS107" s="376"/>
      <c r="NWT107" s="376"/>
      <c r="NWU107" s="376"/>
      <c r="NWV107" s="376"/>
      <c r="NWW107" s="376"/>
      <c r="NWX107" s="376"/>
      <c r="NWY107" s="376"/>
      <c r="NWZ107" s="376"/>
      <c r="NXA107" s="376"/>
      <c r="NXB107" s="376"/>
      <c r="NXC107" s="376"/>
      <c r="NXD107" s="376"/>
      <c r="NXE107" s="376"/>
      <c r="NXF107" s="376"/>
      <c r="NXG107" s="376"/>
      <c r="NXH107" s="376"/>
      <c r="NXI107" s="376"/>
      <c r="NXJ107" s="376"/>
      <c r="NXK107" s="376"/>
      <c r="NXL107" s="376"/>
      <c r="NXM107" s="376"/>
      <c r="NXN107" s="376"/>
      <c r="NXO107" s="376"/>
      <c r="NXP107" s="376"/>
      <c r="NXQ107" s="376"/>
      <c r="NXR107" s="376"/>
      <c r="NXS107" s="376"/>
      <c r="NXT107" s="376"/>
      <c r="NXU107" s="376"/>
      <c r="NXV107" s="376"/>
      <c r="NXW107" s="376"/>
      <c r="NXX107" s="376"/>
      <c r="NXY107" s="376"/>
      <c r="NXZ107" s="376"/>
      <c r="NYA107" s="376"/>
      <c r="NYB107" s="376"/>
      <c r="NYC107" s="376"/>
      <c r="NYD107" s="376"/>
      <c r="NYE107" s="376"/>
      <c r="NYF107" s="376"/>
      <c r="NYG107" s="376"/>
      <c r="NYH107" s="376"/>
      <c r="NYI107" s="376"/>
      <c r="NYJ107" s="376"/>
      <c r="NYK107" s="376"/>
      <c r="NYL107" s="376"/>
      <c r="NYM107" s="376"/>
      <c r="NYN107" s="376"/>
      <c r="NYO107" s="376"/>
      <c r="NYP107" s="376"/>
      <c r="NYQ107" s="376"/>
      <c r="NYR107" s="376"/>
      <c r="NYS107" s="376"/>
      <c r="NYT107" s="376"/>
      <c r="NYU107" s="376"/>
      <c r="NYV107" s="376"/>
      <c r="NYW107" s="376"/>
      <c r="NYX107" s="376"/>
      <c r="NYY107" s="376"/>
      <c r="NYZ107" s="376"/>
      <c r="NZA107" s="376"/>
      <c r="NZB107" s="376"/>
      <c r="NZC107" s="376"/>
      <c r="NZD107" s="376"/>
      <c r="NZE107" s="376"/>
      <c r="NZF107" s="376"/>
      <c r="NZG107" s="376"/>
      <c r="NZH107" s="376"/>
      <c r="NZI107" s="376"/>
      <c r="NZJ107" s="376"/>
      <c r="NZK107" s="376"/>
      <c r="NZL107" s="376"/>
      <c r="NZM107" s="376"/>
      <c r="NZN107" s="376"/>
      <c r="NZO107" s="376"/>
      <c r="NZP107" s="376"/>
      <c r="NZQ107" s="376"/>
      <c r="NZR107" s="376"/>
      <c r="NZS107" s="376"/>
      <c r="NZT107" s="376"/>
      <c r="NZU107" s="376"/>
      <c r="NZV107" s="376"/>
      <c r="NZW107" s="376"/>
      <c r="NZX107" s="376"/>
      <c r="NZY107" s="376"/>
      <c r="NZZ107" s="376"/>
      <c r="OAA107" s="376"/>
      <c r="OAB107" s="376"/>
      <c r="OAC107" s="376"/>
      <c r="OAD107" s="376"/>
      <c r="OAE107" s="376"/>
      <c r="OAF107" s="376"/>
      <c r="OAG107" s="376"/>
      <c r="OAH107" s="376"/>
      <c r="OAI107" s="376"/>
      <c r="OAJ107" s="376"/>
      <c r="OAK107" s="376"/>
      <c r="OAL107" s="376"/>
      <c r="OAM107" s="376"/>
      <c r="OAN107" s="376"/>
      <c r="OAO107" s="376"/>
      <c r="OAP107" s="376"/>
      <c r="OAQ107" s="376"/>
      <c r="OAR107" s="376"/>
      <c r="OAS107" s="376"/>
      <c r="OAT107" s="376"/>
      <c r="OAU107" s="376"/>
      <c r="OAV107" s="376"/>
      <c r="OAW107" s="376"/>
      <c r="OAX107" s="376"/>
      <c r="OAY107" s="376"/>
      <c r="OAZ107" s="376"/>
      <c r="OBA107" s="376"/>
      <c r="OBB107" s="376"/>
      <c r="OBC107" s="376"/>
      <c r="OBD107" s="376"/>
      <c r="OBE107" s="376"/>
      <c r="OBF107" s="376"/>
      <c r="OBG107" s="376"/>
      <c r="OBH107" s="376"/>
      <c r="OBI107" s="376"/>
      <c r="OBJ107" s="376"/>
      <c r="OBK107" s="376"/>
      <c r="OBL107" s="376"/>
      <c r="OBM107" s="376"/>
      <c r="OBN107" s="376"/>
      <c r="OBO107" s="376"/>
      <c r="OBP107" s="376"/>
      <c r="OBQ107" s="376"/>
      <c r="OBR107" s="376"/>
      <c r="OBS107" s="376"/>
      <c r="OBT107" s="376"/>
      <c r="OBU107" s="376"/>
      <c r="OBV107" s="376"/>
      <c r="OBW107" s="376"/>
      <c r="OBX107" s="376"/>
      <c r="OBY107" s="376"/>
      <c r="OBZ107" s="376"/>
      <c r="OCA107" s="376"/>
      <c r="OCB107" s="376"/>
      <c r="OCC107" s="376"/>
      <c r="OCD107" s="376"/>
      <c r="OCE107" s="376"/>
      <c r="OCF107" s="376"/>
      <c r="OCG107" s="376"/>
      <c r="OCH107" s="376"/>
      <c r="OCI107" s="376"/>
      <c r="OCJ107" s="376"/>
      <c r="OCK107" s="376"/>
      <c r="OCL107" s="376"/>
      <c r="OCM107" s="376"/>
      <c r="OCN107" s="376"/>
      <c r="OCO107" s="376"/>
      <c r="OCP107" s="376"/>
      <c r="OCQ107" s="376"/>
      <c r="OCR107" s="376"/>
      <c r="OCS107" s="376"/>
      <c r="OCT107" s="376"/>
      <c r="OCU107" s="376"/>
      <c r="OCV107" s="376"/>
      <c r="OCW107" s="376"/>
      <c r="OCX107" s="376"/>
      <c r="OCY107" s="376"/>
      <c r="OCZ107" s="376"/>
      <c r="ODA107" s="376"/>
      <c r="ODB107" s="376"/>
      <c r="ODC107" s="376"/>
      <c r="ODD107" s="376"/>
      <c r="ODE107" s="376"/>
      <c r="ODF107" s="376"/>
      <c r="ODG107" s="376"/>
      <c r="ODH107" s="376"/>
      <c r="ODI107" s="376"/>
      <c r="ODJ107" s="376"/>
      <c r="ODK107" s="376"/>
      <c r="ODL107" s="376"/>
      <c r="ODM107" s="376"/>
      <c r="ODN107" s="376"/>
      <c r="ODO107" s="376"/>
      <c r="ODP107" s="376"/>
      <c r="ODQ107" s="376"/>
      <c r="ODR107" s="376"/>
      <c r="ODS107" s="376"/>
      <c r="ODT107" s="376"/>
      <c r="ODU107" s="376"/>
      <c r="ODV107" s="376"/>
      <c r="ODW107" s="376"/>
      <c r="ODX107" s="376"/>
      <c r="ODY107" s="376"/>
      <c r="ODZ107" s="376"/>
      <c r="OEA107" s="376"/>
      <c r="OEB107" s="376"/>
      <c r="OEC107" s="376"/>
      <c r="OED107" s="376"/>
      <c r="OEE107" s="376"/>
      <c r="OEF107" s="376"/>
      <c r="OEG107" s="376"/>
      <c r="OEH107" s="376"/>
      <c r="OEI107" s="376"/>
      <c r="OEJ107" s="376"/>
      <c r="OEK107" s="376"/>
      <c r="OEL107" s="376"/>
      <c r="OEM107" s="376"/>
      <c r="OEN107" s="376"/>
      <c r="OEO107" s="376"/>
      <c r="OEP107" s="376"/>
      <c r="OEQ107" s="376"/>
      <c r="OER107" s="376"/>
      <c r="OES107" s="376"/>
      <c r="OET107" s="376"/>
      <c r="OEU107" s="376"/>
      <c r="OEV107" s="376"/>
      <c r="OEW107" s="376"/>
      <c r="OEX107" s="376"/>
      <c r="OEY107" s="376"/>
      <c r="OEZ107" s="376"/>
      <c r="OFA107" s="376"/>
      <c r="OFB107" s="376"/>
      <c r="OFC107" s="376"/>
      <c r="OFD107" s="376"/>
      <c r="OFE107" s="376"/>
      <c r="OFF107" s="376"/>
      <c r="OFG107" s="376"/>
      <c r="OFH107" s="376"/>
      <c r="OFI107" s="376"/>
      <c r="OFJ107" s="376"/>
      <c r="OFK107" s="376"/>
      <c r="OFL107" s="376"/>
      <c r="OFM107" s="376"/>
      <c r="OFN107" s="376"/>
      <c r="OFO107" s="376"/>
      <c r="OFP107" s="376"/>
      <c r="OFQ107" s="376"/>
      <c r="OFR107" s="376"/>
      <c r="OFS107" s="376"/>
      <c r="OFT107" s="376"/>
      <c r="OFU107" s="376"/>
      <c r="OFV107" s="376"/>
      <c r="OFW107" s="376"/>
      <c r="OFX107" s="376"/>
      <c r="OFY107" s="376"/>
      <c r="OFZ107" s="376"/>
      <c r="OGA107" s="376"/>
      <c r="OGB107" s="376"/>
      <c r="OGC107" s="376"/>
      <c r="OGD107" s="376"/>
      <c r="OGE107" s="376"/>
      <c r="OGF107" s="376"/>
      <c r="OGG107" s="376"/>
      <c r="OGH107" s="376"/>
      <c r="OGI107" s="376"/>
      <c r="OGJ107" s="376"/>
      <c r="OGK107" s="376"/>
      <c r="OGL107" s="376"/>
      <c r="OGM107" s="376"/>
      <c r="OGN107" s="376"/>
      <c r="OGO107" s="376"/>
      <c r="OGP107" s="376"/>
      <c r="OGQ107" s="376"/>
      <c r="OGR107" s="376"/>
      <c r="OGS107" s="376"/>
      <c r="OGT107" s="376"/>
      <c r="OGU107" s="376"/>
      <c r="OGV107" s="376"/>
      <c r="OGW107" s="376"/>
      <c r="OGX107" s="376"/>
      <c r="OGY107" s="376"/>
      <c r="OGZ107" s="376"/>
      <c r="OHA107" s="376"/>
      <c r="OHB107" s="376"/>
      <c r="OHC107" s="376"/>
      <c r="OHD107" s="376"/>
      <c r="OHE107" s="376"/>
      <c r="OHF107" s="376"/>
      <c r="OHG107" s="376"/>
      <c r="OHH107" s="376"/>
      <c r="OHI107" s="376"/>
      <c r="OHJ107" s="376"/>
      <c r="OHK107" s="376"/>
      <c r="OHL107" s="376"/>
      <c r="OHM107" s="376"/>
      <c r="OHN107" s="376"/>
      <c r="OHO107" s="376"/>
      <c r="OHP107" s="376"/>
      <c r="OHQ107" s="376"/>
      <c r="OHR107" s="376"/>
      <c r="OHS107" s="376"/>
      <c r="OHT107" s="376"/>
      <c r="OHU107" s="376"/>
      <c r="OHV107" s="376"/>
      <c r="OHW107" s="376"/>
      <c r="OHX107" s="376"/>
      <c r="OHY107" s="376"/>
      <c r="OHZ107" s="376"/>
      <c r="OIA107" s="376"/>
      <c r="OIB107" s="376"/>
      <c r="OIC107" s="376"/>
      <c r="OID107" s="376"/>
      <c r="OIE107" s="376"/>
      <c r="OIF107" s="376"/>
      <c r="OIG107" s="376"/>
      <c r="OIH107" s="376"/>
      <c r="OII107" s="376"/>
      <c r="OIJ107" s="376"/>
      <c r="OIK107" s="376"/>
      <c r="OIL107" s="376"/>
      <c r="OIM107" s="376"/>
      <c r="OIN107" s="376"/>
      <c r="OIO107" s="376"/>
      <c r="OIP107" s="376"/>
      <c r="OIQ107" s="376"/>
      <c r="OIR107" s="376"/>
      <c r="OIS107" s="376"/>
      <c r="OIT107" s="376"/>
      <c r="OIU107" s="376"/>
      <c r="OIV107" s="376"/>
      <c r="OIW107" s="376"/>
      <c r="OIX107" s="376"/>
      <c r="OIY107" s="376"/>
      <c r="OIZ107" s="376"/>
      <c r="OJA107" s="376"/>
      <c r="OJB107" s="376"/>
      <c r="OJC107" s="376"/>
      <c r="OJD107" s="376"/>
      <c r="OJE107" s="376"/>
      <c r="OJF107" s="376"/>
      <c r="OJG107" s="376"/>
      <c r="OJH107" s="376"/>
      <c r="OJI107" s="376"/>
      <c r="OJJ107" s="376"/>
      <c r="OJK107" s="376"/>
      <c r="OJL107" s="376"/>
      <c r="OJM107" s="376"/>
      <c r="OJN107" s="376"/>
      <c r="OJO107" s="376"/>
      <c r="OJP107" s="376"/>
      <c r="OJQ107" s="376"/>
      <c r="OJR107" s="376"/>
      <c r="OJS107" s="376"/>
      <c r="OJT107" s="376"/>
      <c r="OJU107" s="376"/>
      <c r="OJV107" s="376"/>
      <c r="OJW107" s="376"/>
      <c r="OJX107" s="376"/>
      <c r="OJY107" s="376"/>
      <c r="OJZ107" s="376"/>
      <c r="OKA107" s="376"/>
      <c r="OKB107" s="376"/>
      <c r="OKC107" s="376"/>
      <c r="OKD107" s="376"/>
      <c r="OKE107" s="376"/>
      <c r="OKF107" s="376"/>
      <c r="OKG107" s="376"/>
      <c r="OKH107" s="376"/>
      <c r="OKI107" s="376"/>
      <c r="OKJ107" s="376"/>
      <c r="OKK107" s="376"/>
      <c r="OKL107" s="376"/>
      <c r="OKM107" s="376"/>
      <c r="OKN107" s="376"/>
      <c r="OKO107" s="376"/>
      <c r="OKP107" s="376"/>
      <c r="OKQ107" s="376"/>
      <c r="OKR107" s="376"/>
      <c r="OKS107" s="376"/>
      <c r="OKT107" s="376"/>
      <c r="OKU107" s="376"/>
      <c r="OKV107" s="376"/>
      <c r="OKW107" s="376"/>
      <c r="OKX107" s="376"/>
      <c r="OKY107" s="376"/>
      <c r="OKZ107" s="376"/>
      <c r="OLA107" s="376"/>
      <c r="OLB107" s="376"/>
      <c r="OLC107" s="376"/>
      <c r="OLD107" s="376"/>
      <c r="OLE107" s="376"/>
      <c r="OLF107" s="376"/>
      <c r="OLG107" s="376"/>
      <c r="OLH107" s="376"/>
      <c r="OLI107" s="376"/>
      <c r="OLJ107" s="376"/>
      <c r="OLK107" s="376"/>
      <c r="OLL107" s="376"/>
      <c r="OLM107" s="376"/>
      <c r="OLN107" s="376"/>
      <c r="OLO107" s="376"/>
      <c r="OLP107" s="376"/>
      <c r="OLQ107" s="376"/>
      <c r="OLR107" s="376"/>
      <c r="OLS107" s="376"/>
      <c r="OLT107" s="376"/>
      <c r="OLU107" s="376"/>
      <c r="OLV107" s="376"/>
      <c r="OLW107" s="376"/>
      <c r="OLX107" s="376"/>
      <c r="OLY107" s="376"/>
      <c r="OLZ107" s="376"/>
      <c r="OMA107" s="376"/>
      <c r="OMB107" s="376"/>
      <c r="OMC107" s="376"/>
      <c r="OMD107" s="376"/>
      <c r="OME107" s="376"/>
      <c r="OMF107" s="376"/>
      <c r="OMG107" s="376"/>
      <c r="OMH107" s="376"/>
      <c r="OMI107" s="376"/>
      <c r="OMJ107" s="376"/>
      <c r="OMK107" s="376"/>
      <c r="OML107" s="376"/>
      <c r="OMM107" s="376"/>
      <c r="OMN107" s="376"/>
      <c r="OMO107" s="376"/>
      <c r="OMP107" s="376"/>
      <c r="OMQ107" s="376"/>
      <c r="OMR107" s="376"/>
      <c r="OMS107" s="376"/>
      <c r="OMT107" s="376"/>
      <c r="OMU107" s="376"/>
      <c r="OMV107" s="376"/>
      <c r="OMW107" s="376"/>
      <c r="OMX107" s="376"/>
      <c r="OMY107" s="376"/>
      <c r="OMZ107" s="376"/>
      <c r="ONA107" s="376"/>
      <c r="ONB107" s="376"/>
      <c r="ONC107" s="376"/>
      <c r="OND107" s="376"/>
      <c r="ONE107" s="376"/>
      <c r="ONF107" s="376"/>
      <c r="ONG107" s="376"/>
      <c r="ONH107" s="376"/>
      <c r="ONI107" s="376"/>
      <c r="ONJ107" s="376"/>
      <c r="ONK107" s="376"/>
      <c r="ONL107" s="376"/>
      <c r="ONM107" s="376"/>
      <c r="ONN107" s="376"/>
      <c r="ONO107" s="376"/>
      <c r="ONP107" s="376"/>
      <c r="ONQ107" s="376"/>
      <c r="ONR107" s="376"/>
      <c r="ONS107" s="376"/>
      <c r="ONT107" s="376"/>
      <c r="ONU107" s="376"/>
      <c r="ONV107" s="376"/>
      <c r="ONW107" s="376"/>
      <c r="ONX107" s="376"/>
      <c r="ONY107" s="376"/>
      <c r="ONZ107" s="376"/>
      <c r="OOA107" s="376"/>
      <c r="OOB107" s="376"/>
      <c r="OOC107" s="376"/>
      <c r="OOD107" s="376"/>
      <c r="OOE107" s="376"/>
      <c r="OOF107" s="376"/>
      <c r="OOG107" s="376"/>
      <c r="OOH107" s="376"/>
      <c r="OOI107" s="376"/>
      <c r="OOJ107" s="376"/>
      <c r="OOK107" s="376"/>
      <c r="OOL107" s="376"/>
      <c r="OOM107" s="376"/>
      <c r="OON107" s="376"/>
      <c r="OOO107" s="376"/>
      <c r="OOP107" s="376"/>
      <c r="OOQ107" s="376"/>
      <c r="OOR107" s="376"/>
      <c r="OOS107" s="376"/>
      <c r="OOT107" s="376"/>
      <c r="OOU107" s="376"/>
      <c r="OOV107" s="376"/>
      <c r="OOW107" s="376"/>
      <c r="OOX107" s="376"/>
      <c r="OOY107" s="376"/>
      <c r="OOZ107" s="376"/>
      <c r="OPA107" s="376"/>
      <c r="OPB107" s="376"/>
      <c r="OPC107" s="376"/>
      <c r="OPD107" s="376"/>
      <c r="OPE107" s="376"/>
      <c r="OPF107" s="376"/>
      <c r="OPG107" s="376"/>
      <c r="OPH107" s="376"/>
      <c r="OPI107" s="376"/>
      <c r="OPJ107" s="376"/>
      <c r="OPK107" s="376"/>
      <c r="OPL107" s="376"/>
      <c r="OPM107" s="376"/>
      <c r="OPN107" s="376"/>
      <c r="OPO107" s="376"/>
      <c r="OPP107" s="376"/>
      <c r="OPQ107" s="376"/>
      <c r="OPR107" s="376"/>
      <c r="OPS107" s="376"/>
      <c r="OPT107" s="376"/>
      <c r="OPU107" s="376"/>
      <c r="OPV107" s="376"/>
      <c r="OPW107" s="376"/>
      <c r="OPX107" s="376"/>
      <c r="OPY107" s="376"/>
      <c r="OPZ107" s="376"/>
      <c r="OQA107" s="376"/>
      <c r="OQB107" s="376"/>
      <c r="OQC107" s="376"/>
      <c r="OQD107" s="376"/>
      <c r="OQE107" s="376"/>
      <c r="OQF107" s="376"/>
      <c r="OQG107" s="376"/>
      <c r="OQH107" s="376"/>
      <c r="OQI107" s="376"/>
      <c r="OQJ107" s="376"/>
      <c r="OQK107" s="376"/>
      <c r="OQL107" s="376"/>
      <c r="OQM107" s="376"/>
      <c r="OQN107" s="376"/>
      <c r="OQO107" s="376"/>
      <c r="OQP107" s="376"/>
      <c r="OQQ107" s="376"/>
      <c r="OQR107" s="376"/>
      <c r="OQS107" s="376"/>
      <c r="OQT107" s="376"/>
      <c r="OQU107" s="376"/>
      <c r="OQV107" s="376"/>
      <c r="OQW107" s="376"/>
      <c r="OQX107" s="376"/>
      <c r="OQY107" s="376"/>
      <c r="OQZ107" s="376"/>
      <c r="ORA107" s="376"/>
      <c r="ORB107" s="376"/>
      <c r="ORC107" s="376"/>
      <c r="ORD107" s="376"/>
      <c r="ORE107" s="376"/>
      <c r="ORF107" s="376"/>
      <c r="ORG107" s="376"/>
      <c r="ORH107" s="376"/>
      <c r="ORI107" s="376"/>
      <c r="ORJ107" s="376"/>
      <c r="ORK107" s="376"/>
      <c r="ORL107" s="376"/>
      <c r="ORM107" s="376"/>
      <c r="ORN107" s="376"/>
      <c r="ORO107" s="376"/>
      <c r="ORP107" s="376"/>
      <c r="ORQ107" s="376"/>
      <c r="ORR107" s="376"/>
      <c r="ORS107" s="376"/>
      <c r="ORT107" s="376"/>
      <c r="ORU107" s="376"/>
      <c r="ORV107" s="376"/>
      <c r="ORW107" s="376"/>
      <c r="ORX107" s="376"/>
      <c r="ORY107" s="376"/>
      <c r="ORZ107" s="376"/>
      <c r="OSA107" s="376"/>
      <c r="OSB107" s="376"/>
      <c r="OSC107" s="376"/>
      <c r="OSD107" s="376"/>
      <c r="OSE107" s="376"/>
      <c r="OSF107" s="376"/>
      <c r="OSG107" s="376"/>
      <c r="OSH107" s="376"/>
      <c r="OSI107" s="376"/>
      <c r="OSJ107" s="376"/>
      <c r="OSK107" s="376"/>
      <c r="OSL107" s="376"/>
      <c r="OSM107" s="376"/>
      <c r="OSN107" s="376"/>
      <c r="OSO107" s="376"/>
      <c r="OSP107" s="376"/>
      <c r="OSQ107" s="376"/>
      <c r="OSR107" s="376"/>
      <c r="OSS107" s="376"/>
      <c r="OST107" s="376"/>
      <c r="OSU107" s="376"/>
      <c r="OSV107" s="376"/>
      <c r="OSW107" s="376"/>
      <c r="OSX107" s="376"/>
      <c r="OSY107" s="376"/>
      <c r="OSZ107" s="376"/>
      <c r="OTA107" s="376"/>
      <c r="OTB107" s="376"/>
      <c r="OTC107" s="376"/>
      <c r="OTD107" s="376"/>
      <c r="OTE107" s="376"/>
      <c r="OTF107" s="376"/>
      <c r="OTG107" s="376"/>
      <c r="OTH107" s="376"/>
      <c r="OTI107" s="376"/>
      <c r="OTJ107" s="376"/>
      <c r="OTK107" s="376"/>
      <c r="OTL107" s="376"/>
      <c r="OTM107" s="376"/>
      <c r="OTN107" s="376"/>
      <c r="OTO107" s="376"/>
      <c r="OTP107" s="376"/>
      <c r="OTQ107" s="376"/>
      <c r="OTR107" s="376"/>
      <c r="OTS107" s="376"/>
      <c r="OTT107" s="376"/>
      <c r="OTU107" s="376"/>
      <c r="OTV107" s="376"/>
      <c r="OTW107" s="376"/>
      <c r="OTX107" s="376"/>
      <c r="OTY107" s="376"/>
      <c r="OTZ107" s="376"/>
      <c r="OUA107" s="376"/>
      <c r="OUB107" s="376"/>
      <c r="OUC107" s="376"/>
      <c r="OUD107" s="376"/>
      <c r="OUE107" s="376"/>
      <c r="OUF107" s="376"/>
      <c r="OUG107" s="376"/>
      <c r="OUH107" s="376"/>
      <c r="OUI107" s="376"/>
      <c r="OUJ107" s="376"/>
      <c r="OUK107" s="376"/>
      <c r="OUL107" s="376"/>
      <c r="OUM107" s="376"/>
      <c r="OUN107" s="376"/>
      <c r="OUO107" s="376"/>
      <c r="OUP107" s="376"/>
      <c r="OUQ107" s="376"/>
      <c r="OUR107" s="376"/>
      <c r="OUS107" s="376"/>
      <c r="OUT107" s="376"/>
      <c r="OUU107" s="376"/>
      <c r="OUV107" s="376"/>
      <c r="OUW107" s="376"/>
      <c r="OUX107" s="376"/>
      <c r="OUY107" s="376"/>
      <c r="OUZ107" s="376"/>
      <c r="OVA107" s="376"/>
      <c r="OVB107" s="376"/>
      <c r="OVC107" s="376"/>
      <c r="OVD107" s="376"/>
      <c r="OVE107" s="376"/>
      <c r="OVF107" s="376"/>
      <c r="OVG107" s="376"/>
      <c r="OVH107" s="376"/>
      <c r="OVI107" s="376"/>
      <c r="OVJ107" s="376"/>
      <c r="OVK107" s="376"/>
      <c r="OVL107" s="376"/>
      <c r="OVM107" s="376"/>
      <c r="OVN107" s="376"/>
      <c r="OVO107" s="376"/>
      <c r="OVP107" s="376"/>
      <c r="OVQ107" s="376"/>
      <c r="OVR107" s="376"/>
      <c r="OVS107" s="376"/>
      <c r="OVT107" s="376"/>
      <c r="OVU107" s="376"/>
      <c r="OVV107" s="376"/>
      <c r="OVW107" s="376"/>
      <c r="OVX107" s="376"/>
      <c r="OVY107" s="376"/>
      <c r="OVZ107" s="376"/>
      <c r="OWA107" s="376"/>
      <c r="OWB107" s="376"/>
      <c r="OWC107" s="376"/>
      <c r="OWD107" s="376"/>
      <c r="OWE107" s="376"/>
      <c r="OWF107" s="376"/>
      <c r="OWG107" s="376"/>
      <c r="OWH107" s="376"/>
      <c r="OWI107" s="376"/>
      <c r="OWJ107" s="376"/>
      <c r="OWK107" s="376"/>
      <c r="OWL107" s="376"/>
      <c r="OWM107" s="376"/>
      <c r="OWN107" s="376"/>
      <c r="OWO107" s="376"/>
      <c r="OWP107" s="376"/>
      <c r="OWQ107" s="376"/>
      <c r="OWR107" s="376"/>
      <c r="OWS107" s="376"/>
      <c r="OWT107" s="376"/>
      <c r="OWU107" s="376"/>
      <c r="OWV107" s="376"/>
      <c r="OWW107" s="376"/>
      <c r="OWX107" s="376"/>
      <c r="OWY107" s="376"/>
      <c r="OWZ107" s="376"/>
      <c r="OXA107" s="376"/>
      <c r="OXB107" s="376"/>
      <c r="OXC107" s="376"/>
      <c r="OXD107" s="376"/>
      <c r="OXE107" s="376"/>
      <c r="OXF107" s="376"/>
      <c r="OXG107" s="376"/>
      <c r="OXH107" s="376"/>
      <c r="OXI107" s="376"/>
      <c r="OXJ107" s="376"/>
      <c r="OXK107" s="376"/>
      <c r="OXL107" s="376"/>
      <c r="OXM107" s="376"/>
      <c r="OXN107" s="376"/>
      <c r="OXO107" s="376"/>
      <c r="OXP107" s="376"/>
      <c r="OXQ107" s="376"/>
      <c r="OXR107" s="376"/>
      <c r="OXS107" s="376"/>
      <c r="OXT107" s="376"/>
      <c r="OXU107" s="376"/>
      <c r="OXV107" s="376"/>
      <c r="OXW107" s="376"/>
      <c r="OXX107" s="376"/>
      <c r="OXY107" s="376"/>
      <c r="OXZ107" s="376"/>
      <c r="OYA107" s="376"/>
      <c r="OYB107" s="376"/>
      <c r="OYC107" s="376"/>
      <c r="OYD107" s="376"/>
      <c r="OYE107" s="376"/>
      <c r="OYF107" s="376"/>
      <c r="OYG107" s="376"/>
      <c r="OYH107" s="376"/>
      <c r="OYI107" s="376"/>
      <c r="OYJ107" s="376"/>
      <c r="OYK107" s="376"/>
      <c r="OYL107" s="376"/>
      <c r="OYM107" s="376"/>
      <c r="OYN107" s="376"/>
      <c r="OYO107" s="376"/>
      <c r="OYP107" s="376"/>
      <c r="OYQ107" s="376"/>
      <c r="OYR107" s="376"/>
      <c r="OYS107" s="376"/>
      <c r="OYT107" s="376"/>
      <c r="OYU107" s="376"/>
      <c r="OYV107" s="376"/>
      <c r="OYW107" s="376"/>
      <c r="OYX107" s="376"/>
      <c r="OYY107" s="376"/>
      <c r="OYZ107" s="376"/>
      <c r="OZA107" s="376"/>
      <c r="OZB107" s="376"/>
      <c r="OZC107" s="376"/>
      <c r="OZD107" s="376"/>
      <c r="OZE107" s="376"/>
      <c r="OZF107" s="376"/>
      <c r="OZG107" s="376"/>
      <c r="OZH107" s="376"/>
      <c r="OZI107" s="376"/>
      <c r="OZJ107" s="376"/>
      <c r="OZK107" s="376"/>
      <c r="OZL107" s="376"/>
      <c r="OZM107" s="376"/>
      <c r="OZN107" s="376"/>
      <c r="OZO107" s="376"/>
      <c r="OZP107" s="376"/>
      <c r="OZQ107" s="376"/>
      <c r="OZR107" s="376"/>
      <c r="OZS107" s="376"/>
      <c r="OZT107" s="376"/>
      <c r="OZU107" s="376"/>
      <c r="OZV107" s="376"/>
      <c r="OZW107" s="376"/>
      <c r="OZX107" s="376"/>
      <c r="OZY107" s="376"/>
      <c r="OZZ107" s="376"/>
      <c r="PAA107" s="376"/>
      <c r="PAB107" s="376"/>
      <c r="PAC107" s="376"/>
      <c r="PAD107" s="376"/>
      <c r="PAE107" s="376"/>
      <c r="PAF107" s="376"/>
      <c r="PAG107" s="376"/>
      <c r="PAH107" s="376"/>
      <c r="PAI107" s="376"/>
      <c r="PAJ107" s="376"/>
      <c r="PAK107" s="376"/>
      <c r="PAL107" s="376"/>
      <c r="PAM107" s="376"/>
      <c r="PAN107" s="376"/>
      <c r="PAO107" s="376"/>
      <c r="PAP107" s="376"/>
      <c r="PAQ107" s="376"/>
      <c r="PAR107" s="376"/>
      <c r="PAS107" s="376"/>
      <c r="PAT107" s="376"/>
      <c r="PAU107" s="376"/>
      <c r="PAV107" s="376"/>
      <c r="PAW107" s="376"/>
      <c r="PAX107" s="376"/>
      <c r="PAY107" s="376"/>
      <c r="PAZ107" s="376"/>
      <c r="PBA107" s="376"/>
      <c r="PBB107" s="376"/>
      <c r="PBC107" s="376"/>
      <c r="PBD107" s="376"/>
      <c r="PBE107" s="376"/>
      <c r="PBF107" s="376"/>
      <c r="PBG107" s="376"/>
      <c r="PBH107" s="376"/>
      <c r="PBI107" s="376"/>
      <c r="PBJ107" s="376"/>
      <c r="PBK107" s="376"/>
      <c r="PBL107" s="376"/>
      <c r="PBM107" s="376"/>
      <c r="PBN107" s="376"/>
      <c r="PBO107" s="376"/>
      <c r="PBP107" s="376"/>
      <c r="PBQ107" s="376"/>
      <c r="PBR107" s="376"/>
      <c r="PBS107" s="376"/>
      <c r="PBT107" s="376"/>
      <c r="PBU107" s="376"/>
      <c r="PBV107" s="376"/>
      <c r="PBW107" s="376"/>
      <c r="PBX107" s="376"/>
      <c r="PBY107" s="376"/>
      <c r="PBZ107" s="376"/>
      <c r="PCA107" s="376"/>
      <c r="PCB107" s="376"/>
      <c r="PCC107" s="376"/>
      <c r="PCD107" s="376"/>
      <c r="PCE107" s="376"/>
      <c r="PCF107" s="376"/>
      <c r="PCG107" s="376"/>
      <c r="PCH107" s="376"/>
      <c r="PCI107" s="376"/>
      <c r="PCJ107" s="376"/>
      <c r="PCK107" s="376"/>
      <c r="PCL107" s="376"/>
      <c r="PCM107" s="376"/>
      <c r="PCN107" s="376"/>
      <c r="PCO107" s="376"/>
      <c r="PCP107" s="376"/>
      <c r="PCQ107" s="376"/>
      <c r="PCR107" s="376"/>
      <c r="PCS107" s="376"/>
      <c r="PCT107" s="376"/>
      <c r="PCU107" s="376"/>
      <c r="PCV107" s="376"/>
      <c r="PCW107" s="376"/>
      <c r="PCX107" s="376"/>
      <c r="PCY107" s="376"/>
      <c r="PCZ107" s="376"/>
      <c r="PDA107" s="376"/>
      <c r="PDB107" s="376"/>
      <c r="PDC107" s="376"/>
      <c r="PDD107" s="376"/>
      <c r="PDE107" s="376"/>
      <c r="PDF107" s="376"/>
      <c r="PDG107" s="376"/>
      <c r="PDH107" s="376"/>
      <c r="PDI107" s="376"/>
      <c r="PDJ107" s="376"/>
      <c r="PDK107" s="376"/>
      <c r="PDL107" s="376"/>
      <c r="PDM107" s="376"/>
      <c r="PDN107" s="376"/>
      <c r="PDO107" s="376"/>
      <c r="PDP107" s="376"/>
      <c r="PDQ107" s="376"/>
      <c r="PDR107" s="376"/>
      <c r="PDS107" s="376"/>
      <c r="PDT107" s="376"/>
      <c r="PDU107" s="376"/>
      <c r="PDV107" s="376"/>
      <c r="PDW107" s="376"/>
      <c r="PDX107" s="376"/>
      <c r="PDY107" s="376"/>
      <c r="PDZ107" s="376"/>
      <c r="PEA107" s="376"/>
      <c r="PEB107" s="376"/>
      <c r="PEC107" s="376"/>
      <c r="PED107" s="376"/>
      <c r="PEE107" s="376"/>
      <c r="PEF107" s="376"/>
      <c r="PEG107" s="376"/>
      <c r="PEH107" s="376"/>
      <c r="PEI107" s="376"/>
      <c r="PEJ107" s="376"/>
      <c r="PEK107" s="376"/>
      <c r="PEL107" s="376"/>
      <c r="PEM107" s="376"/>
      <c r="PEN107" s="376"/>
      <c r="PEO107" s="376"/>
      <c r="PEP107" s="376"/>
      <c r="PEQ107" s="376"/>
      <c r="PER107" s="376"/>
      <c r="PES107" s="376"/>
      <c r="PET107" s="376"/>
      <c r="PEU107" s="376"/>
      <c r="PEV107" s="376"/>
      <c r="PEW107" s="376"/>
      <c r="PEX107" s="376"/>
      <c r="PEY107" s="376"/>
      <c r="PEZ107" s="376"/>
      <c r="PFA107" s="376"/>
      <c r="PFB107" s="376"/>
      <c r="PFC107" s="376"/>
      <c r="PFD107" s="376"/>
      <c r="PFE107" s="376"/>
      <c r="PFF107" s="376"/>
      <c r="PFG107" s="376"/>
      <c r="PFH107" s="376"/>
      <c r="PFI107" s="376"/>
      <c r="PFJ107" s="376"/>
      <c r="PFK107" s="376"/>
      <c r="PFL107" s="376"/>
      <c r="PFM107" s="376"/>
      <c r="PFN107" s="376"/>
      <c r="PFO107" s="376"/>
      <c r="PFP107" s="376"/>
      <c r="PFQ107" s="376"/>
      <c r="PFR107" s="376"/>
      <c r="PFS107" s="376"/>
      <c r="PFT107" s="376"/>
      <c r="PFU107" s="376"/>
      <c r="PFV107" s="376"/>
      <c r="PFW107" s="376"/>
      <c r="PFX107" s="376"/>
      <c r="PFY107" s="376"/>
      <c r="PFZ107" s="376"/>
      <c r="PGA107" s="376"/>
      <c r="PGB107" s="376"/>
      <c r="PGC107" s="376"/>
      <c r="PGD107" s="376"/>
      <c r="PGE107" s="376"/>
      <c r="PGF107" s="376"/>
      <c r="PGG107" s="376"/>
      <c r="PGH107" s="376"/>
      <c r="PGI107" s="376"/>
      <c r="PGJ107" s="376"/>
      <c r="PGK107" s="376"/>
      <c r="PGL107" s="376"/>
      <c r="PGM107" s="376"/>
      <c r="PGN107" s="376"/>
      <c r="PGO107" s="376"/>
      <c r="PGP107" s="376"/>
      <c r="PGQ107" s="376"/>
      <c r="PGR107" s="376"/>
      <c r="PGS107" s="376"/>
      <c r="PGT107" s="376"/>
      <c r="PGU107" s="376"/>
      <c r="PGV107" s="376"/>
      <c r="PGW107" s="376"/>
      <c r="PGX107" s="376"/>
      <c r="PGY107" s="376"/>
      <c r="PGZ107" s="376"/>
      <c r="PHA107" s="376"/>
      <c r="PHB107" s="376"/>
      <c r="PHC107" s="376"/>
      <c r="PHD107" s="376"/>
      <c r="PHE107" s="376"/>
      <c r="PHF107" s="376"/>
      <c r="PHG107" s="376"/>
      <c r="PHH107" s="376"/>
      <c r="PHI107" s="376"/>
      <c r="PHJ107" s="376"/>
      <c r="PHK107" s="376"/>
      <c r="PHL107" s="376"/>
      <c r="PHM107" s="376"/>
      <c r="PHN107" s="376"/>
      <c r="PHO107" s="376"/>
      <c r="PHP107" s="376"/>
      <c r="PHQ107" s="376"/>
      <c r="PHR107" s="376"/>
      <c r="PHS107" s="376"/>
      <c r="PHT107" s="376"/>
      <c r="PHU107" s="376"/>
      <c r="PHV107" s="376"/>
      <c r="PHW107" s="376"/>
      <c r="PHX107" s="376"/>
      <c r="PHY107" s="376"/>
      <c r="PHZ107" s="376"/>
      <c r="PIA107" s="376"/>
      <c r="PIB107" s="376"/>
      <c r="PIC107" s="376"/>
      <c r="PID107" s="376"/>
      <c r="PIE107" s="376"/>
      <c r="PIF107" s="376"/>
      <c r="PIG107" s="376"/>
      <c r="PIH107" s="376"/>
      <c r="PII107" s="376"/>
      <c r="PIJ107" s="376"/>
      <c r="PIK107" s="376"/>
      <c r="PIL107" s="376"/>
      <c r="PIM107" s="376"/>
      <c r="PIN107" s="376"/>
      <c r="PIO107" s="376"/>
      <c r="PIP107" s="376"/>
      <c r="PIQ107" s="376"/>
      <c r="PIR107" s="376"/>
      <c r="PIS107" s="376"/>
      <c r="PIT107" s="376"/>
      <c r="PIU107" s="376"/>
      <c r="PIV107" s="376"/>
      <c r="PIW107" s="376"/>
      <c r="PIX107" s="376"/>
      <c r="PIY107" s="376"/>
      <c r="PIZ107" s="376"/>
      <c r="PJA107" s="376"/>
      <c r="PJB107" s="376"/>
      <c r="PJC107" s="376"/>
      <c r="PJD107" s="376"/>
      <c r="PJE107" s="376"/>
      <c r="PJF107" s="376"/>
      <c r="PJG107" s="376"/>
      <c r="PJH107" s="376"/>
      <c r="PJI107" s="376"/>
      <c r="PJJ107" s="376"/>
      <c r="PJK107" s="376"/>
      <c r="PJL107" s="376"/>
      <c r="PJM107" s="376"/>
      <c r="PJN107" s="376"/>
      <c r="PJO107" s="376"/>
      <c r="PJP107" s="376"/>
      <c r="PJQ107" s="376"/>
      <c r="PJR107" s="376"/>
      <c r="PJS107" s="376"/>
      <c r="PJT107" s="376"/>
      <c r="PJU107" s="376"/>
      <c r="PJV107" s="376"/>
      <c r="PJW107" s="376"/>
      <c r="PJX107" s="376"/>
      <c r="PJY107" s="376"/>
      <c r="PJZ107" s="376"/>
      <c r="PKA107" s="376"/>
      <c r="PKB107" s="376"/>
      <c r="PKC107" s="376"/>
      <c r="PKD107" s="376"/>
      <c r="PKE107" s="376"/>
      <c r="PKF107" s="376"/>
      <c r="PKG107" s="376"/>
      <c r="PKH107" s="376"/>
      <c r="PKI107" s="376"/>
      <c r="PKJ107" s="376"/>
      <c r="PKK107" s="376"/>
      <c r="PKL107" s="376"/>
      <c r="PKM107" s="376"/>
      <c r="PKN107" s="376"/>
      <c r="PKO107" s="376"/>
      <c r="PKP107" s="376"/>
      <c r="PKQ107" s="376"/>
      <c r="PKR107" s="376"/>
      <c r="PKS107" s="376"/>
      <c r="PKT107" s="376"/>
      <c r="PKU107" s="376"/>
      <c r="PKV107" s="376"/>
      <c r="PKW107" s="376"/>
      <c r="PKX107" s="376"/>
      <c r="PKY107" s="376"/>
      <c r="PKZ107" s="376"/>
      <c r="PLA107" s="376"/>
      <c r="PLB107" s="376"/>
      <c r="PLC107" s="376"/>
      <c r="PLD107" s="376"/>
      <c r="PLE107" s="376"/>
      <c r="PLF107" s="376"/>
      <c r="PLG107" s="376"/>
      <c r="PLH107" s="376"/>
      <c r="PLI107" s="376"/>
      <c r="PLJ107" s="376"/>
      <c r="PLK107" s="376"/>
      <c r="PLL107" s="376"/>
      <c r="PLM107" s="376"/>
      <c r="PLN107" s="376"/>
      <c r="PLO107" s="376"/>
      <c r="PLP107" s="376"/>
      <c r="PLQ107" s="376"/>
      <c r="PLR107" s="376"/>
      <c r="PLS107" s="376"/>
      <c r="PLT107" s="376"/>
      <c r="PLU107" s="376"/>
      <c r="PLV107" s="376"/>
      <c r="PLW107" s="376"/>
      <c r="PLX107" s="376"/>
      <c r="PLY107" s="376"/>
      <c r="PLZ107" s="376"/>
      <c r="PMA107" s="376"/>
      <c r="PMB107" s="376"/>
      <c r="PMC107" s="376"/>
      <c r="PMD107" s="376"/>
      <c r="PME107" s="376"/>
      <c r="PMF107" s="376"/>
      <c r="PMG107" s="376"/>
      <c r="PMH107" s="376"/>
      <c r="PMI107" s="376"/>
      <c r="PMJ107" s="376"/>
      <c r="PMK107" s="376"/>
      <c r="PML107" s="376"/>
      <c r="PMM107" s="376"/>
      <c r="PMN107" s="376"/>
      <c r="PMO107" s="376"/>
      <c r="PMP107" s="376"/>
      <c r="PMQ107" s="376"/>
      <c r="PMR107" s="376"/>
      <c r="PMS107" s="376"/>
      <c r="PMT107" s="376"/>
      <c r="PMU107" s="376"/>
      <c r="PMV107" s="376"/>
      <c r="PMW107" s="376"/>
      <c r="PMX107" s="376"/>
      <c r="PMY107" s="376"/>
      <c r="PMZ107" s="376"/>
      <c r="PNA107" s="376"/>
      <c r="PNB107" s="376"/>
      <c r="PNC107" s="376"/>
      <c r="PND107" s="376"/>
      <c r="PNE107" s="376"/>
      <c r="PNF107" s="376"/>
      <c r="PNG107" s="376"/>
      <c r="PNH107" s="376"/>
      <c r="PNI107" s="376"/>
      <c r="PNJ107" s="376"/>
      <c r="PNK107" s="376"/>
      <c r="PNL107" s="376"/>
      <c r="PNM107" s="376"/>
      <c r="PNN107" s="376"/>
      <c r="PNO107" s="376"/>
      <c r="PNP107" s="376"/>
      <c r="PNQ107" s="376"/>
      <c r="PNR107" s="376"/>
      <c r="PNS107" s="376"/>
      <c r="PNT107" s="376"/>
      <c r="PNU107" s="376"/>
      <c r="PNV107" s="376"/>
      <c r="PNW107" s="376"/>
      <c r="PNX107" s="376"/>
      <c r="PNY107" s="376"/>
      <c r="PNZ107" s="376"/>
      <c r="POA107" s="376"/>
      <c r="POB107" s="376"/>
      <c r="POC107" s="376"/>
      <c r="POD107" s="376"/>
      <c r="POE107" s="376"/>
      <c r="POF107" s="376"/>
      <c r="POG107" s="376"/>
      <c r="POH107" s="376"/>
      <c r="POI107" s="376"/>
      <c r="POJ107" s="376"/>
      <c r="POK107" s="376"/>
      <c r="POL107" s="376"/>
      <c r="POM107" s="376"/>
      <c r="PON107" s="376"/>
      <c r="POO107" s="376"/>
      <c r="POP107" s="376"/>
      <c r="POQ107" s="376"/>
      <c r="POR107" s="376"/>
      <c r="POS107" s="376"/>
      <c r="POT107" s="376"/>
      <c r="POU107" s="376"/>
      <c r="POV107" s="376"/>
      <c r="POW107" s="376"/>
      <c r="POX107" s="376"/>
      <c r="POY107" s="376"/>
      <c r="POZ107" s="376"/>
      <c r="PPA107" s="376"/>
      <c r="PPB107" s="376"/>
      <c r="PPC107" s="376"/>
      <c r="PPD107" s="376"/>
      <c r="PPE107" s="376"/>
      <c r="PPF107" s="376"/>
      <c r="PPG107" s="376"/>
      <c r="PPH107" s="376"/>
      <c r="PPI107" s="376"/>
      <c r="PPJ107" s="376"/>
      <c r="PPK107" s="376"/>
      <c r="PPL107" s="376"/>
      <c r="PPM107" s="376"/>
      <c r="PPN107" s="376"/>
      <c r="PPO107" s="376"/>
      <c r="PPP107" s="376"/>
      <c r="PPQ107" s="376"/>
      <c r="PPR107" s="376"/>
      <c r="PPS107" s="376"/>
      <c r="PPT107" s="376"/>
      <c r="PPU107" s="376"/>
      <c r="PPV107" s="376"/>
      <c r="PPW107" s="376"/>
      <c r="PPX107" s="376"/>
      <c r="PPY107" s="376"/>
      <c r="PPZ107" s="376"/>
      <c r="PQA107" s="376"/>
      <c r="PQB107" s="376"/>
      <c r="PQC107" s="376"/>
      <c r="PQD107" s="376"/>
      <c r="PQE107" s="376"/>
      <c r="PQF107" s="376"/>
      <c r="PQG107" s="376"/>
      <c r="PQH107" s="376"/>
      <c r="PQI107" s="376"/>
      <c r="PQJ107" s="376"/>
      <c r="PQK107" s="376"/>
      <c r="PQL107" s="376"/>
      <c r="PQM107" s="376"/>
      <c r="PQN107" s="376"/>
      <c r="PQO107" s="376"/>
      <c r="PQP107" s="376"/>
      <c r="PQQ107" s="376"/>
      <c r="PQR107" s="376"/>
      <c r="PQS107" s="376"/>
      <c r="PQT107" s="376"/>
      <c r="PQU107" s="376"/>
      <c r="PQV107" s="376"/>
      <c r="PQW107" s="376"/>
      <c r="PQX107" s="376"/>
      <c r="PQY107" s="376"/>
      <c r="PQZ107" s="376"/>
      <c r="PRA107" s="376"/>
      <c r="PRB107" s="376"/>
      <c r="PRC107" s="376"/>
      <c r="PRD107" s="376"/>
      <c r="PRE107" s="376"/>
      <c r="PRF107" s="376"/>
      <c r="PRG107" s="376"/>
      <c r="PRH107" s="376"/>
      <c r="PRI107" s="376"/>
      <c r="PRJ107" s="376"/>
      <c r="PRK107" s="376"/>
      <c r="PRL107" s="376"/>
      <c r="PRM107" s="376"/>
      <c r="PRN107" s="376"/>
      <c r="PRO107" s="376"/>
      <c r="PRP107" s="376"/>
      <c r="PRQ107" s="376"/>
      <c r="PRR107" s="376"/>
      <c r="PRS107" s="376"/>
      <c r="PRT107" s="376"/>
      <c r="PRU107" s="376"/>
      <c r="PRV107" s="376"/>
      <c r="PRW107" s="376"/>
      <c r="PRX107" s="376"/>
      <c r="PRY107" s="376"/>
      <c r="PRZ107" s="376"/>
      <c r="PSA107" s="376"/>
      <c r="PSB107" s="376"/>
      <c r="PSC107" s="376"/>
      <c r="PSD107" s="376"/>
      <c r="PSE107" s="376"/>
      <c r="PSF107" s="376"/>
      <c r="PSG107" s="376"/>
      <c r="PSH107" s="376"/>
      <c r="PSI107" s="376"/>
      <c r="PSJ107" s="376"/>
      <c r="PSK107" s="376"/>
      <c r="PSL107" s="376"/>
      <c r="PSM107" s="376"/>
      <c r="PSN107" s="376"/>
      <c r="PSO107" s="376"/>
      <c r="PSP107" s="376"/>
      <c r="PSQ107" s="376"/>
      <c r="PSR107" s="376"/>
      <c r="PSS107" s="376"/>
      <c r="PST107" s="376"/>
      <c r="PSU107" s="376"/>
      <c r="PSV107" s="376"/>
      <c r="PSW107" s="376"/>
      <c r="PSX107" s="376"/>
      <c r="PSY107" s="376"/>
      <c r="PSZ107" s="376"/>
      <c r="PTA107" s="376"/>
      <c r="PTB107" s="376"/>
      <c r="PTC107" s="376"/>
      <c r="PTD107" s="376"/>
      <c r="PTE107" s="376"/>
      <c r="PTF107" s="376"/>
      <c r="PTG107" s="376"/>
      <c r="PTH107" s="376"/>
      <c r="PTI107" s="376"/>
      <c r="PTJ107" s="376"/>
      <c r="PTK107" s="376"/>
      <c r="PTL107" s="376"/>
      <c r="PTM107" s="376"/>
      <c r="PTN107" s="376"/>
      <c r="PTO107" s="376"/>
      <c r="PTP107" s="376"/>
      <c r="PTQ107" s="376"/>
      <c r="PTR107" s="376"/>
      <c r="PTS107" s="376"/>
      <c r="PTT107" s="376"/>
      <c r="PTU107" s="376"/>
      <c r="PTV107" s="376"/>
      <c r="PTW107" s="376"/>
      <c r="PTX107" s="376"/>
      <c r="PTY107" s="376"/>
      <c r="PTZ107" s="376"/>
      <c r="PUA107" s="376"/>
      <c r="PUB107" s="376"/>
      <c r="PUC107" s="376"/>
      <c r="PUD107" s="376"/>
      <c r="PUE107" s="376"/>
      <c r="PUF107" s="376"/>
      <c r="PUG107" s="376"/>
      <c r="PUH107" s="376"/>
      <c r="PUI107" s="376"/>
      <c r="PUJ107" s="376"/>
      <c r="PUK107" s="376"/>
      <c r="PUL107" s="376"/>
      <c r="PUM107" s="376"/>
      <c r="PUN107" s="376"/>
      <c r="PUO107" s="376"/>
      <c r="PUP107" s="376"/>
      <c r="PUQ107" s="376"/>
      <c r="PUR107" s="376"/>
      <c r="PUS107" s="376"/>
      <c r="PUT107" s="376"/>
      <c r="PUU107" s="376"/>
      <c r="PUV107" s="376"/>
      <c r="PUW107" s="376"/>
      <c r="PUX107" s="376"/>
      <c r="PUY107" s="376"/>
      <c r="PUZ107" s="376"/>
      <c r="PVA107" s="376"/>
      <c r="PVB107" s="376"/>
      <c r="PVC107" s="376"/>
      <c r="PVD107" s="376"/>
      <c r="PVE107" s="376"/>
      <c r="PVF107" s="376"/>
      <c r="PVG107" s="376"/>
      <c r="PVH107" s="376"/>
      <c r="PVI107" s="376"/>
      <c r="PVJ107" s="376"/>
      <c r="PVK107" s="376"/>
      <c r="PVL107" s="376"/>
      <c r="PVM107" s="376"/>
      <c r="PVN107" s="376"/>
      <c r="PVO107" s="376"/>
      <c r="PVP107" s="376"/>
      <c r="PVQ107" s="376"/>
      <c r="PVR107" s="376"/>
      <c r="PVS107" s="376"/>
      <c r="PVT107" s="376"/>
      <c r="PVU107" s="376"/>
      <c r="PVV107" s="376"/>
      <c r="PVW107" s="376"/>
      <c r="PVX107" s="376"/>
      <c r="PVY107" s="376"/>
      <c r="PVZ107" s="376"/>
      <c r="PWA107" s="376"/>
      <c r="PWB107" s="376"/>
      <c r="PWC107" s="376"/>
      <c r="PWD107" s="376"/>
      <c r="PWE107" s="376"/>
      <c r="PWF107" s="376"/>
      <c r="PWG107" s="376"/>
      <c r="PWH107" s="376"/>
      <c r="PWI107" s="376"/>
      <c r="PWJ107" s="376"/>
      <c r="PWK107" s="376"/>
      <c r="PWL107" s="376"/>
      <c r="PWM107" s="376"/>
      <c r="PWN107" s="376"/>
      <c r="PWO107" s="376"/>
      <c r="PWP107" s="376"/>
      <c r="PWQ107" s="376"/>
      <c r="PWR107" s="376"/>
      <c r="PWS107" s="376"/>
      <c r="PWT107" s="376"/>
      <c r="PWU107" s="376"/>
      <c r="PWV107" s="376"/>
      <c r="PWW107" s="376"/>
      <c r="PWX107" s="376"/>
      <c r="PWY107" s="376"/>
      <c r="PWZ107" s="376"/>
      <c r="PXA107" s="376"/>
      <c r="PXB107" s="376"/>
      <c r="PXC107" s="376"/>
      <c r="PXD107" s="376"/>
      <c r="PXE107" s="376"/>
      <c r="PXF107" s="376"/>
      <c r="PXG107" s="376"/>
      <c r="PXH107" s="376"/>
      <c r="PXI107" s="376"/>
      <c r="PXJ107" s="376"/>
      <c r="PXK107" s="376"/>
      <c r="PXL107" s="376"/>
      <c r="PXM107" s="376"/>
      <c r="PXN107" s="376"/>
      <c r="PXO107" s="376"/>
      <c r="PXP107" s="376"/>
      <c r="PXQ107" s="376"/>
      <c r="PXR107" s="376"/>
      <c r="PXS107" s="376"/>
      <c r="PXT107" s="376"/>
      <c r="PXU107" s="376"/>
      <c r="PXV107" s="376"/>
      <c r="PXW107" s="376"/>
      <c r="PXX107" s="376"/>
      <c r="PXY107" s="376"/>
      <c r="PXZ107" s="376"/>
      <c r="PYA107" s="376"/>
      <c r="PYB107" s="376"/>
      <c r="PYC107" s="376"/>
      <c r="PYD107" s="376"/>
      <c r="PYE107" s="376"/>
      <c r="PYF107" s="376"/>
      <c r="PYG107" s="376"/>
      <c r="PYH107" s="376"/>
      <c r="PYI107" s="376"/>
      <c r="PYJ107" s="376"/>
      <c r="PYK107" s="376"/>
      <c r="PYL107" s="376"/>
      <c r="PYM107" s="376"/>
      <c r="PYN107" s="376"/>
      <c r="PYO107" s="376"/>
      <c r="PYP107" s="376"/>
      <c r="PYQ107" s="376"/>
      <c r="PYR107" s="376"/>
      <c r="PYS107" s="376"/>
      <c r="PYT107" s="376"/>
      <c r="PYU107" s="376"/>
      <c r="PYV107" s="376"/>
      <c r="PYW107" s="376"/>
      <c r="PYX107" s="376"/>
      <c r="PYY107" s="376"/>
      <c r="PYZ107" s="376"/>
      <c r="PZA107" s="376"/>
      <c r="PZB107" s="376"/>
      <c r="PZC107" s="376"/>
      <c r="PZD107" s="376"/>
      <c r="PZE107" s="376"/>
      <c r="PZF107" s="376"/>
      <c r="PZG107" s="376"/>
      <c r="PZH107" s="376"/>
      <c r="PZI107" s="376"/>
      <c r="PZJ107" s="376"/>
      <c r="PZK107" s="376"/>
      <c r="PZL107" s="376"/>
      <c r="PZM107" s="376"/>
      <c r="PZN107" s="376"/>
      <c r="PZO107" s="376"/>
      <c r="PZP107" s="376"/>
      <c r="PZQ107" s="376"/>
      <c r="PZR107" s="376"/>
      <c r="PZS107" s="376"/>
      <c r="PZT107" s="376"/>
      <c r="PZU107" s="376"/>
      <c r="PZV107" s="376"/>
      <c r="PZW107" s="376"/>
      <c r="PZX107" s="376"/>
      <c r="PZY107" s="376"/>
      <c r="PZZ107" s="376"/>
      <c r="QAA107" s="376"/>
      <c r="QAB107" s="376"/>
      <c r="QAC107" s="376"/>
      <c r="QAD107" s="376"/>
      <c r="QAE107" s="376"/>
      <c r="QAF107" s="376"/>
      <c r="QAG107" s="376"/>
      <c r="QAH107" s="376"/>
      <c r="QAI107" s="376"/>
      <c r="QAJ107" s="376"/>
      <c r="QAK107" s="376"/>
      <c r="QAL107" s="376"/>
      <c r="QAM107" s="376"/>
      <c r="QAN107" s="376"/>
      <c r="QAO107" s="376"/>
      <c r="QAP107" s="376"/>
      <c r="QAQ107" s="376"/>
      <c r="QAR107" s="376"/>
      <c r="QAS107" s="376"/>
      <c r="QAT107" s="376"/>
      <c r="QAU107" s="376"/>
      <c r="QAV107" s="376"/>
      <c r="QAW107" s="376"/>
      <c r="QAX107" s="376"/>
      <c r="QAY107" s="376"/>
      <c r="QAZ107" s="376"/>
      <c r="QBA107" s="376"/>
      <c r="QBB107" s="376"/>
      <c r="QBC107" s="376"/>
      <c r="QBD107" s="376"/>
      <c r="QBE107" s="376"/>
      <c r="QBF107" s="376"/>
      <c r="QBG107" s="376"/>
      <c r="QBH107" s="376"/>
      <c r="QBI107" s="376"/>
      <c r="QBJ107" s="376"/>
      <c r="QBK107" s="376"/>
      <c r="QBL107" s="376"/>
      <c r="QBM107" s="376"/>
      <c r="QBN107" s="376"/>
      <c r="QBO107" s="376"/>
      <c r="QBP107" s="376"/>
      <c r="QBQ107" s="376"/>
      <c r="QBR107" s="376"/>
      <c r="QBS107" s="376"/>
      <c r="QBT107" s="376"/>
      <c r="QBU107" s="376"/>
      <c r="QBV107" s="376"/>
      <c r="QBW107" s="376"/>
      <c r="QBX107" s="376"/>
      <c r="QBY107" s="376"/>
      <c r="QBZ107" s="376"/>
      <c r="QCA107" s="376"/>
      <c r="QCB107" s="376"/>
      <c r="QCC107" s="376"/>
      <c r="QCD107" s="376"/>
      <c r="QCE107" s="376"/>
      <c r="QCF107" s="376"/>
      <c r="QCG107" s="376"/>
      <c r="QCH107" s="376"/>
      <c r="QCI107" s="376"/>
      <c r="QCJ107" s="376"/>
      <c r="QCK107" s="376"/>
      <c r="QCL107" s="376"/>
      <c r="QCM107" s="376"/>
      <c r="QCN107" s="376"/>
      <c r="QCO107" s="376"/>
      <c r="QCP107" s="376"/>
      <c r="QCQ107" s="376"/>
      <c r="QCR107" s="376"/>
      <c r="QCS107" s="376"/>
      <c r="QCT107" s="376"/>
      <c r="QCU107" s="376"/>
      <c r="QCV107" s="376"/>
      <c r="QCW107" s="376"/>
      <c r="QCX107" s="376"/>
      <c r="QCY107" s="376"/>
      <c r="QCZ107" s="376"/>
      <c r="QDA107" s="376"/>
      <c r="QDB107" s="376"/>
      <c r="QDC107" s="376"/>
      <c r="QDD107" s="376"/>
      <c r="QDE107" s="376"/>
      <c r="QDF107" s="376"/>
      <c r="QDG107" s="376"/>
      <c r="QDH107" s="376"/>
      <c r="QDI107" s="376"/>
      <c r="QDJ107" s="376"/>
      <c r="QDK107" s="376"/>
      <c r="QDL107" s="376"/>
      <c r="QDM107" s="376"/>
      <c r="QDN107" s="376"/>
      <c r="QDO107" s="376"/>
      <c r="QDP107" s="376"/>
      <c r="QDQ107" s="376"/>
      <c r="QDR107" s="376"/>
      <c r="QDS107" s="376"/>
      <c r="QDT107" s="376"/>
      <c r="QDU107" s="376"/>
      <c r="QDV107" s="376"/>
      <c r="QDW107" s="376"/>
      <c r="QDX107" s="376"/>
      <c r="QDY107" s="376"/>
      <c r="QDZ107" s="376"/>
      <c r="QEA107" s="376"/>
      <c r="QEB107" s="376"/>
      <c r="QEC107" s="376"/>
      <c r="QED107" s="376"/>
      <c r="QEE107" s="376"/>
      <c r="QEF107" s="376"/>
      <c r="QEG107" s="376"/>
      <c r="QEH107" s="376"/>
      <c r="QEI107" s="376"/>
      <c r="QEJ107" s="376"/>
      <c r="QEK107" s="376"/>
      <c r="QEL107" s="376"/>
      <c r="QEM107" s="376"/>
      <c r="QEN107" s="376"/>
      <c r="QEO107" s="376"/>
      <c r="QEP107" s="376"/>
      <c r="QEQ107" s="376"/>
      <c r="QER107" s="376"/>
      <c r="QES107" s="376"/>
      <c r="QET107" s="376"/>
      <c r="QEU107" s="376"/>
      <c r="QEV107" s="376"/>
      <c r="QEW107" s="376"/>
      <c r="QEX107" s="376"/>
      <c r="QEY107" s="376"/>
      <c r="QEZ107" s="376"/>
      <c r="QFA107" s="376"/>
      <c r="QFB107" s="376"/>
      <c r="QFC107" s="376"/>
      <c r="QFD107" s="376"/>
      <c r="QFE107" s="376"/>
      <c r="QFF107" s="376"/>
      <c r="QFG107" s="376"/>
      <c r="QFH107" s="376"/>
      <c r="QFI107" s="376"/>
      <c r="QFJ107" s="376"/>
      <c r="QFK107" s="376"/>
      <c r="QFL107" s="376"/>
      <c r="QFM107" s="376"/>
      <c r="QFN107" s="376"/>
      <c r="QFO107" s="376"/>
      <c r="QFP107" s="376"/>
      <c r="QFQ107" s="376"/>
      <c r="QFR107" s="376"/>
      <c r="QFS107" s="376"/>
      <c r="QFT107" s="376"/>
      <c r="QFU107" s="376"/>
      <c r="QFV107" s="376"/>
      <c r="QFW107" s="376"/>
      <c r="QFX107" s="376"/>
      <c r="QFY107" s="376"/>
      <c r="QFZ107" s="376"/>
      <c r="QGA107" s="376"/>
      <c r="QGB107" s="376"/>
      <c r="QGC107" s="376"/>
      <c r="QGD107" s="376"/>
      <c r="QGE107" s="376"/>
      <c r="QGF107" s="376"/>
      <c r="QGG107" s="376"/>
      <c r="QGH107" s="376"/>
      <c r="QGI107" s="376"/>
      <c r="QGJ107" s="376"/>
      <c r="QGK107" s="376"/>
      <c r="QGL107" s="376"/>
      <c r="QGM107" s="376"/>
      <c r="QGN107" s="376"/>
      <c r="QGO107" s="376"/>
      <c r="QGP107" s="376"/>
      <c r="QGQ107" s="376"/>
      <c r="QGR107" s="376"/>
      <c r="QGS107" s="376"/>
      <c r="QGT107" s="376"/>
      <c r="QGU107" s="376"/>
      <c r="QGV107" s="376"/>
      <c r="QGW107" s="376"/>
      <c r="QGX107" s="376"/>
      <c r="QGY107" s="376"/>
      <c r="QGZ107" s="376"/>
      <c r="QHA107" s="376"/>
      <c r="QHB107" s="376"/>
      <c r="QHC107" s="376"/>
      <c r="QHD107" s="376"/>
      <c r="QHE107" s="376"/>
      <c r="QHF107" s="376"/>
      <c r="QHG107" s="376"/>
      <c r="QHH107" s="376"/>
      <c r="QHI107" s="376"/>
      <c r="QHJ107" s="376"/>
      <c r="QHK107" s="376"/>
      <c r="QHL107" s="376"/>
      <c r="QHM107" s="376"/>
      <c r="QHN107" s="376"/>
      <c r="QHO107" s="376"/>
      <c r="QHP107" s="376"/>
      <c r="QHQ107" s="376"/>
      <c r="QHR107" s="376"/>
      <c r="QHS107" s="376"/>
      <c r="QHT107" s="376"/>
      <c r="QHU107" s="376"/>
      <c r="QHV107" s="376"/>
      <c r="QHW107" s="376"/>
      <c r="QHX107" s="376"/>
      <c r="QHY107" s="376"/>
      <c r="QHZ107" s="376"/>
      <c r="QIA107" s="376"/>
      <c r="QIB107" s="376"/>
      <c r="QIC107" s="376"/>
      <c r="QID107" s="376"/>
      <c r="QIE107" s="376"/>
      <c r="QIF107" s="376"/>
      <c r="QIG107" s="376"/>
      <c r="QIH107" s="376"/>
      <c r="QII107" s="376"/>
      <c r="QIJ107" s="376"/>
      <c r="QIK107" s="376"/>
      <c r="QIL107" s="376"/>
      <c r="QIM107" s="376"/>
      <c r="QIN107" s="376"/>
      <c r="QIO107" s="376"/>
      <c r="QIP107" s="376"/>
      <c r="QIQ107" s="376"/>
      <c r="QIR107" s="376"/>
      <c r="QIS107" s="376"/>
      <c r="QIT107" s="376"/>
      <c r="QIU107" s="376"/>
      <c r="QIV107" s="376"/>
      <c r="QIW107" s="376"/>
      <c r="QIX107" s="376"/>
      <c r="QIY107" s="376"/>
      <c r="QIZ107" s="376"/>
      <c r="QJA107" s="376"/>
      <c r="QJB107" s="376"/>
      <c r="QJC107" s="376"/>
      <c r="QJD107" s="376"/>
      <c r="QJE107" s="376"/>
      <c r="QJF107" s="376"/>
      <c r="QJG107" s="376"/>
      <c r="QJH107" s="376"/>
      <c r="QJI107" s="376"/>
      <c r="QJJ107" s="376"/>
      <c r="QJK107" s="376"/>
      <c r="QJL107" s="376"/>
      <c r="QJM107" s="376"/>
      <c r="QJN107" s="376"/>
      <c r="QJO107" s="376"/>
      <c r="QJP107" s="376"/>
      <c r="QJQ107" s="376"/>
      <c r="QJR107" s="376"/>
      <c r="QJS107" s="376"/>
      <c r="QJT107" s="376"/>
      <c r="QJU107" s="376"/>
      <c r="QJV107" s="376"/>
      <c r="QJW107" s="376"/>
      <c r="QJX107" s="376"/>
      <c r="QJY107" s="376"/>
      <c r="QJZ107" s="376"/>
      <c r="QKA107" s="376"/>
      <c r="QKB107" s="376"/>
      <c r="QKC107" s="376"/>
      <c r="QKD107" s="376"/>
      <c r="QKE107" s="376"/>
      <c r="QKF107" s="376"/>
      <c r="QKG107" s="376"/>
      <c r="QKH107" s="376"/>
      <c r="QKI107" s="376"/>
      <c r="QKJ107" s="376"/>
      <c r="QKK107" s="376"/>
      <c r="QKL107" s="376"/>
      <c r="QKM107" s="376"/>
      <c r="QKN107" s="376"/>
      <c r="QKO107" s="376"/>
      <c r="QKP107" s="376"/>
      <c r="QKQ107" s="376"/>
      <c r="QKR107" s="376"/>
      <c r="QKS107" s="376"/>
      <c r="QKT107" s="376"/>
      <c r="QKU107" s="376"/>
      <c r="QKV107" s="376"/>
      <c r="QKW107" s="376"/>
      <c r="QKX107" s="376"/>
      <c r="QKY107" s="376"/>
      <c r="QKZ107" s="376"/>
      <c r="QLA107" s="376"/>
      <c r="QLB107" s="376"/>
      <c r="QLC107" s="376"/>
      <c r="QLD107" s="376"/>
      <c r="QLE107" s="376"/>
      <c r="QLF107" s="376"/>
      <c r="QLG107" s="376"/>
      <c r="QLH107" s="376"/>
      <c r="QLI107" s="376"/>
      <c r="QLJ107" s="376"/>
      <c r="QLK107" s="376"/>
      <c r="QLL107" s="376"/>
      <c r="QLM107" s="376"/>
      <c r="QLN107" s="376"/>
      <c r="QLO107" s="376"/>
      <c r="QLP107" s="376"/>
      <c r="QLQ107" s="376"/>
      <c r="QLR107" s="376"/>
      <c r="QLS107" s="376"/>
      <c r="QLT107" s="376"/>
      <c r="QLU107" s="376"/>
      <c r="QLV107" s="376"/>
      <c r="QLW107" s="376"/>
      <c r="QLX107" s="376"/>
      <c r="QLY107" s="376"/>
      <c r="QLZ107" s="376"/>
      <c r="QMA107" s="376"/>
      <c r="QMB107" s="376"/>
      <c r="QMC107" s="376"/>
      <c r="QMD107" s="376"/>
      <c r="QME107" s="376"/>
      <c r="QMF107" s="376"/>
      <c r="QMG107" s="376"/>
      <c r="QMH107" s="376"/>
      <c r="QMI107" s="376"/>
      <c r="QMJ107" s="376"/>
      <c r="QMK107" s="376"/>
      <c r="QML107" s="376"/>
      <c r="QMM107" s="376"/>
      <c r="QMN107" s="376"/>
      <c r="QMO107" s="376"/>
      <c r="QMP107" s="376"/>
      <c r="QMQ107" s="376"/>
      <c r="QMR107" s="376"/>
      <c r="QMS107" s="376"/>
      <c r="QMT107" s="376"/>
      <c r="QMU107" s="376"/>
      <c r="QMV107" s="376"/>
      <c r="QMW107" s="376"/>
      <c r="QMX107" s="376"/>
      <c r="QMY107" s="376"/>
      <c r="QMZ107" s="376"/>
      <c r="QNA107" s="376"/>
      <c r="QNB107" s="376"/>
      <c r="QNC107" s="376"/>
      <c r="QND107" s="376"/>
      <c r="QNE107" s="376"/>
      <c r="QNF107" s="376"/>
      <c r="QNG107" s="376"/>
      <c r="QNH107" s="376"/>
      <c r="QNI107" s="376"/>
      <c r="QNJ107" s="376"/>
      <c r="QNK107" s="376"/>
      <c r="QNL107" s="376"/>
      <c r="QNM107" s="376"/>
      <c r="QNN107" s="376"/>
      <c r="QNO107" s="376"/>
      <c r="QNP107" s="376"/>
      <c r="QNQ107" s="376"/>
      <c r="QNR107" s="376"/>
      <c r="QNS107" s="376"/>
      <c r="QNT107" s="376"/>
      <c r="QNU107" s="376"/>
      <c r="QNV107" s="376"/>
      <c r="QNW107" s="376"/>
      <c r="QNX107" s="376"/>
      <c r="QNY107" s="376"/>
      <c r="QNZ107" s="376"/>
      <c r="QOA107" s="376"/>
      <c r="QOB107" s="376"/>
      <c r="QOC107" s="376"/>
      <c r="QOD107" s="376"/>
      <c r="QOE107" s="376"/>
      <c r="QOF107" s="376"/>
      <c r="QOG107" s="376"/>
      <c r="QOH107" s="376"/>
      <c r="QOI107" s="376"/>
      <c r="QOJ107" s="376"/>
      <c r="QOK107" s="376"/>
      <c r="QOL107" s="376"/>
      <c r="QOM107" s="376"/>
      <c r="QON107" s="376"/>
      <c r="QOO107" s="376"/>
      <c r="QOP107" s="376"/>
      <c r="QOQ107" s="376"/>
      <c r="QOR107" s="376"/>
      <c r="QOS107" s="376"/>
      <c r="QOT107" s="376"/>
      <c r="QOU107" s="376"/>
      <c r="QOV107" s="376"/>
      <c r="QOW107" s="376"/>
      <c r="QOX107" s="376"/>
      <c r="QOY107" s="376"/>
      <c r="QOZ107" s="376"/>
      <c r="QPA107" s="376"/>
      <c r="QPB107" s="376"/>
      <c r="QPC107" s="376"/>
      <c r="QPD107" s="376"/>
      <c r="QPE107" s="376"/>
      <c r="QPF107" s="376"/>
      <c r="QPG107" s="376"/>
      <c r="QPH107" s="376"/>
      <c r="QPI107" s="376"/>
      <c r="QPJ107" s="376"/>
      <c r="QPK107" s="376"/>
      <c r="QPL107" s="376"/>
      <c r="QPM107" s="376"/>
      <c r="QPN107" s="376"/>
      <c r="QPO107" s="376"/>
      <c r="QPP107" s="376"/>
      <c r="QPQ107" s="376"/>
      <c r="QPR107" s="376"/>
      <c r="QPS107" s="376"/>
      <c r="QPT107" s="376"/>
      <c r="QPU107" s="376"/>
      <c r="QPV107" s="376"/>
      <c r="QPW107" s="376"/>
      <c r="QPX107" s="376"/>
      <c r="QPY107" s="376"/>
      <c r="QPZ107" s="376"/>
      <c r="QQA107" s="376"/>
      <c r="QQB107" s="376"/>
      <c r="QQC107" s="376"/>
      <c r="QQD107" s="376"/>
      <c r="QQE107" s="376"/>
      <c r="QQF107" s="376"/>
      <c r="QQG107" s="376"/>
      <c r="QQH107" s="376"/>
      <c r="QQI107" s="376"/>
      <c r="QQJ107" s="376"/>
      <c r="QQK107" s="376"/>
      <c r="QQL107" s="376"/>
      <c r="QQM107" s="376"/>
      <c r="QQN107" s="376"/>
      <c r="QQO107" s="376"/>
      <c r="QQP107" s="376"/>
      <c r="QQQ107" s="376"/>
      <c r="QQR107" s="376"/>
      <c r="QQS107" s="376"/>
      <c r="QQT107" s="376"/>
      <c r="QQU107" s="376"/>
      <c r="QQV107" s="376"/>
      <c r="QQW107" s="376"/>
      <c r="QQX107" s="376"/>
      <c r="QQY107" s="376"/>
      <c r="QQZ107" s="376"/>
      <c r="QRA107" s="376"/>
      <c r="QRB107" s="376"/>
      <c r="QRC107" s="376"/>
      <c r="QRD107" s="376"/>
      <c r="QRE107" s="376"/>
      <c r="QRF107" s="376"/>
      <c r="QRG107" s="376"/>
      <c r="QRH107" s="376"/>
      <c r="QRI107" s="376"/>
      <c r="QRJ107" s="376"/>
      <c r="QRK107" s="376"/>
      <c r="QRL107" s="376"/>
      <c r="QRM107" s="376"/>
      <c r="QRN107" s="376"/>
      <c r="QRO107" s="376"/>
      <c r="QRP107" s="376"/>
      <c r="QRQ107" s="376"/>
      <c r="QRR107" s="376"/>
      <c r="QRS107" s="376"/>
      <c r="QRT107" s="376"/>
      <c r="QRU107" s="376"/>
      <c r="QRV107" s="376"/>
      <c r="QRW107" s="376"/>
      <c r="QRX107" s="376"/>
      <c r="QRY107" s="376"/>
      <c r="QRZ107" s="376"/>
      <c r="QSA107" s="376"/>
      <c r="QSB107" s="376"/>
      <c r="QSC107" s="376"/>
      <c r="QSD107" s="376"/>
      <c r="QSE107" s="376"/>
      <c r="QSF107" s="376"/>
      <c r="QSG107" s="376"/>
      <c r="QSH107" s="376"/>
      <c r="QSI107" s="376"/>
      <c r="QSJ107" s="376"/>
      <c r="QSK107" s="376"/>
      <c r="QSL107" s="376"/>
      <c r="QSM107" s="376"/>
      <c r="QSN107" s="376"/>
      <c r="QSO107" s="376"/>
      <c r="QSP107" s="376"/>
      <c r="QSQ107" s="376"/>
      <c r="QSR107" s="376"/>
      <c r="QSS107" s="376"/>
      <c r="QST107" s="376"/>
      <c r="QSU107" s="376"/>
      <c r="QSV107" s="376"/>
      <c r="QSW107" s="376"/>
      <c r="QSX107" s="376"/>
      <c r="QSY107" s="376"/>
      <c r="QSZ107" s="376"/>
      <c r="QTA107" s="376"/>
      <c r="QTB107" s="376"/>
      <c r="QTC107" s="376"/>
      <c r="QTD107" s="376"/>
      <c r="QTE107" s="376"/>
      <c r="QTF107" s="376"/>
      <c r="QTG107" s="376"/>
      <c r="QTH107" s="376"/>
      <c r="QTI107" s="376"/>
      <c r="QTJ107" s="376"/>
      <c r="QTK107" s="376"/>
      <c r="QTL107" s="376"/>
      <c r="QTM107" s="376"/>
      <c r="QTN107" s="376"/>
      <c r="QTO107" s="376"/>
      <c r="QTP107" s="376"/>
      <c r="QTQ107" s="376"/>
      <c r="QTR107" s="376"/>
      <c r="QTS107" s="376"/>
      <c r="QTT107" s="376"/>
      <c r="QTU107" s="376"/>
      <c r="QTV107" s="376"/>
      <c r="QTW107" s="376"/>
      <c r="QTX107" s="376"/>
      <c r="QTY107" s="376"/>
      <c r="QTZ107" s="376"/>
      <c r="QUA107" s="376"/>
      <c r="QUB107" s="376"/>
      <c r="QUC107" s="376"/>
      <c r="QUD107" s="376"/>
      <c r="QUE107" s="376"/>
      <c r="QUF107" s="376"/>
      <c r="QUG107" s="376"/>
      <c r="QUH107" s="376"/>
      <c r="QUI107" s="376"/>
      <c r="QUJ107" s="376"/>
      <c r="QUK107" s="376"/>
      <c r="QUL107" s="376"/>
      <c r="QUM107" s="376"/>
      <c r="QUN107" s="376"/>
      <c r="QUO107" s="376"/>
      <c r="QUP107" s="376"/>
      <c r="QUQ107" s="376"/>
      <c r="QUR107" s="376"/>
      <c r="QUS107" s="376"/>
      <c r="QUT107" s="376"/>
      <c r="QUU107" s="376"/>
      <c r="QUV107" s="376"/>
      <c r="QUW107" s="376"/>
      <c r="QUX107" s="376"/>
      <c r="QUY107" s="376"/>
      <c r="QUZ107" s="376"/>
      <c r="QVA107" s="376"/>
      <c r="QVB107" s="376"/>
      <c r="QVC107" s="376"/>
      <c r="QVD107" s="376"/>
      <c r="QVE107" s="376"/>
      <c r="QVF107" s="376"/>
      <c r="QVG107" s="376"/>
      <c r="QVH107" s="376"/>
      <c r="QVI107" s="376"/>
      <c r="QVJ107" s="376"/>
      <c r="QVK107" s="376"/>
      <c r="QVL107" s="376"/>
      <c r="QVM107" s="376"/>
      <c r="QVN107" s="376"/>
      <c r="QVO107" s="376"/>
      <c r="QVP107" s="376"/>
      <c r="QVQ107" s="376"/>
      <c r="QVR107" s="376"/>
      <c r="QVS107" s="376"/>
      <c r="QVT107" s="376"/>
      <c r="QVU107" s="376"/>
      <c r="QVV107" s="376"/>
      <c r="QVW107" s="376"/>
      <c r="QVX107" s="376"/>
      <c r="QVY107" s="376"/>
      <c r="QVZ107" s="376"/>
      <c r="QWA107" s="376"/>
      <c r="QWB107" s="376"/>
      <c r="QWC107" s="376"/>
      <c r="QWD107" s="376"/>
      <c r="QWE107" s="376"/>
      <c r="QWF107" s="376"/>
      <c r="QWG107" s="376"/>
      <c r="QWH107" s="376"/>
      <c r="QWI107" s="376"/>
      <c r="QWJ107" s="376"/>
      <c r="QWK107" s="376"/>
      <c r="QWL107" s="376"/>
      <c r="QWM107" s="376"/>
      <c r="QWN107" s="376"/>
      <c r="QWO107" s="376"/>
      <c r="QWP107" s="376"/>
      <c r="QWQ107" s="376"/>
      <c r="QWR107" s="376"/>
      <c r="QWS107" s="376"/>
      <c r="QWT107" s="376"/>
      <c r="QWU107" s="376"/>
      <c r="QWV107" s="376"/>
      <c r="QWW107" s="376"/>
      <c r="QWX107" s="376"/>
      <c r="QWY107" s="376"/>
      <c r="QWZ107" s="376"/>
      <c r="QXA107" s="376"/>
      <c r="QXB107" s="376"/>
      <c r="QXC107" s="376"/>
      <c r="QXD107" s="376"/>
      <c r="QXE107" s="376"/>
      <c r="QXF107" s="376"/>
      <c r="QXG107" s="376"/>
      <c r="QXH107" s="376"/>
      <c r="QXI107" s="376"/>
      <c r="QXJ107" s="376"/>
      <c r="QXK107" s="376"/>
      <c r="QXL107" s="376"/>
      <c r="QXM107" s="376"/>
      <c r="QXN107" s="376"/>
      <c r="QXO107" s="376"/>
      <c r="QXP107" s="376"/>
      <c r="QXQ107" s="376"/>
      <c r="QXR107" s="376"/>
      <c r="QXS107" s="376"/>
      <c r="QXT107" s="376"/>
      <c r="QXU107" s="376"/>
      <c r="QXV107" s="376"/>
      <c r="QXW107" s="376"/>
      <c r="QXX107" s="376"/>
      <c r="QXY107" s="376"/>
      <c r="QXZ107" s="376"/>
      <c r="QYA107" s="376"/>
      <c r="QYB107" s="376"/>
      <c r="QYC107" s="376"/>
      <c r="QYD107" s="376"/>
      <c r="QYE107" s="376"/>
      <c r="QYF107" s="376"/>
      <c r="QYG107" s="376"/>
      <c r="QYH107" s="376"/>
      <c r="QYI107" s="376"/>
      <c r="QYJ107" s="376"/>
      <c r="QYK107" s="376"/>
      <c r="QYL107" s="376"/>
      <c r="QYM107" s="376"/>
      <c r="QYN107" s="376"/>
      <c r="QYO107" s="376"/>
      <c r="QYP107" s="376"/>
      <c r="QYQ107" s="376"/>
      <c r="QYR107" s="376"/>
      <c r="QYS107" s="376"/>
      <c r="QYT107" s="376"/>
      <c r="QYU107" s="376"/>
      <c r="QYV107" s="376"/>
      <c r="QYW107" s="376"/>
      <c r="QYX107" s="376"/>
      <c r="QYY107" s="376"/>
      <c r="QYZ107" s="376"/>
      <c r="QZA107" s="376"/>
      <c r="QZB107" s="376"/>
      <c r="QZC107" s="376"/>
      <c r="QZD107" s="376"/>
      <c r="QZE107" s="376"/>
      <c r="QZF107" s="376"/>
      <c r="QZG107" s="376"/>
      <c r="QZH107" s="376"/>
      <c r="QZI107" s="376"/>
      <c r="QZJ107" s="376"/>
      <c r="QZK107" s="376"/>
      <c r="QZL107" s="376"/>
      <c r="QZM107" s="376"/>
      <c r="QZN107" s="376"/>
      <c r="QZO107" s="376"/>
      <c r="QZP107" s="376"/>
      <c r="QZQ107" s="376"/>
      <c r="QZR107" s="376"/>
      <c r="QZS107" s="376"/>
      <c r="QZT107" s="376"/>
      <c r="QZU107" s="376"/>
      <c r="QZV107" s="376"/>
      <c r="QZW107" s="376"/>
      <c r="QZX107" s="376"/>
      <c r="QZY107" s="376"/>
      <c r="QZZ107" s="376"/>
      <c r="RAA107" s="376"/>
      <c r="RAB107" s="376"/>
      <c r="RAC107" s="376"/>
      <c r="RAD107" s="376"/>
      <c r="RAE107" s="376"/>
      <c r="RAF107" s="376"/>
      <c r="RAG107" s="376"/>
      <c r="RAH107" s="376"/>
      <c r="RAI107" s="376"/>
      <c r="RAJ107" s="376"/>
      <c r="RAK107" s="376"/>
      <c r="RAL107" s="376"/>
      <c r="RAM107" s="376"/>
      <c r="RAN107" s="376"/>
      <c r="RAO107" s="376"/>
      <c r="RAP107" s="376"/>
      <c r="RAQ107" s="376"/>
      <c r="RAR107" s="376"/>
      <c r="RAS107" s="376"/>
      <c r="RAT107" s="376"/>
      <c r="RAU107" s="376"/>
      <c r="RAV107" s="376"/>
      <c r="RAW107" s="376"/>
      <c r="RAX107" s="376"/>
      <c r="RAY107" s="376"/>
      <c r="RAZ107" s="376"/>
      <c r="RBA107" s="376"/>
      <c r="RBB107" s="376"/>
      <c r="RBC107" s="376"/>
      <c r="RBD107" s="376"/>
      <c r="RBE107" s="376"/>
      <c r="RBF107" s="376"/>
      <c r="RBG107" s="376"/>
      <c r="RBH107" s="376"/>
      <c r="RBI107" s="376"/>
      <c r="RBJ107" s="376"/>
      <c r="RBK107" s="376"/>
      <c r="RBL107" s="376"/>
      <c r="RBM107" s="376"/>
      <c r="RBN107" s="376"/>
      <c r="RBO107" s="376"/>
      <c r="RBP107" s="376"/>
      <c r="RBQ107" s="376"/>
      <c r="RBR107" s="376"/>
      <c r="RBS107" s="376"/>
      <c r="RBT107" s="376"/>
      <c r="RBU107" s="376"/>
      <c r="RBV107" s="376"/>
      <c r="RBW107" s="376"/>
      <c r="RBX107" s="376"/>
      <c r="RBY107" s="376"/>
      <c r="RBZ107" s="376"/>
      <c r="RCA107" s="376"/>
      <c r="RCB107" s="376"/>
      <c r="RCC107" s="376"/>
      <c r="RCD107" s="376"/>
      <c r="RCE107" s="376"/>
      <c r="RCF107" s="376"/>
      <c r="RCG107" s="376"/>
      <c r="RCH107" s="376"/>
      <c r="RCI107" s="376"/>
      <c r="RCJ107" s="376"/>
      <c r="RCK107" s="376"/>
      <c r="RCL107" s="376"/>
      <c r="RCM107" s="376"/>
      <c r="RCN107" s="376"/>
      <c r="RCO107" s="376"/>
      <c r="RCP107" s="376"/>
      <c r="RCQ107" s="376"/>
      <c r="RCR107" s="376"/>
      <c r="RCS107" s="376"/>
      <c r="RCT107" s="376"/>
      <c r="RCU107" s="376"/>
      <c r="RCV107" s="376"/>
      <c r="RCW107" s="376"/>
      <c r="RCX107" s="376"/>
      <c r="RCY107" s="376"/>
      <c r="RCZ107" s="376"/>
      <c r="RDA107" s="376"/>
      <c r="RDB107" s="376"/>
      <c r="RDC107" s="376"/>
      <c r="RDD107" s="376"/>
      <c r="RDE107" s="376"/>
      <c r="RDF107" s="376"/>
      <c r="RDG107" s="376"/>
      <c r="RDH107" s="376"/>
      <c r="RDI107" s="376"/>
      <c r="RDJ107" s="376"/>
      <c r="RDK107" s="376"/>
      <c r="RDL107" s="376"/>
      <c r="RDM107" s="376"/>
      <c r="RDN107" s="376"/>
      <c r="RDO107" s="376"/>
      <c r="RDP107" s="376"/>
      <c r="RDQ107" s="376"/>
      <c r="RDR107" s="376"/>
      <c r="RDS107" s="376"/>
      <c r="RDT107" s="376"/>
      <c r="RDU107" s="376"/>
      <c r="RDV107" s="376"/>
      <c r="RDW107" s="376"/>
      <c r="RDX107" s="376"/>
      <c r="RDY107" s="376"/>
      <c r="RDZ107" s="376"/>
      <c r="REA107" s="376"/>
      <c r="REB107" s="376"/>
      <c r="REC107" s="376"/>
      <c r="RED107" s="376"/>
      <c r="REE107" s="376"/>
      <c r="REF107" s="376"/>
      <c r="REG107" s="376"/>
      <c r="REH107" s="376"/>
      <c r="REI107" s="376"/>
      <c r="REJ107" s="376"/>
      <c r="REK107" s="376"/>
      <c r="REL107" s="376"/>
      <c r="REM107" s="376"/>
      <c r="REN107" s="376"/>
      <c r="REO107" s="376"/>
      <c r="REP107" s="376"/>
      <c r="REQ107" s="376"/>
      <c r="RER107" s="376"/>
      <c r="RES107" s="376"/>
      <c r="RET107" s="376"/>
      <c r="REU107" s="376"/>
      <c r="REV107" s="376"/>
      <c r="REW107" s="376"/>
      <c r="REX107" s="376"/>
      <c r="REY107" s="376"/>
      <c r="REZ107" s="376"/>
      <c r="RFA107" s="376"/>
      <c r="RFB107" s="376"/>
      <c r="RFC107" s="376"/>
      <c r="RFD107" s="376"/>
      <c r="RFE107" s="376"/>
      <c r="RFF107" s="376"/>
      <c r="RFG107" s="376"/>
      <c r="RFH107" s="376"/>
      <c r="RFI107" s="376"/>
      <c r="RFJ107" s="376"/>
      <c r="RFK107" s="376"/>
      <c r="RFL107" s="376"/>
      <c r="RFM107" s="376"/>
      <c r="RFN107" s="376"/>
      <c r="RFO107" s="376"/>
      <c r="RFP107" s="376"/>
      <c r="RFQ107" s="376"/>
      <c r="RFR107" s="376"/>
      <c r="RFS107" s="376"/>
      <c r="RFT107" s="376"/>
      <c r="RFU107" s="376"/>
      <c r="RFV107" s="376"/>
      <c r="RFW107" s="376"/>
      <c r="RFX107" s="376"/>
      <c r="RFY107" s="376"/>
      <c r="RFZ107" s="376"/>
      <c r="RGA107" s="376"/>
      <c r="RGB107" s="376"/>
      <c r="RGC107" s="376"/>
      <c r="RGD107" s="376"/>
      <c r="RGE107" s="376"/>
      <c r="RGF107" s="376"/>
      <c r="RGG107" s="376"/>
      <c r="RGH107" s="376"/>
      <c r="RGI107" s="376"/>
      <c r="RGJ107" s="376"/>
      <c r="RGK107" s="376"/>
      <c r="RGL107" s="376"/>
      <c r="RGM107" s="376"/>
      <c r="RGN107" s="376"/>
      <c r="RGO107" s="376"/>
      <c r="RGP107" s="376"/>
      <c r="RGQ107" s="376"/>
      <c r="RGR107" s="376"/>
      <c r="RGS107" s="376"/>
      <c r="RGT107" s="376"/>
      <c r="RGU107" s="376"/>
      <c r="RGV107" s="376"/>
      <c r="RGW107" s="376"/>
      <c r="RGX107" s="376"/>
      <c r="RGY107" s="376"/>
      <c r="RGZ107" s="376"/>
      <c r="RHA107" s="376"/>
      <c r="RHB107" s="376"/>
      <c r="RHC107" s="376"/>
      <c r="RHD107" s="376"/>
      <c r="RHE107" s="376"/>
      <c r="RHF107" s="376"/>
      <c r="RHG107" s="376"/>
      <c r="RHH107" s="376"/>
      <c r="RHI107" s="376"/>
      <c r="RHJ107" s="376"/>
      <c r="RHK107" s="376"/>
      <c r="RHL107" s="376"/>
      <c r="RHM107" s="376"/>
      <c r="RHN107" s="376"/>
      <c r="RHO107" s="376"/>
      <c r="RHP107" s="376"/>
      <c r="RHQ107" s="376"/>
      <c r="RHR107" s="376"/>
      <c r="RHS107" s="376"/>
      <c r="RHT107" s="376"/>
      <c r="RHU107" s="376"/>
      <c r="RHV107" s="376"/>
      <c r="RHW107" s="376"/>
      <c r="RHX107" s="376"/>
      <c r="RHY107" s="376"/>
      <c r="RHZ107" s="376"/>
      <c r="RIA107" s="376"/>
      <c r="RIB107" s="376"/>
      <c r="RIC107" s="376"/>
      <c r="RID107" s="376"/>
      <c r="RIE107" s="376"/>
      <c r="RIF107" s="376"/>
      <c r="RIG107" s="376"/>
      <c r="RIH107" s="376"/>
      <c r="RII107" s="376"/>
      <c r="RIJ107" s="376"/>
      <c r="RIK107" s="376"/>
      <c r="RIL107" s="376"/>
      <c r="RIM107" s="376"/>
      <c r="RIN107" s="376"/>
      <c r="RIO107" s="376"/>
      <c r="RIP107" s="376"/>
      <c r="RIQ107" s="376"/>
      <c r="RIR107" s="376"/>
      <c r="RIS107" s="376"/>
      <c r="RIT107" s="376"/>
      <c r="RIU107" s="376"/>
      <c r="RIV107" s="376"/>
      <c r="RIW107" s="376"/>
      <c r="RIX107" s="376"/>
      <c r="RIY107" s="376"/>
      <c r="RIZ107" s="376"/>
      <c r="RJA107" s="376"/>
      <c r="RJB107" s="376"/>
      <c r="RJC107" s="376"/>
      <c r="RJD107" s="376"/>
      <c r="RJE107" s="376"/>
      <c r="RJF107" s="376"/>
      <c r="RJG107" s="376"/>
      <c r="RJH107" s="376"/>
      <c r="RJI107" s="376"/>
      <c r="RJJ107" s="376"/>
      <c r="RJK107" s="376"/>
      <c r="RJL107" s="376"/>
      <c r="RJM107" s="376"/>
      <c r="RJN107" s="376"/>
      <c r="RJO107" s="376"/>
      <c r="RJP107" s="376"/>
      <c r="RJQ107" s="376"/>
      <c r="RJR107" s="376"/>
      <c r="RJS107" s="376"/>
      <c r="RJT107" s="376"/>
      <c r="RJU107" s="376"/>
      <c r="RJV107" s="376"/>
      <c r="RJW107" s="376"/>
      <c r="RJX107" s="376"/>
      <c r="RJY107" s="376"/>
      <c r="RJZ107" s="376"/>
      <c r="RKA107" s="376"/>
      <c r="RKB107" s="376"/>
      <c r="RKC107" s="376"/>
      <c r="RKD107" s="376"/>
      <c r="RKE107" s="376"/>
      <c r="RKF107" s="376"/>
      <c r="RKG107" s="376"/>
      <c r="RKH107" s="376"/>
      <c r="RKI107" s="376"/>
      <c r="RKJ107" s="376"/>
      <c r="RKK107" s="376"/>
      <c r="RKL107" s="376"/>
      <c r="RKM107" s="376"/>
      <c r="RKN107" s="376"/>
      <c r="RKO107" s="376"/>
      <c r="RKP107" s="376"/>
      <c r="RKQ107" s="376"/>
      <c r="RKR107" s="376"/>
      <c r="RKS107" s="376"/>
      <c r="RKT107" s="376"/>
      <c r="RKU107" s="376"/>
      <c r="RKV107" s="376"/>
      <c r="RKW107" s="376"/>
      <c r="RKX107" s="376"/>
      <c r="RKY107" s="376"/>
      <c r="RKZ107" s="376"/>
      <c r="RLA107" s="376"/>
      <c r="RLB107" s="376"/>
      <c r="RLC107" s="376"/>
      <c r="RLD107" s="376"/>
      <c r="RLE107" s="376"/>
      <c r="RLF107" s="376"/>
      <c r="RLG107" s="376"/>
      <c r="RLH107" s="376"/>
      <c r="RLI107" s="376"/>
      <c r="RLJ107" s="376"/>
      <c r="RLK107" s="376"/>
      <c r="RLL107" s="376"/>
      <c r="RLM107" s="376"/>
      <c r="RLN107" s="376"/>
      <c r="RLO107" s="376"/>
      <c r="RLP107" s="376"/>
      <c r="RLQ107" s="376"/>
      <c r="RLR107" s="376"/>
      <c r="RLS107" s="376"/>
      <c r="RLT107" s="376"/>
      <c r="RLU107" s="376"/>
      <c r="RLV107" s="376"/>
      <c r="RLW107" s="376"/>
      <c r="RLX107" s="376"/>
      <c r="RLY107" s="376"/>
      <c r="RLZ107" s="376"/>
      <c r="RMA107" s="376"/>
      <c r="RMB107" s="376"/>
      <c r="RMC107" s="376"/>
      <c r="RMD107" s="376"/>
      <c r="RME107" s="376"/>
      <c r="RMF107" s="376"/>
      <c r="RMG107" s="376"/>
      <c r="RMH107" s="376"/>
      <c r="RMI107" s="376"/>
      <c r="RMJ107" s="376"/>
      <c r="RMK107" s="376"/>
      <c r="RML107" s="376"/>
      <c r="RMM107" s="376"/>
      <c r="RMN107" s="376"/>
      <c r="RMO107" s="376"/>
      <c r="RMP107" s="376"/>
      <c r="RMQ107" s="376"/>
      <c r="RMR107" s="376"/>
      <c r="RMS107" s="376"/>
      <c r="RMT107" s="376"/>
      <c r="RMU107" s="376"/>
      <c r="RMV107" s="376"/>
      <c r="RMW107" s="376"/>
      <c r="RMX107" s="376"/>
      <c r="RMY107" s="376"/>
      <c r="RMZ107" s="376"/>
      <c r="RNA107" s="376"/>
      <c r="RNB107" s="376"/>
      <c r="RNC107" s="376"/>
      <c r="RND107" s="376"/>
      <c r="RNE107" s="376"/>
      <c r="RNF107" s="376"/>
      <c r="RNG107" s="376"/>
      <c r="RNH107" s="376"/>
      <c r="RNI107" s="376"/>
      <c r="RNJ107" s="376"/>
      <c r="RNK107" s="376"/>
      <c r="RNL107" s="376"/>
      <c r="RNM107" s="376"/>
      <c r="RNN107" s="376"/>
      <c r="RNO107" s="376"/>
      <c r="RNP107" s="376"/>
      <c r="RNQ107" s="376"/>
      <c r="RNR107" s="376"/>
      <c r="RNS107" s="376"/>
      <c r="RNT107" s="376"/>
      <c r="RNU107" s="376"/>
      <c r="RNV107" s="376"/>
      <c r="RNW107" s="376"/>
      <c r="RNX107" s="376"/>
      <c r="RNY107" s="376"/>
      <c r="RNZ107" s="376"/>
      <c r="ROA107" s="376"/>
      <c r="ROB107" s="376"/>
      <c r="ROC107" s="376"/>
      <c r="ROD107" s="376"/>
      <c r="ROE107" s="376"/>
      <c r="ROF107" s="376"/>
      <c r="ROG107" s="376"/>
      <c r="ROH107" s="376"/>
      <c r="ROI107" s="376"/>
      <c r="ROJ107" s="376"/>
      <c r="ROK107" s="376"/>
      <c r="ROL107" s="376"/>
      <c r="ROM107" s="376"/>
      <c r="RON107" s="376"/>
      <c r="ROO107" s="376"/>
      <c r="ROP107" s="376"/>
      <c r="ROQ107" s="376"/>
      <c r="ROR107" s="376"/>
      <c r="ROS107" s="376"/>
      <c r="ROT107" s="376"/>
      <c r="ROU107" s="376"/>
      <c r="ROV107" s="376"/>
      <c r="ROW107" s="376"/>
      <c r="ROX107" s="376"/>
      <c r="ROY107" s="376"/>
      <c r="ROZ107" s="376"/>
      <c r="RPA107" s="376"/>
      <c r="RPB107" s="376"/>
      <c r="RPC107" s="376"/>
      <c r="RPD107" s="376"/>
      <c r="RPE107" s="376"/>
      <c r="RPF107" s="376"/>
      <c r="RPG107" s="376"/>
      <c r="RPH107" s="376"/>
      <c r="RPI107" s="376"/>
      <c r="RPJ107" s="376"/>
      <c r="RPK107" s="376"/>
      <c r="RPL107" s="376"/>
      <c r="RPM107" s="376"/>
      <c r="RPN107" s="376"/>
      <c r="RPO107" s="376"/>
      <c r="RPP107" s="376"/>
      <c r="RPQ107" s="376"/>
      <c r="RPR107" s="376"/>
      <c r="RPS107" s="376"/>
      <c r="RPT107" s="376"/>
      <c r="RPU107" s="376"/>
      <c r="RPV107" s="376"/>
      <c r="RPW107" s="376"/>
      <c r="RPX107" s="376"/>
      <c r="RPY107" s="376"/>
      <c r="RPZ107" s="376"/>
      <c r="RQA107" s="376"/>
      <c r="RQB107" s="376"/>
      <c r="RQC107" s="376"/>
      <c r="RQD107" s="376"/>
      <c r="RQE107" s="376"/>
      <c r="RQF107" s="376"/>
      <c r="RQG107" s="376"/>
      <c r="RQH107" s="376"/>
      <c r="RQI107" s="376"/>
      <c r="RQJ107" s="376"/>
      <c r="RQK107" s="376"/>
      <c r="RQL107" s="376"/>
      <c r="RQM107" s="376"/>
      <c r="RQN107" s="376"/>
      <c r="RQO107" s="376"/>
      <c r="RQP107" s="376"/>
      <c r="RQQ107" s="376"/>
      <c r="RQR107" s="376"/>
      <c r="RQS107" s="376"/>
      <c r="RQT107" s="376"/>
      <c r="RQU107" s="376"/>
      <c r="RQV107" s="376"/>
      <c r="RQW107" s="376"/>
      <c r="RQX107" s="376"/>
      <c r="RQY107" s="376"/>
      <c r="RQZ107" s="376"/>
      <c r="RRA107" s="376"/>
      <c r="RRB107" s="376"/>
      <c r="RRC107" s="376"/>
      <c r="RRD107" s="376"/>
      <c r="RRE107" s="376"/>
      <c r="RRF107" s="376"/>
      <c r="RRG107" s="376"/>
      <c r="RRH107" s="376"/>
      <c r="RRI107" s="376"/>
      <c r="RRJ107" s="376"/>
      <c r="RRK107" s="376"/>
      <c r="RRL107" s="376"/>
      <c r="RRM107" s="376"/>
      <c r="RRN107" s="376"/>
      <c r="RRO107" s="376"/>
      <c r="RRP107" s="376"/>
      <c r="RRQ107" s="376"/>
      <c r="RRR107" s="376"/>
      <c r="RRS107" s="376"/>
      <c r="RRT107" s="376"/>
      <c r="RRU107" s="376"/>
      <c r="RRV107" s="376"/>
      <c r="RRW107" s="376"/>
      <c r="RRX107" s="376"/>
      <c r="RRY107" s="376"/>
      <c r="RRZ107" s="376"/>
      <c r="RSA107" s="376"/>
      <c r="RSB107" s="376"/>
      <c r="RSC107" s="376"/>
      <c r="RSD107" s="376"/>
      <c r="RSE107" s="376"/>
      <c r="RSF107" s="376"/>
      <c r="RSG107" s="376"/>
      <c r="RSH107" s="376"/>
      <c r="RSI107" s="376"/>
      <c r="RSJ107" s="376"/>
      <c r="RSK107" s="376"/>
      <c r="RSL107" s="376"/>
      <c r="RSM107" s="376"/>
      <c r="RSN107" s="376"/>
      <c r="RSO107" s="376"/>
      <c r="RSP107" s="376"/>
      <c r="RSQ107" s="376"/>
      <c r="RSR107" s="376"/>
      <c r="RSS107" s="376"/>
      <c r="RST107" s="376"/>
      <c r="RSU107" s="376"/>
      <c r="RSV107" s="376"/>
      <c r="RSW107" s="376"/>
      <c r="RSX107" s="376"/>
      <c r="RSY107" s="376"/>
      <c r="RSZ107" s="376"/>
      <c r="RTA107" s="376"/>
      <c r="RTB107" s="376"/>
      <c r="RTC107" s="376"/>
      <c r="RTD107" s="376"/>
      <c r="RTE107" s="376"/>
      <c r="RTF107" s="376"/>
      <c r="RTG107" s="376"/>
      <c r="RTH107" s="376"/>
      <c r="RTI107" s="376"/>
      <c r="RTJ107" s="376"/>
      <c r="RTK107" s="376"/>
      <c r="RTL107" s="376"/>
      <c r="RTM107" s="376"/>
      <c r="RTN107" s="376"/>
      <c r="RTO107" s="376"/>
      <c r="RTP107" s="376"/>
      <c r="RTQ107" s="376"/>
      <c r="RTR107" s="376"/>
      <c r="RTS107" s="376"/>
      <c r="RTT107" s="376"/>
      <c r="RTU107" s="376"/>
      <c r="RTV107" s="376"/>
      <c r="RTW107" s="376"/>
      <c r="RTX107" s="376"/>
      <c r="RTY107" s="376"/>
      <c r="RTZ107" s="376"/>
      <c r="RUA107" s="376"/>
      <c r="RUB107" s="376"/>
      <c r="RUC107" s="376"/>
      <c r="RUD107" s="376"/>
      <c r="RUE107" s="376"/>
      <c r="RUF107" s="376"/>
      <c r="RUG107" s="376"/>
      <c r="RUH107" s="376"/>
      <c r="RUI107" s="376"/>
      <c r="RUJ107" s="376"/>
      <c r="RUK107" s="376"/>
      <c r="RUL107" s="376"/>
      <c r="RUM107" s="376"/>
      <c r="RUN107" s="376"/>
      <c r="RUO107" s="376"/>
      <c r="RUP107" s="376"/>
      <c r="RUQ107" s="376"/>
      <c r="RUR107" s="376"/>
      <c r="RUS107" s="376"/>
      <c r="RUT107" s="376"/>
      <c r="RUU107" s="376"/>
      <c r="RUV107" s="376"/>
      <c r="RUW107" s="376"/>
      <c r="RUX107" s="376"/>
      <c r="RUY107" s="376"/>
      <c r="RUZ107" s="376"/>
      <c r="RVA107" s="376"/>
      <c r="RVB107" s="376"/>
      <c r="RVC107" s="376"/>
      <c r="RVD107" s="376"/>
      <c r="RVE107" s="376"/>
      <c r="RVF107" s="376"/>
      <c r="RVG107" s="376"/>
      <c r="RVH107" s="376"/>
      <c r="RVI107" s="376"/>
      <c r="RVJ107" s="376"/>
      <c r="RVK107" s="376"/>
      <c r="RVL107" s="376"/>
      <c r="RVM107" s="376"/>
      <c r="RVN107" s="376"/>
      <c r="RVO107" s="376"/>
      <c r="RVP107" s="376"/>
      <c r="RVQ107" s="376"/>
      <c r="RVR107" s="376"/>
      <c r="RVS107" s="376"/>
      <c r="RVT107" s="376"/>
      <c r="RVU107" s="376"/>
      <c r="RVV107" s="376"/>
      <c r="RVW107" s="376"/>
      <c r="RVX107" s="376"/>
      <c r="RVY107" s="376"/>
      <c r="RVZ107" s="376"/>
      <c r="RWA107" s="376"/>
      <c r="RWB107" s="376"/>
      <c r="RWC107" s="376"/>
      <c r="RWD107" s="376"/>
      <c r="RWE107" s="376"/>
      <c r="RWF107" s="376"/>
      <c r="RWG107" s="376"/>
      <c r="RWH107" s="376"/>
      <c r="RWI107" s="376"/>
      <c r="RWJ107" s="376"/>
      <c r="RWK107" s="376"/>
      <c r="RWL107" s="376"/>
      <c r="RWM107" s="376"/>
      <c r="RWN107" s="376"/>
      <c r="RWO107" s="376"/>
      <c r="RWP107" s="376"/>
      <c r="RWQ107" s="376"/>
      <c r="RWR107" s="376"/>
      <c r="RWS107" s="376"/>
      <c r="RWT107" s="376"/>
      <c r="RWU107" s="376"/>
      <c r="RWV107" s="376"/>
      <c r="RWW107" s="376"/>
      <c r="RWX107" s="376"/>
      <c r="RWY107" s="376"/>
      <c r="RWZ107" s="376"/>
      <c r="RXA107" s="376"/>
      <c r="RXB107" s="376"/>
      <c r="RXC107" s="376"/>
      <c r="RXD107" s="376"/>
      <c r="RXE107" s="376"/>
      <c r="RXF107" s="376"/>
      <c r="RXG107" s="376"/>
      <c r="RXH107" s="376"/>
      <c r="RXI107" s="376"/>
      <c r="RXJ107" s="376"/>
      <c r="RXK107" s="376"/>
      <c r="RXL107" s="376"/>
      <c r="RXM107" s="376"/>
      <c r="RXN107" s="376"/>
      <c r="RXO107" s="376"/>
      <c r="RXP107" s="376"/>
      <c r="RXQ107" s="376"/>
      <c r="RXR107" s="376"/>
      <c r="RXS107" s="376"/>
      <c r="RXT107" s="376"/>
      <c r="RXU107" s="376"/>
      <c r="RXV107" s="376"/>
      <c r="RXW107" s="376"/>
      <c r="RXX107" s="376"/>
      <c r="RXY107" s="376"/>
      <c r="RXZ107" s="376"/>
      <c r="RYA107" s="376"/>
      <c r="RYB107" s="376"/>
      <c r="RYC107" s="376"/>
      <c r="RYD107" s="376"/>
      <c r="RYE107" s="376"/>
      <c r="RYF107" s="376"/>
      <c r="RYG107" s="376"/>
      <c r="RYH107" s="376"/>
      <c r="RYI107" s="376"/>
      <c r="RYJ107" s="376"/>
      <c r="RYK107" s="376"/>
      <c r="RYL107" s="376"/>
      <c r="RYM107" s="376"/>
      <c r="RYN107" s="376"/>
      <c r="RYO107" s="376"/>
      <c r="RYP107" s="376"/>
      <c r="RYQ107" s="376"/>
      <c r="RYR107" s="376"/>
      <c r="RYS107" s="376"/>
      <c r="RYT107" s="376"/>
      <c r="RYU107" s="376"/>
      <c r="RYV107" s="376"/>
      <c r="RYW107" s="376"/>
      <c r="RYX107" s="376"/>
      <c r="RYY107" s="376"/>
      <c r="RYZ107" s="376"/>
      <c r="RZA107" s="376"/>
      <c r="RZB107" s="376"/>
      <c r="RZC107" s="376"/>
      <c r="RZD107" s="376"/>
      <c r="RZE107" s="376"/>
      <c r="RZF107" s="376"/>
      <c r="RZG107" s="376"/>
      <c r="RZH107" s="376"/>
      <c r="RZI107" s="376"/>
      <c r="RZJ107" s="376"/>
      <c r="RZK107" s="376"/>
      <c r="RZL107" s="376"/>
      <c r="RZM107" s="376"/>
      <c r="RZN107" s="376"/>
      <c r="RZO107" s="376"/>
      <c r="RZP107" s="376"/>
      <c r="RZQ107" s="376"/>
      <c r="RZR107" s="376"/>
      <c r="RZS107" s="376"/>
      <c r="RZT107" s="376"/>
      <c r="RZU107" s="376"/>
      <c r="RZV107" s="376"/>
      <c r="RZW107" s="376"/>
      <c r="RZX107" s="376"/>
      <c r="RZY107" s="376"/>
      <c r="RZZ107" s="376"/>
      <c r="SAA107" s="376"/>
      <c r="SAB107" s="376"/>
      <c r="SAC107" s="376"/>
      <c r="SAD107" s="376"/>
      <c r="SAE107" s="376"/>
      <c r="SAF107" s="376"/>
      <c r="SAG107" s="376"/>
      <c r="SAH107" s="376"/>
      <c r="SAI107" s="376"/>
      <c r="SAJ107" s="376"/>
      <c r="SAK107" s="376"/>
      <c r="SAL107" s="376"/>
      <c r="SAM107" s="376"/>
      <c r="SAN107" s="376"/>
      <c r="SAO107" s="376"/>
      <c r="SAP107" s="376"/>
      <c r="SAQ107" s="376"/>
      <c r="SAR107" s="376"/>
      <c r="SAS107" s="376"/>
      <c r="SAT107" s="376"/>
      <c r="SAU107" s="376"/>
      <c r="SAV107" s="376"/>
      <c r="SAW107" s="376"/>
      <c r="SAX107" s="376"/>
      <c r="SAY107" s="376"/>
      <c r="SAZ107" s="376"/>
      <c r="SBA107" s="376"/>
      <c r="SBB107" s="376"/>
      <c r="SBC107" s="376"/>
      <c r="SBD107" s="376"/>
      <c r="SBE107" s="376"/>
      <c r="SBF107" s="376"/>
      <c r="SBG107" s="376"/>
      <c r="SBH107" s="376"/>
      <c r="SBI107" s="376"/>
      <c r="SBJ107" s="376"/>
      <c r="SBK107" s="376"/>
      <c r="SBL107" s="376"/>
      <c r="SBM107" s="376"/>
      <c r="SBN107" s="376"/>
      <c r="SBO107" s="376"/>
      <c r="SBP107" s="376"/>
      <c r="SBQ107" s="376"/>
      <c r="SBR107" s="376"/>
      <c r="SBS107" s="376"/>
      <c r="SBT107" s="376"/>
      <c r="SBU107" s="376"/>
      <c r="SBV107" s="376"/>
      <c r="SBW107" s="376"/>
      <c r="SBX107" s="376"/>
      <c r="SBY107" s="376"/>
      <c r="SBZ107" s="376"/>
      <c r="SCA107" s="376"/>
      <c r="SCB107" s="376"/>
      <c r="SCC107" s="376"/>
      <c r="SCD107" s="376"/>
      <c r="SCE107" s="376"/>
      <c r="SCF107" s="376"/>
      <c r="SCG107" s="376"/>
      <c r="SCH107" s="376"/>
      <c r="SCI107" s="376"/>
      <c r="SCJ107" s="376"/>
      <c r="SCK107" s="376"/>
      <c r="SCL107" s="376"/>
      <c r="SCM107" s="376"/>
      <c r="SCN107" s="376"/>
      <c r="SCO107" s="376"/>
      <c r="SCP107" s="376"/>
      <c r="SCQ107" s="376"/>
      <c r="SCR107" s="376"/>
      <c r="SCS107" s="376"/>
      <c r="SCT107" s="376"/>
      <c r="SCU107" s="376"/>
      <c r="SCV107" s="376"/>
      <c r="SCW107" s="376"/>
      <c r="SCX107" s="376"/>
      <c r="SCY107" s="376"/>
      <c r="SCZ107" s="376"/>
      <c r="SDA107" s="376"/>
      <c r="SDB107" s="376"/>
      <c r="SDC107" s="376"/>
      <c r="SDD107" s="376"/>
      <c r="SDE107" s="376"/>
      <c r="SDF107" s="376"/>
      <c r="SDG107" s="376"/>
      <c r="SDH107" s="376"/>
      <c r="SDI107" s="376"/>
      <c r="SDJ107" s="376"/>
      <c r="SDK107" s="376"/>
      <c r="SDL107" s="376"/>
      <c r="SDM107" s="376"/>
      <c r="SDN107" s="376"/>
      <c r="SDO107" s="376"/>
      <c r="SDP107" s="376"/>
      <c r="SDQ107" s="376"/>
      <c r="SDR107" s="376"/>
      <c r="SDS107" s="376"/>
      <c r="SDT107" s="376"/>
      <c r="SDU107" s="376"/>
      <c r="SDV107" s="376"/>
      <c r="SDW107" s="376"/>
      <c r="SDX107" s="376"/>
      <c r="SDY107" s="376"/>
      <c r="SDZ107" s="376"/>
      <c r="SEA107" s="376"/>
      <c r="SEB107" s="376"/>
      <c r="SEC107" s="376"/>
      <c r="SED107" s="376"/>
      <c r="SEE107" s="376"/>
      <c r="SEF107" s="376"/>
      <c r="SEG107" s="376"/>
      <c r="SEH107" s="376"/>
      <c r="SEI107" s="376"/>
      <c r="SEJ107" s="376"/>
      <c r="SEK107" s="376"/>
      <c r="SEL107" s="376"/>
      <c r="SEM107" s="376"/>
      <c r="SEN107" s="376"/>
      <c r="SEO107" s="376"/>
      <c r="SEP107" s="376"/>
      <c r="SEQ107" s="376"/>
      <c r="SER107" s="376"/>
      <c r="SES107" s="376"/>
      <c r="SET107" s="376"/>
      <c r="SEU107" s="376"/>
      <c r="SEV107" s="376"/>
      <c r="SEW107" s="376"/>
      <c r="SEX107" s="376"/>
      <c r="SEY107" s="376"/>
      <c r="SEZ107" s="376"/>
      <c r="SFA107" s="376"/>
      <c r="SFB107" s="376"/>
      <c r="SFC107" s="376"/>
      <c r="SFD107" s="376"/>
      <c r="SFE107" s="376"/>
      <c r="SFF107" s="376"/>
      <c r="SFG107" s="376"/>
      <c r="SFH107" s="376"/>
      <c r="SFI107" s="376"/>
      <c r="SFJ107" s="376"/>
      <c r="SFK107" s="376"/>
      <c r="SFL107" s="376"/>
      <c r="SFM107" s="376"/>
      <c r="SFN107" s="376"/>
      <c r="SFO107" s="376"/>
      <c r="SFP107" s="376"/>
      <c r="SFQ107" s="376"/>
      <c r="SFR107" s="376"/>
      <c r="SFS107" s="376"/>
      <c r="SFT107" s="376"/>
      <c r="SFU107" s="376"/>
      <c r="SFV107" s="376"/>
      <c r="SFW107" s="376"/>
      <c r="SFX107" s="376"/>
      <c r="SFY107" s="376"/>
      <c r="SFZ107" s="376"/>
      <c r="SGA107" s="376"/>
      <c r="SGB107" s="376"/>
      <c r="SGC107" s="376"/>
      <c r="SGD107" s="376"/>
      <c r="SGE107" s="376"/>
      <c r="SGF107" s="376"/>
      <c r="SGG107" s="376"/>
      <c r="SGH107" s="376"/>
      <c r="SGI107" s="376"/>
      <c r="SGJ107" s="376"/>
      <c r="SGK107" s="376"/>
      <c r="SGL107" s="376"/>
      <c r="SGM107" s="376"/>
      <c r="SGN107" s="376"/>
      <c r="SGO107" s="376"/>
      <c r="SGP107" s="376"/>
      <c r="SGQ107" s="376"/>
      <c r="SGR107" s="376"/>
      <c r="SGS107" s="376"/>
      <c r="SGT107" s="376"/>
      <c r="SGU107" s="376"/>
      <c r="SGV107" s="376"/>
      <c r="SGW107" s="376"/>
      <c r="SGX107" s="376"/>
      <c r="SGY107" s="376"/>
      <c r="SGZ107" s="376"/>
      <c r="SHA107" s="376"/>
      <c r="SHB107" s="376"/>
      <c r="SHC107" s="376"/>
      <c r="SHD107" s="376"/>
      <c r="SHE107" s="376"/>
      <c r="SHF107" s="376"/>
      <c r="SHG107" s="376"/>
      <c r="SHH107" s="376"/>
      <c r="SHI107" s="376"/>
      <c r="SHJ107" s="376"/>
      <c r="SHK107" s="376"/>
      <c r="SHL107" s="376"/>
      <c r="SHM107" s="376"/>
      <c r="SHN107" s="376"/>
      <c r="SHO107" s="376"/>
      <c r="SHP107" s="376"/>
      <c r="SHQ107" s="376"/>
      <c r="SHR107" s="376"/>
      <c r="SHS107" s="376"/>
      <c r="SHT107" s="376"/>
      <c r="SHU107" s="376"/>
      <c r="SHV107" s="376"/>
      <c r="SHW107" s="376"/>
      <c r="SHX107" s="376"/>
      <c r="SHY107" s="376"/>
      <c r="SHZ107" s="376"/>
      <c r="SIA107" s="376"/>
      <c r="SIB107" s="376"/>
      <c r="SIC107" s="376"/>
      <c r="SID107" s="376"/>
      <c r="SIE107" s="376"/>
      <c r="SIF107" s="376"/>
      <c r="SIG107" s="376"/>
      <c r="SIH107" s="376"/>
      <c r="SII107" s="376"/>
      <c r="SIJ107" s="376"/>
      <c r="SIK107" s="376"/>
      <c r="SIL107" s="376"/>
      <c r="SIM107" s="376"/>
      <c r="SIN107" s="376"/>
      <c r="SIO107" s="376"/>
      <c r="SIP107" s="376"/>
      <c r="SIQ107" s="376"/>
      <c r="SIR107" s="376"/>
      <c r="SIS107" s="376"/>
      <c r="SIT107" s="376"/>
      <c r="SIU107" s="376"/>
      <c r="SIV107" s="376"/>
      <c r="SIW107" s="376"/>
      <c r="SIX107" s="376"/>
      <c r="SIY107" s="376"/>
      <c r="SIZ107" s="376"/>
      <c r="SJA107" s="376"/>
      <c r="SJB107" s="376"/>
      <c r="SJC107" s="376"/>
      <c r="SJD107" s="376"/>
      <c r="SJE107" s="376"/>
      <c r="SJF107" s="376"/>
      <c r="SJG107" s="376"/>
      <c r="SJH107" s="376"/>
      <c r="SJI107" s="376"/>
      <c r="SJJ107" s="376"/>
      <c r="SJK107" s="376"/>
      <c r="SJL107" s="376"/>
      <c r="SJM107" s="376"/>
      <c r="SJN107" s="376"/>
      <c r="SJO107" s="376"/>
      <c r="SJP107" s="376"/>
      <c r="SJQ107" s="376"/>
      <c r="SJR107" s="376"/>
      <c r="SJS107" s="376"/>
      <c r="SJT107" s="376"/>
      <c r="SJU107" s="376"/>
      <c r="SJV107" s="376"/>
      <c r="SJW107" s="376"/>
      <c r="SJX107" s="376"/>
      <c r="SJY107" s="376"/>
      <c r="SJZ107" s="376"/>
      <c r="SKA107" s="376"/>
      <c r="SKB107" s="376"/>
      <c r="SKC107" s="376"/>
      <c r="SKD107" s="376"/>
      <c r="SKE107" s="376"/>
      <c r="SKF107" s="376"/>
      <c r="SKG107" s="376"/>
      <c r="SKH107" s="376"/>
      <c r="SKI107" s="376"/>
      <c r="SKJ107" s="376"/>
      <c r="SKK107" s="376"/>
      <c r="SKL107" s="376"/>
      <c r="SKM107" s="376"/>
      <c r="SKN107" s="376"/>
      <c r="SKO107" s="376"/>
      <c r="SKP107" s="376"/>
      <c r="SKQ107" s="376"/>
      <c r="SKR107" s="376"/>
      <c r="SKS107" s="376"/>
      <c r="SKT107" s="376"/>
      <c r="SKU107" s="376"/>
      <c r="SKV107" s="376"/>
      <c r="SKW107" s="376"/>
      <c r="SKX107" s="376"/>
      <c r="SKY107" s="376"/>
      <c r="SKZ107" s="376"/>
      <c r="SLA107" s="376"/>
      <c r="SLB107" s="376"/>
      <c r="SLC107" s="376"/>
      <c r="SLD107" s="376"/>
      <c r="SLE107" s="376"/>
      <c r="SLF107" s="376"/>
      <c r="SLG107" s="376"/>
      <c r="SLH107" s="376"/>
      <c r="SLI107" s="376"/>
      <c r="SLJ107" s="376"/>
      <c r="SLK107" s="376"/>
      <c r="SLL107" s="376"/>
      <c r="SLM107" s="376"/>
      <c r="SLN107" s="376"/>
      <c r="SLO107" s="376"/>
      <c r="SLP107" s="376"/>
      <c r="SLQ107" s="376"/>
      <c r="SLR107" s="376"/>
      <c r="SLS107" s="376"/>
      <c r="SLT107" s="376"/>
      <c r="SLU107" s="376"/>
      <c r="SLV107" s="376"/>
      <c r="SLW107" s="376"/>
      <c r="SLX107" s="376"/>
      <c r="SLY107" s="376"/>
      <c r="SLZ107" s="376"/>
      <c r="SMA107" s="376"/>
      <c r="SMB107" s="376"/>
      <c r="SMC107" s="376"/>
      <c r="SMD107" s="376"/>
      <c r="SME107" s="376"/>
      <c r="SMF107" s="376"/>
      <c r="SMG107" s="376"/>
      <c r="SMH107" s="376"/>
      <c r="SMI107" s="376"/>
      <c r="SMJ107" s="376"/>
      <c r="SMK107" s="376"/>
      <c r="SML107" s="376"/>
      <c r="SMM107" s="376"/>
      <c r="SMN107" s="376"/>
      <c r="SMO107" s="376"/>
      <c r="SMP107" s="376"/>
      <c r="SMQ107" s="376"/>
      <c r="SMR107" s="376"/>
      <c r="SMS107" s="376"/>
      <c r="SMT107" s="376"/>
      <c r="SMU107" s="376"/>
      <c r="SMV107" s="376"/>
      <c r="SMW107" s="376"/>
      <c r="SMX107" s="376"/>
      <c r="SMY107" s="376"/>
      <c r="SMZ107" s="376"/>
      <c r="SNA107" s="376"/>
      <c r="SNB107" s="376"/>
      <c r="SNC107" s="376"/>
      <c r="SND107" s="376"/>
      <c r="SNE107" s="376"/>
      <c r="SNF107" s="376"/>
      <c r="SNG107" s="376"/>
      <c r="SNH107" s="376"/>
      <c r="SNI107" s="376"/>
      <c r="SNJ107" s="376"/>
      <c r="SNK107" s="376"/>
      <c r="SNL107" s="376"/>
      <c r="SNM107" s="376"/>
      <c r="SNN107" s="376"/>
      <c r="SNO107" s="376"/>
      <c r="SNP107" s="376"/>
      <c r="SNQ107" s="376"/>
      <c r="SNR107" s="376"/>
      <c r="SNS107" s="376"/>
      <c r="SNT107" s="376"/>
      <c r="SNU107" s="376"/>
      <c r="SNV107" s="376"/>
      <c r="SNW107" s="376"/>
      <c r="SNX107" s="376"/>
      <c r="SNY107" s="376"/>
      <c r="SNZ107" s="376"/>
      <c r="SOA107" s="376"/>
      <c r="SOB107" s="376"/>
      <c r="SOC107" s="376"/>
      <c r="SOD107" s="376"/>
      <c r="SOE107" s="376"/>
      <c r="SOF107" s="376"/>
      <c r="SOG107" s="376"/>
      <c r="SOH107" s="376"/>
      <c r="SOI107" s="376"/>
      <c r="SOJ107" s="376"/>
      <c r="SOK107" s="376"/>
      <c r="SOL107" s="376"/>
      <c r="SOM107" s="376"/>
      <c r="SON107" s="376"/>
      <c r="SOO107" s="376"/>
      <c r="SOP107" s="376"/>
      <c r="SOQ107" s="376"/>
      <c r="SOR107" s="376"/>
      <c r="SOS107" s="376"/>
      <c r="SOT107" s="376"/>
      <c r="SOU107" s="376"/>
      <c r="SOV107" s="376"/>
      <c r="SOW107" s="376"/>
      <c r="SOX107" s="376"/>
      <c r="SOY107" s="376"/>
      <c r="SOZ107" s="376"/>
      <c r="SPA107" s="376"/>
      <c r="SPB107" s="376"/>
      <c r="SPC107" s="376"/>
      <c r="SPD107" s="376"/>
      <c r="SPE107" s="376"/>
      <c r="SPF107" s="376"/>
      <c r="SPG107" s="376"/>
      <c r="SPH107" s="376"/>
      <c r="SPI107" s="376"/>
      <c r="SPJ107" s="376"/>
      <c r="SPK107" s="376"/>
      <c r="SPL107" s="376"/>
      <c r="SPM107" s="376"/>
      <c r="SPN107" s="376"/>
      <c r="SPO107" s="376"/>
      <c r="SPP107" s="376"/>
      <c r="SPQ107" s="376"/>
      <c r="SPR107" s="376"/>
      <c r="SPS107" s="376"/>
      <c r="SPT107" s="376"/>
      <c r="SPU107" s="376"/>
      <c r="SPV107" s="376"/>
      <c r="SPW107" s="376"/>
      <c r="SPX107" s="376"/>
      <c r="SPY107" s="376"/>
      <c r="SPZ107" s="376"/>
      <c r="SQA107" s="376"/>
      <c r="SQB107" s="376"/>
      <c r="SQC107" s="376"/>
      <c r="SQD107" s="376"/>
      <c r="SQE107" s="376"/>
      <c r="SQF107" s="376"/>
      <c r="SQG107" s="376"/>
      <c r="SQH107" s="376"/>
      <c r="SQI107" s="376"/>
      <c r="SQJ107" s="376"/>
      <c r="SQK107" s="376"/>
      <c r="SQL107" s="376"/>
      <c r="SQM107" s="376"/>
      <c r="SQN107" s="376"/>
      <c r="SQO107" s="376"/>
      <c r="SQP107" s="376"/>
      <c r="SQQ107" s="376"/>
      <c r="SQR107" s="376"/>
      <c r="SQS107" s="376"/>
      <c r="SQT107" s="376"/>
      <c r="SQU107" s="376"/>
      <c r="SQV107" s="376"/>
      <c r="SQW107" s="376"/>
      <c r="SQX107" s="376"/>
      <c r="SQY107" s="376"/>
      <c r="SQZ107" s="376"/>
      <c r="SRA107" s="376"/>
      <c r="SRB107" s="376"/>
      <c r="SRC107" s="376"/>
      <c r="SRD107" s="376"/>
      <c r="SRE107" s="376"/>
      <c r="SRF107" s="376"/>
      <c r="SRG107" s="376"/>
      <c r="SRH107" s="376"/>
      <c r="SRI107" s="376"/>
      <c r="SRJ107" s="376"/>
      <c r="SRK107" s="376"/>
      <c r="SRL107" s="376"/>
      <c r="SRM107" s="376"/>
      <c r="SRN107" s="376"/>
      <c r="SRO107" s="376"/>
      <c r="SRP107" s="376"/>
      <c r="SRQ107" s="376"/>
      <c r="SRR107" s="376"/>
      <c r="SRS107" s="376"/>
      <c r="SRT107" s="376"/>
      <c r="SRU107" s="376"/>
      <c r="SRV107" s="376"/>
      <c r="SRW107" s="376"/>
      <c r="SRX107" s="376"/>
      <c r="SRY107" s="376"/>
      <c r="SRZ107" s="376"/>
      <c r="SSA107" s="376"/>
      <c r="SSB107" s="376"/>
      <c r="SSC107" s="376"/>
      <c r="SSD107" s="376"/>
      <c r="SSE107" s="376"/>
      <c r="SSF107" s="376"/>
      <c r="SSG107" s="376"/>
      <c r="SSH107" s="376"/>
      <c r="SSI107" s="376"/>
      <c r="SSJ107" s="376"/>
      <c r="SSK107" s="376"/>
      <c r="SSL107" s="376"/>
      <c r="SSM107" s="376"/>
      <c r="SSN107" s="376"/>
      <c r="SSO107" s="376"/>
      <c r="SSP107" s="376"/>
      <c r="SSQ107" s="376"/>
      <c r="SSR107" s="376"/>
      <c r="SSS107" s="376"/>
      <c r="SST107" s="376"/>
      <c r="SSU107" s="376"/>
      <c r="SSV107" s="376"/>
      <c r="SSW107" s="376"/>
      <c r="SSX107" s="376"/>
      <c r="SSY107" s="376"/>
      <c r="SSZ107" s="376"/>
      <c r="STA107" s="376"/>
      <c r="STB107" s="376"/>
      <c r="STC107" s="376"/>
      <c r="STD107" s="376"/>
      <c r="STE107" s="376"/>
      <c r="STF107" s="376"/>
      <c r="STG107" s="376"/>
      <c r="STH107" s="376"/>
      <c r="STI107" s="376"/>
      <c r="STJ107" s="376"/>
      <c r="STK107" s="376"/>
      <c r="STL107" s="376"/>
      <c r="STM107" s="376"/>
      <c r="STN107" s="376"/>
      <c r="STO107" s="376"/>
      <c r="STP107" s="376"/>
      <c r="STQ107" s="376"/>
      <c r="STR107" s="376"/>
      <c r="STS107" s="376"/>
      <c r="STT107" s="376"/>
      <c r="STU107" s="376"/>
      <c r="STV107" s="376"/>
      <c r="STW107" s="376"/>
      <c r="STX107" s="376"/>
      <c r="STY107" s="376"/>
      <c r="STZ107" s="376"/>
      <c r="SUA107" s="376"/>
      <c r="SUB107" s="376"/>
      <c r="SUC107" s="376"/>
      <c r="SUD107" s="376"/>
      <c r="SUE107" s="376"/>
      <c r="SUF107" s="376"/>
      <c r="SUG107" s="376"/>
      <c r="SUH107" s="376"/>
      <c r="SUI107" s="376"/>
      <c r="SUJ107" s="376"/>
      <c r="SUK107" s="376"/>
      <c r="SUL107" s="376"/>
      <c r="SUM107" s="376"/>
      <c r="SUN107" s="376"/>
      <c r="SUO107" s="376"/>
      <c r="SUP107" s="376"/>
      <c r="SUQ107" s="376"/>
      <c r="SUR107" s="376"/>
      <c r="SUS107" s="376"/>
      <c r="SUT107" s="376"/>
      <c r="SUU107" s="376"/>
      <c r="SUV107" s="376"/>
      <c r="SUW107" s="376"/>
      <c r="SUX107" s="376"/>
      <c r="SUY107" s="376"/>
      <c r="SUZ107" s="376"/>
      <c r="SVA107" s="376"/>
      <c r="SVB107" s="376"/>
      <c r="SVC107" s="376"/>
      <c r="SVD107" s="376"/>
      <c r="SVE107" s="376"/>
      <c r="SVF107" s="376"/>
      <c r="SVG107" s="376"/>
      <c r="SVH107" s="376"/>
      <c r="SVI107" s="376"/>
      <c r="SVJ107" s="376"/>
      <c r="SVK107" s="376"/>
      <c r="SVL107" s="376"/>
      <c r="SVM107" s="376"/>
      <c r="SVN107" s="376"/>
      <c r="SVO107" s="376"/>
      <c r="SVP107" s="376"/>
      <c r="SVQ107" s="376"/>
      <c r="SVR107" s="376"/>
      <c r="SVS107" s="376"/>
      <c r="SVT107" s="376"/>
      <c r="SVU107" s="376"/>
      <c r="SVV107" s="376"/>
      <c r="SVW107" s="376"/>
      <c r="SVX107" s="376"/>
      <c r="SVY107" s="376"/>
      <c r="SVZ107" s="376"/>
      <c r="SWA107" s="376"/>
      <c r="SWB107" s="376"/>
      <c r="SWC107" s="376"/>
      <c r="SWD107" s="376"/>
      <c r="SWE107" s="376"/>
      <c r="SWF107" s="376"/>
      <c r="SWG107" s="376"/>
      <c r="SWH107" s="376"/>
      <c r="SWI107" s="376"/>
      <c r="SWJ107" s="376"/>
      <c r="SWK107" s="376"/>
      <c r="SWL107" s="376"/>
      <c r="SWM107" s="376"/>
      <c r="SWN107" s="376"/>
      <c r="SWO107" s="376"/>
      <c r="SWP107" s="376"/>
      <c r="SWQ107" s="376"/>
      <c r="SWR107" s="376"/>
      <c r="SWS107" s="376"/>
      <c r="SWT107" s="376"/>
      <c r="SWU107" s="376"/>
      <c r="SWV107" s="376"/>
      <c r="SWW107" s="376"/>
      <c r="SWX107" s="376"/>
      <c r="SWY107" s="376"/>
      <c r="SWZ107" s="376"/>
      <c r="SXA107" s="376"/>
      <c r="SXB107" s="376"/>
      <c r="SXC107" s="376"/>
      <c r="SXD107" s="376"/>
      <c r="SXE107" s="376"/>
      <c r="SXF107" s="376"/>
      <c r="SXG107" s="376"/>
      <c r="SXH107" s="376"/>
      <c r="SXI107" s="376"/>
      <c r="SXJ107" s="376"/>
      <c r="SXK107" s="376"/>
      <c r="SXL107" s="376"/>
      <c r="SXM107" s="376"/>
      <c r="SXN107" s="376"/>
      <c r="SXO107" s="376"/>
      <c r="SXP107" s="376"/>
      <c r="SXQ107" s="376"/>
      <c r="SXR107" s="376"/>
      <c r="SXS107" s="376"/>
      <c r="SXT107" s="376"/>
      <c r="SXU107" s="376"/>
      <c r="SXV107" s="376"/>
      <c r="SXW107" s="376"/>
      <c r="SXX107" s="376"/>
      <c r="SXY107" s="376"/>
      <c r="SXZ107" s="376"/>
      <c r="SYA107" s="376"/>
      <c r="SYB107" s="376"/>
      <c r="SYC107" s="376"/>
      <c r="SYD107" s="376"/>
      <c r="SYE107" s="376"/>
      <c r="SYF107" s="376"/>
      <c r="SYG107" s="376"/>
      <c r="SYH107" s="376"/>
      <c r="SYI107" s="376"/>
      <c r="SYJ107" s="376"/>
      <c r="SYK107" s="376"/>
      <c r="SYL107" s="376"/>
      <c r="SYM107" s="376"/>
      <c r="SYN107" s="376"/>
      <c r="SYO107" s="376"/>
      <c r="SYP107" s="376"/>
      <c r="SYQ107" s="376"/>
      <c r="SYR107" s="376"/>
      <c r="SYS107" s="376"/>
      <c r="SYT107" s="376"/>
      <c r="SYU107" s="376"/>
      <c r="SYV107" s="376"/>
      <c r="SYW107" s="376"/>
      <c r="SYX107" s="376"/>
      <c r="SYY107" s="376"/>
      <c r="SYZ107" s="376"/>
      <c r="SZA107" s="376"/>
      <c r="SZB107" s="376"/>
      <c r="SZC107" s="376"/>
      <c r="SZD107" s="376"/>
      <c r="SZE107" s="376"/>
      <c r="SZF107" s="376"/>
      <c r="SZG107" s="376"/>
      <c r="SZH107" s="376"/>
      <c r="SZI107" s="376"/>
      <c r="SZJ107" s="376"/>
      <c r="SZK107" s="376"/>
      <c r="SZL107" s="376"/>
      <c r="SZM107" s="376"/>
      <c r="SZN107" s="376"/>
      <c r="SZO107" s="376"/>
      <c r="SZP107" s="376"/>
      <c r="SZQ107" s="376"/>
      <c r="SZR107" s="376"/>
      <c r="SZS107" s="376"/>
      <c r="SZT107" s="376"/>
      <c r="SZU107" s="376"/>
      <c r="SZV107" s="376"/>
      <c r="SZW107" s="376"/>
      <c r="SZX107" s="376"/>
      <c r="SZY107" s="376"/>
      <c r="SZZ107" s="376"/>
      <c r="TAA107" s="376"/>
      <c r="TAB107" s="376"/>
      <c r="TAC107" s="376"/>
      <c r="TAD107" s="376"/>
      <c r="TAE107" s="376"/>
      <c r="TAF107" s="376"/>
      <c r="TAG107" s="376"/>
      <c r="TAH107" s="376"/>
      <c r="TAI107" s="376"/>
      <c r="TAJ107" s="376"/>
      <c r="TAK107" s="376"/>
      <c r="TAL107" s="376"/>
      <c r="TAM107" s="376"/>
      <c r="TAN107" s="376"/>
      <c r="TAO107" s="376"/>
      <c r="TAP107" s="376"/>
      <c r="TAQ107" s="376"/>
      <c r="TAR107" s="376"/>
      <c r="TAS107" s="376"/>
      <c r="TAT107" s="376"/>
      <c r="TAU107" s="376"/>
      <c r="TAV107" s="376"/>
      <c r="TAW107" s="376"/>
      <c r="TAX107" s="376"/>
      <c r="TAY107" s="376"/>
      <c r="TAZ107" s="376"/>
      <c r="TBA107" s="376"/>
      <c r="TBB107" s="376"/>
      <c r="TBC107" s="376"/>
      <c r="TBD107" s="376"/>
      <c r="TBE107" s="376"/>
      <c r="TBF107" s="376"/>
      <c r="TBG107" s="376"/>
      <c r="TBH107" s="376"/>
      <c r="TBI107" s="376"/>
      <c r="TBJ107" s="376"/>
      <c r="TBK107" s="376"/>
      <c r="TBL107" s="376"/>
      <c r="TBM107" s="376"/>
      <c r="TBN107" s="376"/>
      <c r="TBO107" s="376"/>
      <c r="TBP107" s="376"/>
      <c r="TBQ107" s="376"/>
      <c r="TBR107" s="376"/>
      <c r="TBS107" s="376"/>
      <c r="TBT107" s="376"/>
      <c r="TBU107" s="376"/>
      <c r="TBV107" s="376"/>
      <c r="TBW107" s="376"/>
      <c r="TBX107" s="376"/>
      <c r="TBY107" s="376"/>
      <c r="TBZ107" s="376"/>
      <c r="TCA107" s="376"/>
      <c r="TCB107" s="376"/>
      <c r="TCC107" s="376"/>
      <c r="TCD107" s="376"/>
      <c r="TCE107" s="376"/>
      <c r="TCF107" s="376"/>
      <c r="TCG107" s="376"/>
      <c r="TCH107" s="376"/>
      <c r="TCI107" s="376"/>
      <c r="TCJ107" s="376"/>
      <c r="TCK107" s="376"/>
      <c r="TCL107" s="376"/>
      <c r="TCM107" s="376"/>
      <c r="TCN107" s="376"/>
      <c r="TCO107" s="376"/>
      <c r="TCP107" s="376"/>
      <c r="TCQ107" s="376"/>
      <c r="TCR107" s="376"/>
      <c r="TCS107" s="376"/>
      <c r="TCT107" s="376"/>
      <c r="TCU107" s="376"/>
      <c r="TCV107" s="376"/>
      <c r="TCW107" s="376"/>
      <c r="TCX107" s="376"/>
      <c r="TCY107" s="376"/>
      <c r="TCZ107" s="376"/>
      <c r="TDA107" s="376"/>
      <c r="TDB107" s="376"/>
      <c r="TDC107" s="376"/>
      <c r="TDD107" s="376"/>
      <c r="TDE107" s="376"/>
      <c r="TDF107" s="376"/>
      <c r="TDG107" s="376"/>
      <c r="TDH107" s="376"/>
      <c r="TDI107" s="376"/>
      <c r="TDJ107" s="376"/>
      <c r="TDK107" s="376"/>
      <c r="TDL107" s="376"/>
      <c r="TDM107" s="376"/>
      <c r="TDN107" s="376"/>
      <c r="TDO107" s="376"/>
      <c r="TDP107" s="376"/>
      <c r="TDQ107" s="376"/>
      <c r="TDR107" s="376"/>
      <c r="TDS107" s="376"/>
      <c r="TDT107" s="376"/>
      <c r="TDU107" s="376"/>
      <c r="TDV107" s="376"/>
      <c r="TDW107" s="376"/>
      <c r="TDX107" s="376"/>
      <c r="TDY107" s="376"/>
      <c r="TDZ107" s="376"/>
      <c r="TEA107" s="376"/>
      <c r="TEB107" s="376"/>
      <c r="TEC107" s="376"/>
      <c r="TED107" s="376"/>
      <c r="TEE107" s="376"/>
      <c r="TEF107" s="376"/>
      <c r="TEG107" s="376"/>
      <c r="TEH107" s="376"/>
      <c r="TEI107" s="376"/>
      <c r="TEJ107" s="376"/>
      <c r="TEK107" s="376"/>
      <c r="TEL107" s="376"/>
      <c r="TEM107" s="376"/>
      <c r="TEN107" s="376"/>
      <c r="TEO107" s="376"/>
      <c r="TEP107" s="376"/>
      <c r="TEQ107" s="376"/>
      <c r="TER107" s="376"/>
      <c r="TES107" s="376"/>
      <c r="TET107" s="376"/>
      <c r="TEU107" s="376"/>
      <c r="TEV107" s="376"/>
      <c r="TEW107" s="376"/>
      <c r="TEX107" s="376"/>
      <c r="TEY107" s="376"/>
      <c r="TEZ107" s="376"/>
      <c r="TFA107" s="376"/>
      <c r="TFB107" s="376"/>
      <c r="TFC107" s="376"/>
      <c r="TFD107" s="376"/>
      <c r="TFE107" s="376"/>
      <c r="TFF107" s="376"/>
      <c r="TFG107" s="376"/>
      <c r="TFH107" s="376"/>
      <c r="TFI107" s="376"/>
      <c r="TFJ107" s="376"/>
      <c r="TFK107" s="376"/>
      <c r="TFL107" s="376"/>
      <c r="TFM107" s="376"/>
      <c r="TFN107" s="376"/>
      <c r="TFO107" s="376"/>
      <c r="TFP107" s="376"/>
      <c r="TFQ107" s="376"/>
      <c r="TFR107" s="376"/>
      <c r="TFS107" s="376"/>
      <c r="TFT107" s="376"/>
      <c r="TFU107" s="376"/>
      <c r="TFV107" s="376"/>
      <c r="TFW107" s="376"/>
      <c r="TFX107" s="376"/>
      <c r="TFY107" s="376"/>
      <c r="TFZ107" s="376"/>
      <c r="TGA107" s="376"/>
      <c r="TGB107" s="376"/>
      <c r="TGC107" s="376"/>
      <c r="TGD107" s="376"/>
      <c r="TGE107" s="376"/>
      <c r="TGF107" s="376"/>
      <c r="TGG107" s="376"/>
      <c r="TGH107" s="376"/>
      <c r="TGI107" s="376"/>
      <c r="TGJ107" s="376"/>
      <c r="TGK107" s="376"/>
      <c r="TGL107" s="376"/>
      <c r="TGM107" s="376"/>
      <c r="TGN107" s="376"/>
      <c r="TGO107" s="376"/>
      <c r="TGP107" s="376"/>
      <c r="TGQ107" s="376"/>
      <c r="TGR107" s="376"/>
      <c r="TGS107" s="376"/>
      <c r="TGT107" s="376"/>
      <c r="TGU107" s="376"/>
      <c r="TGV107" s="376"/>
      <c r="TGW107" s="376"/>
      <c r="TGX107" s="376"/>
      <c r="TGY107" s="376"/>
      <c r="TGZ107" s="376"/>
      <c r="THA107" s="376"/>
      <c r="THB107" s="376"/>
      <c r="THC107" s="376"/>
      <c r="THD107" s="376"/>
      <c r="THE107" s="376"/>
      <c r="THF107" s="376"/>
      <c r="THG107" s="376"/>
      <c r="THH107" s="376"/>
      <c r="THI107" s="376"/>
      <c r="THJ107" s="376"/>
      <c r="THK107" s="376"/>
      <c r="THL107" s="376"/>
      <c r="THM107" s="376"/>
      <c r="THN107" s="376"/>
      <c r="THO107" s="376"/>
      <c r="THP107" s="376"/>
      <c r="THQ107" s="376"/>
      <c r="THR107" s="376"/>
      <c r="THS107" s="376"/>
      <c r="THT107" s="376"/>
      <c r="THU107" s="376"/>
      <c r="THV107" s="376"/>
      <c r="THW107" s="376"/>
      <c r="THX107" s="376"/>
      <c r="THY107" s="376"/>
      <c r="THZ107" s="376"/>
      <c r="TIA107" s="376"/>
      <c r="TIB107" s="376"/>
      <c r="TIC107" s="376"/>
      <c r="TID107" s="376"/>
      <c r="TIE107" s="376"/>
      <c r="TIF107" s="376"/>
      <c r="TIG107" s="376"/>
      <c r="TIH107" s="376"/>
      <c r="TII107" s="376"/>
      <c r="TIJ107" s="376"/>
      <c r="TIK107" s="376"/>
      <c r="TIL107" s="376"/>
      <c r="TIM107" s="376"/>
      <c r="TIN107" s="376"/>
      <c r="TIO107" s="376"/>
      <c r="TIP107" s="376"/>
      <c r="TIQ107" s="376"/>
      <c r="TIR107" s="376"/>
      <c r="TIS107" s="376"/>
      <c r="TIT107" s="376"/>
      <c r="TIU107" s="376"/>
      <c r="TIV107" s="376"/>
      <c r="TIW107" s="376"/>
      <c r="TIX107" s="376"/>
      <c r="TIY107" s="376"/>
      <c r="TIZ107" s="376"/>
      <c r="TJA107" s="376"/>
      <c r="TJB107" s="376"/>
      <c r="TJC107" s="376"/>
      <c r="TJD107" s="376"/>
      <c r="TJE107" s="376"/>
      <c r="TJF107" s="376"/>
      <c r="TJG107" s="376"/>
      <c r="TJH107" s="376"/>
      <c r="TJI107" s="376"/>
      <c r="TJJ107" s="376"/>
      <c r="TJK107" s="376"/>
      <c r="TJL107" s="376"/>
      <c r="TJM107" s="376"/>
      <c r="TJN107" s="376"/>
      <c r="TJO107" s="376"/>
      <c r="TJP107" s="376"/>
      <c r="TJQ107" s="376"/>
      <c r="TJR107" s="376"/>
      <c r="TJS107" s="376"/>
      <c r="TJT107" s="376"/>
      <c r="TJU107" s="376"/>
      <c r="TJV107" s="376"/>
      <c r="TJW107" s="376"/>
      <c r="TJX107" s="376"/>
      <c r="TJY107" s="376"/>
      <c r="TJZ107" s="376"/>
      <c r="TKA107" s="376"/>
      <c r="TKB107" s="376"/>
      <c r="TKC107" s="376"/>
      <c r="TKD107" s="376"/>
      <c r="TKE107" s="376"/>
      <c r="TKF107" s="376"/>
      <c r="TKG107" s="376"/>
      <c r="TKH107" s="376"/>
      <c r="TKI107" s="376"/>
      <c r="TKJ107" s="376"/>
      <c r="TKK107" s="376"/>
      <c r="TKL107" s="376"/>
      <c r="TKM107" s="376"/>
      <c r="TKN107" s="376"/>
      <c r="TKO107" s="376"/>
      <c r="TKP107" s="376"/>
      <c r="TKQ107" s="376"/>
      <c r="TKR107" s="376"/>
      <c r="TKS107" s="376"/>
      <c r="TKT107" s="376"/>
      <c r="TKU107" s="376"/>
      <c r="TKV107" s="376"/>
      <c r="TKW107" s="376"/>
      <c r="TKX107" s="376"/>
      <c r="TKY107" s="376"/>
      <c r="TKZ107" s="376"/>
      <c r="TLA107" s="376"/>
      <c r="TLB107" s="376"/>
      <c r="TLC107" s="376"/>
      <c r="TLD107" s="376"/>
      <c r="TLE107" s="376"/>
      <c r="TLF107" s="376"/>
      <c r="TLG107" s="376"/>
      <c r="TLH107" s="376"/>
      <c r="TLI107" s="376"/>
      <c r="TLJ107" s="376"/>
      <c r="TLK107" s="376"/>
      <c r="TLL107" s="376"/>
      <c r="TLM107" s="376"/>
      <c r="TLN107" s="376"/>
      <c r="TLO107" s="376"/>
      <c r="TLP107" s="376"/>
      <c r="TLQ107" s="376"/>
      <c r="TLR107" s="376"/>
      <c r="TLS107" s="376"/>
      <c r="TLT107" s="376"/>
      <c r="TLU107" s="376"/>
      <c r="TLV107" s="376"/>
      <c r="TLW107" s="376"/>
      <c r="TLX107" s="376"/>
      <c r="TLY107" s="376"/>
      <c r="TLZ107" s="376"/>
      <c r="TMA107" s="376"/>
      <c r="TMB107" s="376"/>
      <c r="TMC107" s="376"/>
      <c r="TMD107" s="376"/>
      <c r="TME107" s="376"/>
      <c r="TMF107" s="376"/>
      <c r="TMG107" s="376"/>
      <c r="TMH107" s="376"/>
      <c r="TMI107" s="376"/>
      <c r="TMJ107" s="376"/>
      <c r="TMK107" s="376"/>
      <c r="TML107" s="376"/>
      <c r="TMM107" s="376"/>
      <c r="TMN107" s="376"/>
      <c r="TMO107" s="376"/>
      <c r="TMP107" s="376"/>
      <c r="TMQ107" s="376"/>
      <c r="TMR107" s="376"/>
      <c r="TMS107" s="376"/>
      <c r="TMT107" s="376"/>
      <c r="TMU107" s="376"/>
      <c r="TMV107" s="376"/>
      <c r="TMW107" s="376"/>
      <c r="TMX107" s="376"/>
      <c r="TMY107" s="376"/>
      <c r="TMZ107" s="376"/>
      <c r="TNA107" s="376"/>
      <c r="TNB107" s="376"/>
      <c r="TNC107" s="376"/>
      <c r="TND107" s="376"/>
      <c r="TNE107" s="376"/>
      <c r="TNF107" s="376"/>
      <c r="TNG107" s="376"/>
      <c r="TNH107" s="376"/>
      <c r="TNI107" s="376"/>
      <c r="TNJ107" s="376"/>
      <c r="TNK107" s="376"/>
      <c r="TNL107" s="376"/>
      <c r="TNM107" s="376"/>
      <c r="TNN107" s="376"/>
      <c r="TNO107" s="376"/>
      <c r="TNP107" s="376"/>
      <c r="TNQ107" s="376"/>
      <c r="TNR107" s="376"/>
      <c r="TNS107" s="376"/>
      <c r="TNT107" s="376"/>
      <c r="TNU107" s="376"/>
      <c r="TNV107" s="376"/>
      <c r="TNW107" s="376"/>
      <c r="TNX107" s="376"/>
      <c r="TNY107" s="376"/>
      <c r="TNZ107" s="376"/>
      <c r="TOA107" s="376"/>
      <c r="TOB107" s="376"/>
      <c r="TOC107" s="376"/>
      <c r="TOD107" s="376"/>
      <c r="TOE107" s="376"/>
      <c r="TOF107" s="376"/>
      <c r="TOG107" s="376"/>
      <c r="TOH107" s="376"/>
      <c r="TOI107" s="376"/>
      <c r="TOJ107" s="376"/>
      <c r="TOK107" s="376"/>
      <c r="TOL107" s="376"/>
      <c r="TOM107" s="376"/>
      <c r="TON107" s="376"/>
      <c r="TOO107" s="376"/>
      <c r="TOP107" s="376"/>
      <c r="TOQ107" s="376"/>
      <c r="TOR107" s="376"/>
      <c r="TOS107" s="376"/>
      <c r="TOT107" s="376"/>
      <c r="TOU107" s="376"/>
      <c r="TOV107" s="376"/>
      <c r="TOW107" s="376"/>
      <c r="TOX107" s="376"/>
      <c r="TOY107" s="376"/>
      <c r="TOZ107" s="376"/>
      <c r="TPA107" s="376"/>
      <c r="TPB107" s="376"/>
      <c r="TPC107" s="376"/>
      <c r="TPD107" s="376"/>
      <c r="TPE107" s="376"/>
      <c r="TPF107" s="376"/>
      <c r="TPG107" s="376"/>
      <c r="TPH107" s="376"/>
      <c r="TPI107" s="376"/>
      <c r="TPJ107" s="376"/>
      <c r="TPK107" s="376"/>
      <c r="TPL107" s="376"/>
      <c r="TPM107" s="376"/>
      <c r="TPN107" s="376"/>
      <c r="TPO107" s="376"/>
      <c r="TPP107" s="376"/>
      <c r="TPQ107" s="376"/>
      <c r="TPR107" s="376"/>
      <c r="TPS107" s="376"/>
      <c r="TPT107" s="376"/>
      <c r="TPU107" s="376"/>
      <c r="TPV107" s="376"/>
      <c r="TPW107" s="376"/>
      <c r="TPX107" s="376"/>
      <c r="TPY107" s="376"/>
      <c r="TPZ107" s="376"/>
      <c r="TQA107" s="376"/>
      <c r="TQB107" s="376"/>
      <c r="TQC107" s="376"/>
      <c r="TQD107" s="376"/>
      <c r="TQE107" s="376"/>
      <c r="TQF107" s="376"/>
      <c r="TQG107" s="376"/>
      <c r="TQH107" s="376"/>
      <c r="TQI107" s="376"/>
      <c r="TQJ107" s="376"/>
      <c r="TQK107" s="376"/>
      <c r="TQL107" s="376"/>
      <c r="TQM107" s="376"/>
      <c r="TQN107" s="376"/>
      <c r="TQO107" s="376"/>
      <c r="TQP107" s="376"/>
      <c r="TQQ107" s="376"/>
      <c r="TQR107" s="376"/>
      <c r="TQS107" s="376"/>
      <c r="TQT107" s="376"/>
      <c r="TQU107" s="376"/>
      <c r="TQV107" s="376"/>
      <c r="TQW107" s="376"/>
      <c r="TQX107" s="376"/>
      <c r="TQY107" s="376"/>
      <c r="TQZ107" s="376"/>
      <c r="TRA107" s="376"/>
      <c r="TRB107" s="376"/>
      <c r="TRC107" s="376"/>
      <c r="TRD107" s="376"/>
      <c r="TRE107" s="376"/>
      <c r="TRF107" s="376"/>
      <c r="TRG107" s="376"/>
      <c r="TRH107" s="376"/>
      <c r="TRI107" s="376"/>
      <c r="TRJ107" s="376"/>
      <c r="TRK107" s="376"/>
      <c r="TRL107" s="376"/>
      <c r="TRM107" s="376"/>
      <c r="TRN107" s="376"/>
      <c r="TRO107" s="376"/>
      <c r="TRP107" s="376"/>
      <c r="TRQ107" s="376"/>
      <c r="TRR107" s="376"/>
      <c r="TRS107" s="376"/>
      <c r="TRT107" s="376"/>
      <c r="TRU107" s="376"/>
      <c r="TRV107" s="376"/>
      <c r="TRW107" s="376"/>
      <c r="TRX107" s="376"/>
      <c r="TRY107" s="376"/>
      <c r="TRZ107" s="376"/>
      <c r="TSA107" s="376"/>
      <c r="TSB107" s="376"/>
      <c r="TSC107" s="376"/>
      <c r="TSD107" s="376"/>
      <c r="TSE107" s="376"/>
      <c r="TSF107" s="376"/>
      <c r="TSG107" s="376"/>
      <c r="TSH107" s="376"/>
      <c r="TSI107" s="376"/>
      <c r="TSJ107" s="376"/>
      <c r="TSK107" s="376"/>
      <c r="TSL107" s="376"/>
      <c r="TSM107" s="376"/>
      <c r="TSN107" s="376"/>
      <c r="TSO107" s="376"/>
      <c r="TSP107" s="376"/>
      <c r="TSQ107" s="376"/>
      <c r="TSR107" s="376"/>
      <c r="TSS107" s="376"/>
      <c r="TST107" s="376"/>
      <c r="TSU107" s="376"/>
      <c r="TSV107" s="376"/>
      <c r="TSW107" s="376"/>
      <c r="TSX107" s="376"/>
      <c r="TSY107" s="376"/>
      <c r="TSZ107" s="376"/>
      <c r="TTA107" s="376"/>
      <c r="TTB107" s="376"/>
      <c r="TTC107" s="376"/>
      <c r="TTD107" s="376"/>
      <c r="TTE107" s="376"/>
      <c r="TTF107" s="376"/>
      <c r="TTG107" s="376"/>
      <c r="TTH107" s="376"/>
      <c r="TTI107" s="376"/>
      <c r="TTJ107" s="376"/>
      <c r="TTK107" s="376"/>
      <c r="TTL107" s="376"/>
      <c r="TTM107" s="376"/>
      <c r="TTN107" s="376"/>
      <c r="TTO107" s="376"/>
      <c r="TTP107" s="376"/>
      <c r="TTQ107" s="376"/>
      <c r="TTR107" s="376"/>
      <c r="TTS107" s="376"/>
      <c r="TTT107" s="376"/>
      <c r="TTU107" s="376"/>
      <c r="TTV107" s="376"/>
      <c r="TTW107" s="376"/>
      <c r="TTX107" s="376"/>
      <c r="TTY107" s="376"/>
      <c r="TTZ107" s="376"/>
      <c r="TUA107" s="376"/>
      <c r="TUB107" s="376"/>
      <c r="TUC107" s="376"/>
      <c r="TUD107" s="376"/>
      <c r="TUE107" s="376"/>
      <c r="TUF107" s="376"/>
      <c r="TUG107" s="376"/>
      <c r="TUH107" s="376"/>
      <c r="TUI107" s="376"/>
      <c r="TUJ107" s="376"/>
      <c r="TUK107" s="376"/>
      <c r="TUL107" s="376"/>
      <c r="TUM107" s="376"/>
      <c r="TUN107" s="376"/>
      <c r="TUO107" s="376"/>
      <c r="TUP107" s="376"/>
      <c r="TUQ107" s="376"/>
      <c r="TUR107" s="376"/>
      <c r="TUS107" s="376"/>
      <c r="TUT107" s="376"/>
      <c r="TUU107" s="376"/>
      <c r="TUV107" s="376"/>
      <c r="TUW107" s="376"/>
      <c r="TUX107" s="376"/>
      <c r="TUY107" s="376"/>
      <c r="TUZ107" s="376"/>
      <c r="TVA107" s="376"/>
      <c r="TVB107" s="376"/>
      <c r="TVC107" s="376"/>
      <c r="TVD107" s="376"/>
      <c r="TVE107" s="376"/>
      <c r="TVF107" s="376"/>
      <c r="TVG107" s="376"/>
      <c r="TVH107" s="376"/>
      <c r="TVI107" s="376"/>
      <c r="TVJ107" s="376"/>
      <c r="TVK107" s="376"/>
      <c r="TVL107" s="376"/>
      <c r="TVM107" s="376"/>
      <c r="TVN107" s="376"/>
      <c r="TVO107" s="376"/>
      <c r="TVP107" s="376"/>
      <c r="TVQ107" s="376"/>
      <c r="TVR107" s="376"/>
      <c r="TVS107" s="376"/>
      <c r="TVT107" s="376"/>
      <c r="TVU107" s="376"/>
      <c r="TVV107" s="376"/>
      <c r="TVW107" s="376"/>
      <c r="TVX107" s="376"/>
      <c r="TVY107" s="376"/>
      <c r="TVZ107" s="376"/>
      <c r="TWA107" s="376"/>
      <c r="TWB107" s="376"/>
      <c r="TWC107" s="376"/>
      <c r="TWD107" s="376"/>
      <c r="TWE107" s="376"/>
      <c r="TWF107" s="376"/>
      <c r="TWG107" s="376"/>
      <c r="TWH107" s="376"/>
      <c r="TWI107" s="376"/>
      <c r="TWJ107" s="376"/>
      <c r="TWK107" s="376"/>
      <c r="TWL107" s="376"/>
      <c r="TWM107" s="376"/>
      <c r="TWN107" s="376"/>
      <c r="TWO107" s="376"/>
      <c r="TWP107" s="376"/>
      <c r="TWQ107" s="376"/>
      <c r="TWR107" s="376"/>
      <c r="TWS107" s="376"/>
      <c r="TWT107" s="376"/>
      <c r="TWU107" s="376"/>
      <c r="TWV107" s="376"/>
      <c r="TWW107" s="376"/>
      <c r="TWX107" s="376"/>
      <c r="TWY107" s="376"/>
      <c r="TWZ107" s="376"/>
      <c r="TXA107" s="376"/>
      <c r="TXB107" s="376"/>
      <c r="TXC107" s="376"/>
      <c r="TXD107" s="376"/>
      <c r="TXE107" s="376"/>
      <c r="TXF107" s="376"/>
      <c r="TXG107" s="376"/>
      <c r="TXH107" s="376"/>
      <c r="TXI107" s="376"/>
      <c r="TXJ107" s="376"/>
      <c r="TXK107" s="376"/>
      <c r="TXL107" s="376"/>
      <c r="TXM107" s="376"/>
      <c r="TXN107" s="376"/>
      <c r="TXO107" s="376"/>
      <c r="TXP107" s="376"/>
      <c r="TXQ107" s="376"/>
      <c r="TXR107" s="376"/>
      <c r="TXS107" s="376"/>
      <c r="TXT107" s="376"/>
      <c r="TXU107" s="376"/>
      <c r="TXV107" s="376"/>
      <c r="TXW107" s="376"/>
      <c r="TXX107" s="376"/>
      <c r="TXY107" s="376"/>
      <c r="TXZ107" s="376"/>
      <c r="TYA107" s="376"/>
      <c r="TYB107" s="376"/>
      <c r="TYC107" s="376"/>
      <c r="TYD107" s="376"/>
      <c r="TYE107" s="376"/>
      <c r="TYF107" s="376"/>
      <c r="TYG107" s="376"/>
      <c r="TYH107" s="376"/>
      <c r="TYI107" s="376"/>
      <c r="TYJ107" s="376"/>
      <c r="TYK107" s="376"/>
      <c r="TYL107" s="376"/>
      <c r="TYM107" s="376"/>
      <c r="TYN107" s="376"/>
      <c r="TYO107" s="376"/>
      <c r="TYP107" s="376"/>
      <c r="TYQ107" s="376"/>
      <c r="TYR107" s="376"/>
      <c r="TYS107" s="376"/>
      <c r="TYT107" s="376"/>
      <c r="TYU107" s="376"/>
      <c r="TYV107" s="376"/>
      <c r="TYW107" s="376"/>
      <c r="TYX107" s="376"/>
      <c r="TYY107" s="376"/>
      <c r="TYZ107" s="376"/>
      <c r="TZA107" s="376"/>
      <c r="TZB107" s="376"/>
      <c r="TZC107" s="376"/>
      <c r="TZD107" s="376"/>
      <c r="TZE107" s="376"/>
      <c r="TZF107" s="376"/>
      <c r="TZG107" s="376"/>
      <c r="TZH107" s="376"/>
      <c r="TZI107" s="376"/>
      <c r="TZJ107" s="376"/>
      <c r="TZK107" s="376"/>
      <c r="TZL107" s="376"/>
      <c r="TZM107" s="376"/>
      <c r="TZN107" s="376"/>
      <c r="TZO107" s="376"/>
      <c r="TZP107" s="376"/>
      <c r="TZQ107" s="376"/>
      <c r="TZR107" s="376"/>
      <c r="TZS107" s="376"/>
      <c r="TZT107" s="376"/>
      <c r="TZU107" s="376"/>
      <c r="TZV107" s="376"/>
      <c r="TZW107" s="376"/>
      <c r="TZX107" s="376"/>
      <c r="TZY107" s="376"/>
      <c r="TZZ107" s="376"/>
      <c r="UAA107" s="376"/>
      <c r="UAB107" s="376"/>
      <c r="UAC107" s="376"/>
      <c r="UAD107" s="376"/>
      <c r="UAE107" s="376"/>
      <c r="UAF107" s="376"/>
      <c r="UAG107" s="376"/>
      <c r="UAH107" s="376"/>
      <c r="UAI107" s="376"/>
      <c r="UAJ107" s="376"/>
      <c r="UAK107" s="376"/>
      <c r="UAL107" s="376"/>
      <c r="UAM107" s="376"/>
      <c r="UAN107" s="376"/>
      <c r="UAO107" s="376"/>
      <c r="UAP107" s="376"/>
      <c r="UAQ107" s="376"/>
      <c r="UAR107" s="376"/>
      <c r="UAS107" s="376"/>
      <c r="UAT107" s="376"/>
      <c r="UAU107" s="376"/>
      <c r="UAV107" s="376"/>
      <c r="UAW107" s="376"/>
      <c r="UAX107" s="376"/>
      <c r="UAY107" s="376"/>
      <c r="UAZ107" s="376"/>
      <c r="UBA107" s="376"/>
      <c r="UBB107" s="376"/>
      <c r="UBC107" s="376"/>
      <c r="UBD107" s="376"/>
      <c r="UBE107" s="376"/>
      <c r="UBF107" s="376"/>
      <c r="UBG107" s="376"/>
      <c r="UBH107" s="376"/>
      <c r="UBI107" s="376"/>
      <c r="UBJ107" s="376"/>
      <c r="UBK107" s="376"/>
      <c r="UBL107" s="376"/>
      <c r="UBM107" s="376"/>
      <c r="UBN107" s="376"/>
      <c r="UBO107" s="376"/>
      <c r="UBP107" s="376"/>
      <c r="UBQ107" s="376"/>
      <c r="UBR107" s="376"/>
      <c r="UBS107" s="376"/>
      <c r="UBT107" s="376"/>
      <c r="UBU107" s="376"/>
      <c r="UBV107" s="376"/>
      <c r="UBW107" s="376"/>
      <c r="UBX107" s="376"/>
      <c r="UBY107" s="376"/>
      <c r="UBZ107" s="376"/>
      <c r="UCA107" s="376"/>
      <c r="UCB107" s="376"/>
      <c r="UCC107" s="376"/>
      <c r="UCD107" s="376"/>
      <c r="UCE107" s="376"/>
      <c r="UCF107" s="376"/>
      <c r="UCG107" s="376"/>
      <c r="UCH107" s="376"/>
      <c r="UCI107" s="376"/>
      <c r="UCJ107" s="376"/>
      <c r="UCK107" s="376"/>
      <c r="UCL107" s="376"/>
      <c r="UCM107" s="376"/>
      <c r="UCN107" s="376"/>
      <c r="UCO107" s="376"/>
      <c r="UCP107" s="376"/>
      <c r="UCQ107" s="376"/>
      <c r="UCR107" s="376"/>
      <c r="UCS107" s="376"/>
      <c r="UCT107" s="376"/>
      <c r="UCU107" s="376"/>
      <c r="UCV107" s="376"/>
      <c r="UCW107" s="376"/>
      <c r="UCX107" s="376"/>
      <c r="UCY107" s="376"/>
      <c r="UCZ107" s="376"/>
      <c r="UDA107" s="376"/>
      <c r="UDB107" s="376"/>
      <c r="UDC107" s="376"/>
      <c r="UDD107" s="376"/>
      <c r="UDE107" s="376"/>
      <c r="UDF107" s="376"/>
      <c r="UDG107" s="376"/>
      <c r="UDH107" s="376"/>
      <c r="UDI107" s="376"/>
      <c r="UDJ107" s="376"/>
      <c r="UDK107" s="376"/>
      <c r="UDL107" s="376"/>
      <c r="UDM107" s="376"/>
      <c r="UDN107" s="376"/>
      <c r="UDO107" s="376"/>
      <c r="UDP107" s="376"/>
      <c r="UDQ107" s="376"/>
      <c r="UDR107" s="376"/>
      <c r="UDS107" s="376"/>
      <c r="UDT107" s="376"/>
      <c r="UDU107" s="376"/>
      <c r="UDV107" s="376"/>
      <c r="UDW107" s="376"/>
      <c r="UDX107" s="376"/>
      <c r="UDY107" s="376"/>
      <c r="UDZ107" s="376"/>
      <c r="UEA107" s="376"/>
      <c r="UEB107" s="376"/>
      <c r="UEC107" s="376"/>
      <c r="UED107" s="376"/>
      <c r="UEE107" s="376"/>
      <c r="UEF107" s="376"/>
      <c r="UEG107" s="376"/>
      <c r="UEH107" s="376"/>
      <c r="UEI107" s="376"/>
      <c r="UEJ107" s="376"/>
      <c r="UEK107" s="376"/>
      <c r="UEL107" s="376"/>
      <c r="UEM107" s="376"/>
      <c r="UEN107" s="376"/>
      <c r="UEO107" s="376"/>
      <c r="UEP107" s="376"/>
      <c r="UEQ107" s="376"/>
      <c r="UER107" s="376"/>
      <c r="UES107" s="376"/>
      <c r="UET107" s="376"/>
      <c r="UEU107" s="376"/>
      <c r="UEV107" s="376"/>
      <c r="UEW107" s="376"/>
      <c r="UEX107" s="376"/>
      <c r="UEY107" s="376"/>
      <c r="UEZ107" s="376"/>
      <c r="UFA107" s="376"/>
      <c r="UFB107" s="376"/>
      <c r="UFC107" s="376"/>
      <c r="UFD107" s="376"/>
      <c r="UFE107" s="376"/>
      <c r="UFF107" s="376"/>
      <c r="UFG107" s="376"/>
      <c r="UFH107" s="376"/>
      <c r="UFI107" s="376"/>
      <c r="UFJ107" s="376"/>
      <c r="UFK107" s="376"/>
      <c r="UFL107" s="376"/>
      <c r="UFM107" s="376"/>
      <c r="UFN107" s="376"/>
      <c r="UFO107" s="376"/>
      <c r="UFP107" s="376"/>
      <c r="UFQ107" s="376"/>
      <c r="UFR107" s="376"/>
      <c r="UFS107" s="376"/>
      <c r="UFT107" s="376"/>
      <c r="UFU107" s="376"/>
      <c r="UFV107" s="376"/>
      <c r="UFW107" s="376"/>
      <c r="UFX107" s="376"/>
      <c r="UFY107" s="376"/>
      <c r="UFZ107" s="376"/>
      <c r="UGA107" s="376"/>
      <c r="UGB107" s="376"/>
      <c r="UGC107" s="376"/>
      <c r="UGD107" s="376"/>
      <c r="UGE107" s="376"/>
      <c r="UGF107" s="376"/>
      <c r="UGG107" s="376"/>
      <c r="UGH107" s="376"/>
      <c r="UGI107" s="376"/>
      <c r="UGJ107" s="376"/>
      <c r="UGK107" s="376"/>
      <c r="UGL107" s="376"/>
      <c r="UGM107" s="376"/>
      <c r="UGN107" s="376"/>
      <c r="UGO107" s="376"/>
      <c r="UGP107" s="376"/>
      <c r="UGQ107" s="376"/>
      <c r="UGR107" s="376"/>
      <c r="UGS107" s="376"/>
      <c r="UGT107" s="376"/>
      <c r="UGU107" s="376"/>
      <c r="UGV107" s="376"/>
      <c r="UGW107" s="376"/>
      <c r="UGX107" s="376"/>
      <c r="UGY107" s="376"/>
      <c r="UGZ107" s="376"/>
      <c r="UHA107" s="376"/>
      <c r="UHB107" s="376"/>
      <c r="UHC107" s="376"/>
      <c r="UHD107" s="376"/>
      <c r="UHE107" s="376"/>
      <c r="UHF107" s="376"/>
      <c r="UHG107" s="376"/>
      <c r="UHH107" s="376"/>
      <c r="UHI107" s="376"/>
      <c r="UHJ107" s="376"/>
      <c r="UHK107" s="376"/>
      <c r="UHL107" s="376"/>
      <c r="UHM107" s="376"/>
      <c r="UHN107" s="376"/>
      <c r="UHO107" s="376"/>
      <c r="UHP107" s="376"/>
      <c r="UHQ107" s="376"/>
      <c r="UHR107" s="376"/>
      <c r="UHS107" s="376"/>
      <c r="UHT107" s="376"/>
      <c r="UHU107" s="376"/>
      <c r="UHV107" s="376"/>
      <c r="UHW107" s="376"/>
      <c r="UHX107" s="376"/>
      <c r="UHY107" s="376"/>
      <c r="UHZ107" s="376"/>
      <c r="UIA107" s="376"/>
      <c r="UIB107" s="376"/>
      <c r="UIC107" s="376"/>
      <c r="UID107" s="376"/>
      <c r="UIE107" s="376"/>
      <c r="UIF107" s="376"/>
      <c r="UIG107" s="376"/>
      <c r="UIH107" s="376"/>
      <c r="UII107" s="376"/>
      <c r="UIJ107" s="376"/>
      <c r="UIK107" s="376"/>
      <c r="UIL107" s="376"/>
      <c r="UIM107" s="376"/>
      <c r="UIN107" s="376"/>
      <c r="UIO107" s="376"/>
      <c r="UIP107" s="376"/>
      <c r="UIQ107" s="376"/>
      <c r="UIR107" s="376"/>
      <c r="UIS107" s="376"/>
      <c r="UIT107" s="376"/>
      <c r="UIU107" s="376"/>
      <c r="UIV107" s="376"/>
      <c r="UIW107" s="376"/>
      <c r="UIX107" s="376"/>
      <c r="UIY107" s="376"/>
      <c r="UIZ107" s="376"/>
      <c r="UJA107" s="376"/>
      <c r="UJB107" s="376"/>
      <c r="UJC107" s="376"/>
      <c r="UJD107" s="376"/>
      <c r="UJE107" s="376"/>
      <c r="UJF107" s="376"/>
      <c r="UJG107" s="376"/>
      <c r="UJH107" s="376"/>
      <c r="UJI107" s="376"/>
      <c r="UJJ107" s="376"/>
      <c r="UJK107" s="376"/>
      <c r="UJL107" s="376"/>
      <c r="UJM107" s="376"/>
      <c r="UJN107" s="376"/>
      <c r="UJO107" s="376"/>
      <c r="UJP107" s="376"/>
      <c r="UJQ107" s="376"/>
      <c r="UJR107" s="376"/>
      <c r="UJS107" s="376"/>
      <c r="UJT107" s="376"/>
      <c r="UJU107" s="376"/>
      <c r="UJV107" s="376"/>
      <c r="UJW107" s="376"/>
      <c r="UJX107" s="376"/>
      <c r="UJY107" s="376"/>
      <c r="UJZ107" s="376"/>
      <c r="UKA107" s="376"/>
      <c r="UKB107" s="376"/>
      <c r="UKC107" s="376"/>
      <c r="UKD107" s="376"/>
      <c r="UKE107" s="376"/>
      <c r="UKF107" s="376"/>
      <c r="UKG107" s="376"/>
      <c r="UKH107" s="376"/>
      <c r="UKI107" s="376"/>
      <c r="UKJ107" s="376"/>
      <c r="UKK107" s="376"/>
      <c r="UKL107" s="376"/>
      <c r="UKM107" s="376"/>
      <c r="UKN107" s="376"/>
      <c r="UKO107" s="376"/>
      <c r="UKP107" s="376"/>
      <c r="UKQ107" s="376"/>
      <c r="UKR107" s="376"/>
      <c r="UKS107" s="376"/>
      <c r="UKT107" s="376"/>
      <c r="UKU107" s="376"/>
      <c r="UKV107" s="376"/>
      <c r="UKW107" s="376"/>
      <c r="UKX107" s="376"/>
      <c r="UKY107" s="376"/>
      <c r="UKZ107" s="376"/>
      <c r="ULA107" s="376"/>
      <c r="ULB107" s="376"/>
      <c r="ULC107" s="376"/>
      <c r="ULD107" s="376"/>
      <c r="ULE107" s="376"/>
      <c r="ULF107" s="376"/>
      <c r="ULG107" s="376"/>
      <c r="ULH107" s="376"/>
      <c r="ULI107" s="376"/>
      <c r="ULJ107" s="376"/>
      <c r="ULK107" s="376"/>
      <c r="ULL107" s="376"/>
      <c r="ULM107" s="376"/>
      <c r="ULN107" s="376"/>
      <c r="ULO107" s="376"/>
      <c r="ULP107" s="376"/>
      <c r="ULQ107" s="376"/>
      <c r="ULR107" s="376"/>
      <c r="ULS107" s="376"/>
      <c r="ULT107" s="376"/>
      <c r="ULU107" s="376"/>
      <c r="ULV107" s="376"/>
      <c r="ULW107" s="376"/>
      <c r="ULX107" s="376"/>
      <c r="ULY107" s="376"/>
      <c r="ULZ107" s="376"/>
      <c r="UMA107" s="376"/>
      <c r="UMB107" s="376"/>
      <c r="UMC107" s="376"/>
      <c r="UMD107" s="376"/>
      <c r="UME107" s="376"/>
      <c r="UMF107" s="376"/>
      <c r="UMG107" s="376"/>
      <c r="UMH107" s="376"/>
      <c r="UMI107" s="376"/>
      <c r="UMJ107" s="376"/>
      <c r="UMK107" s="376"/>
      <c r="UML107" s="376"/>
      <c r="UMM107" s="376"/>
      <c r="UMN107" s="376"/>
      <c r="UMO107" s="376"/>
      <c r="UMP107" s="376"/>
      <c r="UMQ107" s="376"/>
      <c r="UMR107" s="376"/>
      <c r="UMS107" s="376"/>
      <c r="UMT107" s="376"/>
      <c r="UMU107" s="376"/>
      <c r="UMV107" s="376"/>
      <c r="UMW107" s="376"/>
      <c r="UMX107" s="376"/>
      <c r="UMY107" s="376"/>
      <c r="UMZ107" s="376"/>
      <c r="UNA107" s="376"/>
      <c r="UNB107" s="376"/>
      <c r="UNC107" s="376"/>
      <c r="UND107" s="376"/>
      <c r="UNE107" s="376"/>
      <c r="UNF107" s="376"/>
      <c r="UNG107" s="376"/>
      <c r="UNH107" s="376"/>
      <c r="UNI107" s="376"/>
      <c r="UNJ107" s="376"/>
      <c r="UNK107" s="376"/>
      <c r="UNL107" s="376"/>
      <c r="UNM107" s="376"/>
      <c r="UNN107" s="376"/>
      <c r="UNO107" s="376"/>
      <c r="UNP107" s="376"/>
      <c r="UNQ107" s="376"/>
      <c r="UNR107" s="376"/>
      <c r="UNS107" s="376"/>
      <c r="UNT107" s="376"/>
      <c r="UNU107" s="376"/>
      <c r="UNV107" s="376"/>
      <c r="UNW107" s="376"/>
      <c r="UNX107" s="376"/>
      <c r="UNY107" s="376"/>
      <c r="UNZ107" s="376"/>
      <c r="UOA107" s="376"/>
      <c r="UOB107" s="376"/>
      <c r="UOC107" s="376"/>
      <c r="UOD107" s="376"/>
      <c r="UOE107" s="376"/>
      <c r="UOF107" s="376"/>
      <c r="UOG107" s="376"/>
      <c r="UOH107" s="376"/>
      <c r="UOI107" s="376"/>
      <c r="UOJ107" s="376"/>
      <c r="UOK107" s="376"/>
      <c r="UOL107" s="376"/>
      <c r="UOM107" s="376"/>
      <c r="UON107" s="376"/>
      <c r="UOO107" s="376"/>
      <c r="UOP107" s="376"/>
      <c r="UOQ107" s="376"/>
      <c r="UOR107" s="376"/>
      <c r="UOS107" s="376"/>
      <c r="UOT107" s="376"/>
      <c r="UOU107" s="376"/>
      <c r="UOV107" s="376"/>
      <c r="UOW107" s="376"/>
      <c r="UOX107" s="376"/>
      <c r="UOY107" s="376"/>
      <c r="UOZ107" s="376"/>
      <c r="UPA107" s="376"/>
      <c r="UPB107" s="376"/>
      <c r="UPC107" s="376"/>
      <c r="UPD107" s="376"/>
      <c r="UPE107" s="376"/>
      <c r="UPF107" s="376"/>
      <c r="UPG107" s="376"/>
      <c r="UPH107" s="376"/>
      <c r="UPI107" s="376"/>
      <c r="UPJ107" s="376"/>
      <c r="UPK107" s="376"/>
      <c r="UPL107" s="376"/>
      <c r="UPM107" s="376"/>
      <c r="UPN107" s="376"/>
      <c r="UPO107" s="376"/>
      <c r="UPP107" s="376"/>
      <c r="UPQ107" s="376"/>
      <c r="UPR107" s="376"/>
      <c r="UPS107" s="376"/>
      <c r="UPT107" s="376"/>
      <c r="UPU107" s="376"/>
      <c r="UPV107" s="376"/>
      <c r="UPW107" s="376"/>
      <c r="UPX107" s="376"/>
      <c r="UPY107" s="376"/>
      <c r="UPZ107" s="376"/>
      <c r="UQA107" s="376"/>
      <c r="UQB107" s="376"/>
      <c r="UQC107" s="376"/>
      <c r="UQD107" s="376"/>
      <c r="UQE107" s="376"/>
      <c r="UQF107" s="376"/>
      <c r="UQG107" s="376"/>
      <c r="UQH107" s="376"/>
      <c r="UQI107" s="376"/>
      <c r="UQJ107" s="376"/>
      <c r="UQK107" s="376"/>
      <c r="UQL107" s="376"/>
      <c r="UQM107" s="376"/>
      <c r="UQN107" s="376"/>
      <c r="UQO107" s="376"/>
      <c r="UQP107" s="376"/>
      <c r="UQQ107" s="376"/>
      <c r="UQR107" s="376"/>
      <c r="UQS107" s="376"/>
      <c r="UQT107" s="376"/>
      <c r="UQU107" s="376"/>
      <c r="UQV107" s="376"/>
      <c r="UQW107" s="376"/>
      <c r="UQX107" s="376"/>
      <c r="UQY107" s="376"/>
      <c r="UQZ107" s="376"/>
      <c r="URA107" s="376"/>
      <c r="URB107" s="376"/>
      <c r="URC107" s="376"/>
      <c r="URD107" s="376"/>
      <c r="URE107" s="376"/>
      <c r="URF107" s="376"/>
      <c r="URG107" s="376"/>
      <c r="URH107" s="376"/>
      <c r="URI107" s="376"/>
      <c r="URJ107" s="376"/>
      <c r="URK107" s="376"/>
      <c r="URL107" s="376"/>
      <c r="URM107" s="376"/>
      <c r="URN107" s="376"/>
      <c r="URO107" s="376"/>
      <c r="URP107" s="376"/>
      <c r="URQ107" s="376"/>
      <c r="URR107" s="376"/>
      <c r="URS107" s="376"/>
      <c r="URT107" s="376"/>
      <c r="URU107" s="376"/>
      <c r="URV107" s="376"/>
      <c r="URW107" s="376"/>
      <c r="URX107" s="376"/>
      <c r="URY107" s="376"/>
      <c r="URZ107" s="376"/>
      <c r="USA107" s="376"/>
      <c r="USB107" s="376"/>
      <c r="USC107" s="376"/>
      <c r="USD107" s="376"/>
      <c r="USE107" s="376"/>
      <c r="USF107" s="376"/>
      <c r="USG107" s="376"/>
      <c r="USH107" s="376"/>
      <c r="USI107" s="376"/>
      <c r="USJ107" s="376"/>
      <c r="USK107" s="376"/>
      <c r="USL107" s="376"/>
      <c r="USM107" s="376"/>
      <c r="USN107" s="376"/>
      <c r="USO107" s="376"/>
      <c r="USP107" s="376"/>
      <c r="USQ107" s="376"/>
      <c r="USR107" s="376"/>
      <c r="USS107" s="376"/>
      <c r="UST107" s="376"/>
      <c r="USU107" s="376"/>
      <c r="USV107" s="376"/>
      <c r="USW107" s="376"/>
      <c r="USX107" s="376"/>
      <c r="USY107" s="376"/>
      <c r="USZ107" s="376"/>
      <c r="UTA107" s="376"/>
      <c r="UTB107" s="376"/>
      <c r="UTC107" s="376"/>
      <c r="UTD107" s="376"/>
      <c r="UTE107" s="376"/>
      <c r="UTF107" s="376"/>
      <c r="UTG107" s="376"/>
      <c r="UTH107" s="376"/>
      <c r="UTI107" s="376"/>
      <c r="UTJ107" s="376"/>
      <c r="UTK107" s="376"/>
      <c r="UTL107" s="376"/>
      <c r="UTM107" s="376"/>
      <c r="UTN107" s="376"/>
      <c r="UTO107" s="376"/>
      <c r="UTP107" s="376"/>
      <c r="UTQ107" s="376"/>
      <c r="UTR107" s="376"/>
      <c r="UTS107" s="376"/>
      <c r="UTT107" s="376"/>
      <c r="UTU107" s="376"/>
      <c r="UTV107" s="376"/>
      <c r="UTW107" s="376"/>
      <c r="UTX107" s="376"/>
      <c r="UTY107" s="376"/>
      <c r="UTZ107" s="376"/>
      <c r="UUA107" s="376"/>
      <c r="UUB107" s="376"/>
      <c r="UUC107" s="376"/>
      <c r="UUD107" s="376"/>
      <c r="UUE107" s="376"/>
      <c r="UUF107" s="376"/>
      <c r="UUG107" s="376"/>
      <c r="UUH107" s="376"/>
      <c r="UUI107" s="376"/>
      <c r="UUJ107" s="376"/>
      <c r="UUK107" s="376"/>
      <c r="UUL107" s="376"/>
      <c r="UUM107" s="376"/>
      <c r="UUN107" s="376"/>
      <c r="UUO107" s="376"/>
      <c r="UUP107" s="376"/>
      <c r="UUQ107" s="376"/>
      <c r="UUR107" s="376"/>
      <c r="UUS107" s="376"/>
      <c r="UUT107" s="376"/>
      <c r="UUU107" s="376"/>
      <c r="UUV107" s="376"/>
      <c r="UUW107" s="376"/>
      <c r="UUX107" s="376"/>
      <c r="UUY107" s="376"/>
      <c r="UUZ107" s="376"/>
      <c r="UVA107" s="376"/>
      <c r="UVB107" s="376"/>
      <c r="UVC107" s="376"/>
      <c r="UVD107" s="376"/>
      <c r="UVE107" s="376"/>
      <c r="UVF107" s="376"/>
      <c r="UVG107" s="376"/>
      <c r="UVH107" s="376"/>
      <c r="UVI107" s="376"/>
      <c r="UVJ107" s="376"/>
      <c r="UVK107" s="376"/>
      <c r="UVL107" s="376"/>
      <c r="UVM107" s="376"/>
      <c r="UVN107" s="376"/>
      <c r="UVO107" s="376"/>
      <c r="UVP107" s="376"/>
      <c r="UVQ107" s="376"/>
      <c r="UVR107" s="376"/>
      <c r="UVS107" s="376"/>
      <c r="UVT107" s="376"/>
      <c r="UVU107" s="376"/>
      <c r="UVV107" s="376"/>
      <c r="UVW107" s="376"/>
      <c r="UVX107" s="376"/>
      <c r="UVY107" s="376"/>
      <c r="UVZ107" s="376"/>
      <c r="UWA107" s="376"/>
      <c r="UWB107" s="376"/>
      <c r="UWC107" s="376"/>
      <c r="UWD107" s="376"/>
      <c r="UWE107" s="376"/>
      <c r="UWF107" s="376"/>
      <c r="UWG107" s="376"/>
      <c r="UWH107" s="376"/>
      <c r="UWI107" s="376"/>
      <c r="UWJ107" s="376"/>
      <c r="UWK107" s="376"/>
      <c r="UWL107" s="376"/>
      <c r="UWM107" s="376"/>
      <c r="UWN107" s="376"/>
      <c r="UWO107" s="376"/>
      <c r="UWP107" s="376"/>
      <c r="UWQ107" s="376"/>
      <c r="UWR107" s="376"/>
      <c r="UWS107" s="376"/>
      <c r="UWT107" s="376"/>
      <c r="UWU107" s="376"/>
      <c r="UWV107" s="376"/>
      <c r="UWW107" s="376"/>
      <c r="UWX107" s="376"/>
      <c r="UWY107" s="376"/>
      <c r="UWZ107" s="376"/>
      <c r="UXA107" s="376"/>
      <c r="UXB107" s="376"/>
      <c r="UXC107" s="376"/>
      <c r="UXD107" s="376"/>
      <c r="UXE107" s="376"/>
      <c r="UXF107" s="376"/>
      <c r="UXG107" s="376"/>
      <c r="UXH107" s="376"/>
      <c r="UXI107" s="376"/>
      <c r="UXJ107" s="376"/>
      <c r="UXK107" s="376"/>
      <c r="UXL107" s="376"/>
      <c r="UXM107" s="376"/>
      <c r="UXN107" s="376"/>
      <c r="UXO107" s="376"/>
      <c r="UXP107" s="376"/>
      <c r="UXQ107" s="376"/>
      <c r="UXR107" s="376"/>
      <c r="UXS107" s="376"/>
      <c r="UXT107" s="376"/>
      <c r="UXU107" s="376"/>
      <c r="UXV107" s="376"/>
      <c r="UXW107" s="376"/>
      <c r="UXX107" s="376"/>
      <c r="UXY107" s="376"/>
      <c r="UXZ107" s="376"/>
      <c r="UYA107" s="376"/>
      <c r="UYB107" s="376"/>
      <c r="UYC107" s="376"/>
      <c r="UYD107" s="376"/>
      <c r="UYE107" s="376"/>
      <c r="UYF107" s="376"/>
      <c r="UYG107" s="376"/>
      <c r="UYH107" s="376"/>
      <c r="UYI107" s="376"/>
      <c r="UYJ107" s="376"/>
      <c r="UYK107" s="376"/>
      <c r="UYL107" s="376"/>
      <c r="UYM107" s="376"/>
      <c r="UYN107" s="376"/>
      <c r="UYO107" s="376"/>
      <c r="UYP107" s="376"/>
      <c r="UYQ107" s="376"/>
      <c r="UYR107" s="376"/>
      <c r="UYS107" s="376"/>
      <c r="UYT107" s="376"/>
      <c r="UYU107" s="376"/>
      <c r="UYV107" s="376"/>
      <c r="UYW107" s="376"/>
      <c r="UYX107" s="376"/>
      <c r="UYY107" s="376"/>
      <c r="UYZ107" s="376"/>
      <c r="UZA107" s="376"/>
      <c r="UZB107" s="376"/>
      <c r="UZC107" s="376"/>
      <c r="UZD107" s="376"/>
      <c r="UZE107" s="376"/>
      <c r="UZF107" s="376"/>
      <c r="UZG107" s="376"/>
      <c r="UZH107" s="376"/>
      <c r="UZI107" s="376"/>
      <c r="UZJ107" s="376"/>
      <c r="UZK107" s="376"/>
      <c r="UZL107" s="376"/>
      <c r="UZM107" s="376"/>
      <c r="UZN107" s="376"/>
      <c r="UZO107" s="376"/>
      <c r="UZP107" s="376"/>
      <c r="UZQ107" s="376"/>
      <c r="UZR107" s="376"/>
      <c r="UZS107" s="376"/>
      <c r="UZT107" s="376"/>
      <c r="UZU107" s="376"/>
      <c r="UZV107" s="376"/>
      <c r="UZW107" s="376"/>
      <c r="UZX107" s="376"/>
      <c r="UZY107" s="376"/>
      <c r="UZZ107" s="376"/>
      <c r="VAA107" s="376"/>
      <c r="VAB107" s="376"/>
      <c r="VAC107" s="376"/>
      <c r="VAD107" s="376"/>
      <c r="VAE107" s="376"/>
      <c r="VAF107" s="376"/>
      <c r="VAG107" s="376"/>
      <c r="VAH107" s="376"/>
      <c r="VAI107" s="376"/>
      <c r="VAJ107" s="376"/>
      <c r="VAK107" s="376"/>
      <c r="VAL107" s="376"/>
      <c r="VAM107" s="376"/>
      <c r="VAN107" s="376"/>
      <c r="VAO107" s="376"/>
      <c r="VAP107" s="376"/>
      <c r="VAQ107" s="376"/>
      <c r="VAR107" s="376"/>
      <c r="VAS107" s="376"/>
      <c r="VAT107" s="376"/>
      <c r="VAU107" s="376"/>
      <c r="VAV107" s="376"/>
      <c r="VAW107" s="376"/>
      <c r="VAX107" s="376"/>
      <c r="VAY107" s="376"/>
      <c r="VAZ107" s="376"/>
      <c r="VBA107" s="376"/>
      <c r="VBB107" s="376"/>
      <c r="VBC107" s="376"/>
      <c r="VBD107" s="376"/>
      <c r="VBE107" s="376"/>
      <c r="VBF107" s="376"/>
      <c r="VBG107" s="376"/>
      <c r="VBH107" s="376"/>
      <c r="VBI107" s="376"/>
      <c r="VBJ107" s="376"/>
      <c r="VBK107" s="376"/>
      <c r="VBL107" s="376"/>
      <c r="VBM107" s="376"/>
      <c r="VBN107" s="376"/>
      <c r="VBO107" s="376"/>
      <c r="VBP107" s="376"/>
      <c r="VBQ107" s="376"/>
      <c r="VBR107" s="376"/>
      <c r="VBS107" s="376"/>
      <c r="VBT107" s="376"/>
      <c r="VBU107" s="376"/>
      <c r="VBV107" s="376"/>
      <c r="VBW107" s="376"/>
      <c r="VBX107" s="376"/>
      <c r="VBY107" s="376"/>
      <c r="VBZ107" s="376"/>
      <c r="VCA107" s="376"/>
      <c r="VCB107" s="376"/>
      <c r="VCC107" s="376"/>
      <c r="VCD107" s="376"/>
      <c r="VCE107" s="376"/>
      <c r="VCF107" s="376"/>
      <c r="VCG107" s="376"/>
      <c r="VCH107" s="376"/>
      <c r="VCI107" s="376"/>
      <c r="VCJ107" s="376"/>
      <c r="VCK107" s="376"/>
      <c r="VCL107" s="376"/>
      <c r="VCM107" s="376"/>
      <c r="VCN107" s="376"/>
      <c r="VCO107" s="376"/>
      <c r="VCP107" s="376"/>
      <c r="VCQ107" s="376"/>
      <c r="VCR107" s="376"/>
      <c r="VCS107" s="376"/>
      <c r="VCT107" s="376"/>
      <c r="VCU107" s="376"/>
      <c r="VCV107" s="376"/>
      <c r="VCW107" s="376"/>
      <c r="VCX107" s="376"/>
      <c r="VCY107" s="376"/>
      <c r="VCZ107" s="376"/>
      <c r="VDA107" s="376"/>
      <c r="VDB107" s="376"/>
      <c r="VDC107" s="376"/>
      <c r="VDD107" s="376"/>
      <c r="VDE107" s="376"/>
      <c r="VDF107" s="376"/>
      <c r="VDG107" s="376"/>
      <c r="VDH107" s="376"/>
      <c r="VDI107" s="376"/>
      <c r="VDJ107" s="376"/>
      <c r="VDK107" s="376"/>
      <c r="VDL107" s="376"/>
      <c r="VDM107" s="376"/>
      <c r="VDN107" s="376"/>
      <c r="VDO107" s="376"/>
      <c r="VDP107" s="376"/>
      <c r="VDQ107" s="376"/>
      <c r="VDR107" s="376"/>
      <c r="VDS107" s="376"/>
      <c r="VDT107" s="376"/>
      <c r="VDU107" s="376"/>
      <c r="VDV107" s="376"/>
      <c r="VDW107" s="376"/>
      <c r="VDX107" s="376"/>
      <c r="VDY107" s="376"/>
      <c r="VDZ107" s="376"/>
      <c r="VEA107" s="376"/>
      <c r="VEB107" s="376"/>
      <c r="VEC107" s="376"/>
      <c r="VED107" s="376"/>
      <c r="VEE107" s="376"/>
      <c r="VEF107" s="376"/>
      <c r="VEG107" s="376"/>
      <c r="VEH107" s="376"/>
      <c r="VEI107" s="376"/>
      <c r="VEJ107" s="376"/>
      <c r="VEK107" s="376"/>
      <c r="VEL107" s="376"/>
      <c r="VEM107" s="376"/>
      <c r="VEN107" s="376"/>
      <c r="VEO107" s="376"/>
      <c r="VEP107" s="376"/>
      <c r="VEQ107" s="376"/>
      <c r="VER107" s="376"/>
      <c r="VES107" s="376"/>
      <c r="VET107" s="376"/>
      <c r="VEU107" s="376"/>
      <c r="VEV107" s="376"/>
      <c r="VEW107" s="376"/>
      <c r="VEX107" s="376"/>
      <c r="VEY107" s="376"/>
      <c r="VEZ107" s="376"/>
      <c r="VFA107" s="376"/>
      <c r="VFB107" s="376"/>
      <c r="VFC107" s="376"/>
      <c r="VFD107" s="376"/>
      <c r="VFE107" s="376"/>
      <c r="VFF107" s="376"/>
      <c r="VFG107" s="376"/>
      <c r="VFH107" s="376"/>
      <c r="VFI107" s="376"/>
      <c r="VFJ107" s="376"/>
      <c r="VFK107" s="376"/>
      <c r="VFL107" s="376"/>
      <c r="VFM107" s="376"/>
      <c r="VFN107" s="376"/>
      <c r="VFO107" s="376"/>
      <c r="VFP107" s="376"/>
      <c r="VFQ107" s="376"/>
      <c r="VFR107" s="376"/>
      <c r="VFS107" s="376"/>
      <c r="VFT107" s="376"/>
      <c r="VFU107" s="376"/>
      <c r="VFV107" s="376"/>
      <c r="VFW107" s="376"/>
      <c r="VFX107" s="376"/>
      <c r="VFY107" s="376"/>
      <c r="VFZ107" s="376"/>
      <c r="VGA107" s="376"/>
      <c r="VGB107" s="376"/>
      <c r="VGC107" s="376"/>
      <c r="VGD107" s="376"/>
      <c r="VGE107" s="376"/>
      <c r="VGF107" s="376"/>
      <c r="VGG107" s="376"/>
      <c r="VGH107" s="376"/>
      <c r="VGI107" s="376"/>
      <c r="VGJ107" s="376"/>
      <c r="VGK107" s="376"/>
      <c r="VGL107" s="376"/>
      <c r="VGM107" s="376"/>
      <c r="VGN107" s="376"/>
      <c r="VGO107" s="376"/>
      <c r="VGP107" s="376"/>
      <c r="VGQ107" s="376"/>
      <c r="VGR107" s="376"/>
      <c r="VGS107" s="376"/>
      <c r="VGT107" s="376"/>
      <c r="VGU107" s="376"/>
      <c r="VGV107" s="376"/>
      <c r="VGW107" s="376"/>
      <c r="VGX107" s="376"/>
      <c r="VGY107" s="376"/>
      <c r="VGZ107" s="376"/>
      <c r="VHA107" s="376"/>
      <c r="VHB107" s="376"/>
      <c r="VHC107" s="376"/>
      <c r="VHD107" s="376"/>
      <c r="VHE107" s="376"/>
      <c r="VHF107" s="376"/>
      <c r="VHG107" s="376"/>
      <c r="VHH107" s="376"/>
      <c r="VHI107" s="376"/>
      <c r="VHJ107" s="376"/>
      <c r="VHK107" s="376"/>
      <c r="VHL107" s="376"/>
      <c r="VHM107" s="376"/>
      <c r="VHN107" s="376"/>
      <c r="VHO107" s="376"/>
      <c r="VHP107" s="376"/>
      <c r="VHQ107" s="376"/>
      <c r="VHR107" s="376"/>
      <c r="VHS107" s="376"/>
      <c r="VHT107" s="376"/>
      <c r="VHU107" s="376"/>
      <c r="VHV107" s="376"/>
      <c r="VHW107" s="376"/>
      <c r="VHX107" s="376"/>
      <c r="VHY107" s="376"/>
      <c r="VHZ107" s="376"/>
      <c r="VIA107" s="376"/>
      <c r="VIB107" s="376"/>
      <c r="VIC107" s="376"/>
      <c r="VID107" s="376"/>
      <c r="VIE107" s="376"/>
      <c r="VIF107" s="376"/>
      <c r="VIG107" s="376"/>
      <c r="VIH107" s="376"/>
      <c r="VII107" s="376"/>
      <c r="VIJ107" s="376"/>
      <c r="VIK107" s="376"/>
      <c r="VIL107" s="376"/>
      <c r="VIM107" s="376"/>
      <c r="VIN107" s="376"/>
      <c r="VIO107" s="376"/>
      <c r="VIP107" s="376"/>
      <c r="VIQ107" s="376"/>
      <c r="VIR107" s="376"/>
      <c r="VIS107" s="376"/>
      <c r="VIT107" s="376"/>
      <c r="VIU107" s="376"/>
      <c r="VIV107" s="376"/>
      <c r="VIW107" s="376"/>
      <c r="VIX107" s="376"/>
      <c r="VIY107" s="376"/>
      <c r="VIZ107" s="376"/>
      <c r="VJA107" s="376"/>
      <c r="VJB107" s="376"/>
      <c r="VJC107" s="376"/>
      <c r="VJD107" s="376"/>
      <c r="VJE107" s="376"/>
      <c r="VJF107" s="376"/>
      <c r="VJG107" s="376"/>
      <c r="VJH107" s="376"/>
      <c r="VJI107" s="376"/>
      <c r="VJJ107" s="376"/>
      <c r="VJK107" s="376"/>
      <c r="VJL107" s="376"/>
      <c r="VJM107" s="376"/>
      <c r="VJN107" s="376"/>
      <c r="VJO107" s="376"/>
      <c r="VJP107" s="376"/>
      <c r="VJQ107" s="376"/>
      <c r="VJR107" s="376"/>
      <c r="VJS107" s="376"/>
      <c r="VJT107" s="376"/>
      <c r="VJU107" s="376"/>
      <c r="VJV107" s="376"/>
      <c r="VJW107" s="376"/>
      <c r="VJX107" s="376"/>
      <c r="VJY107" s="376"/>
      <c r="VJZ107" s="376"/>
      <c r="VKA107" s="376"/>
      <c r="VKB107" s="376"/>
      <c r="VKC107" s="376"/>
      <c r="VKD107" s="376"/>
      <c r="VKE107" s="376"/>
      <c r="VKF107" s="376"/>
      <c r="VKG107" s="376"/>
      <c r="VKH107" s="376"/>
      <c r="VKI107" s="376"/>
      <c r="VKJ107" s="376"/>
      <c r="VKK107" s="376"/>
      <c r="VKL107" s="376"/>
      <c r="VKM107" s="376"/>
      <c r="VKN107" s="376"/>
      <c r="VKO107" s="376"/>
      <c r="VKP107" s="376"/>
      <c r="VKQ107" s="376"/>
      <c r="VKR107" s="376"/>
      <c r="VKS107" s="376"/>
      <c r="VKT107" s="376"/>
      <c r="VKU107" s="376"/>
      <c r="VKV107" s="376"/>
      <c r="VKW107" s="376"/>
      <c r="VKX107" s="376"/>
      <c r="VKY107" s="376"/>
      <c r="VKZ107" s="376"/>
      <c r="VLA107" s="376"/>
      <c r="VLB107" s="376"/>
      <c r="VLC107" s="376"/>
      <c r="VLD107" s="376"/>
      <c r="VLE107" s="376"/>
      <c r="VLF107" s="376"/>
      <c r="VLG107" s="376"/>
      <c r="VLH107" s="376"/>
      <c r="VLI107" s="376"/>
      <c r="VLJ107" s="376"/>
      <c r="VLK107" s="376"/>
      <c r="VLL107" s="376"/>
      <c r="VLM107" s="376"/>
      <c r="VLN107" s="376"/>
      <c r="VLO107" s="376"/>
      <c r="VLP107" s="376"/>
      <c r="VLQ107" s="376"/>
      <c r="VLR107" s="376"/>
      <c r="VLS107" s="376"/>
      <c r="VLT107" s="376"/>
      <c r="VLU107" s="376"/>
      <c r="VLV107" s="376"/>
      <c r="VLW107" s="376"/>
      <c r="VLX107" s="376"/>
      <c r="VLY107" s="376"/>
      <c r="VLZ107" s="376"/>
      <c r="VMA107" s="376"/>
      <c r="VMB107" s="376"/>
      <c r="VMC107" s="376"/>
      <c r="VMD107" s="376"/>
      <c r="VME107" s="376"/>
      <c r="VMF107" s="376"/>
      <c r="VMG107" s="376"/>
      <c r="VMH107" s="376"/>
      <c r="VMI107" s="376"/>
      <c r="VMJ107" s="376"/>
      <c r="VMK107" s="376"/>
      <c r="VML107" s="376"/>
      <c r="VMM107" s="376"/>
      <c r="VMN107" s="376"/>
      <c r="VMO107" s="376"/>
      <c r="VMP107" s="376"/>
      <c r="VMQ107" s="376"/>
      <c r="VMR107" s="376"/>
      <c r="VMS107" s="376"/>
      <c r="VMT107" s="376"/>
      <c r="VMU107" s="376"/>
      <c r="VMV107" s="376"/>
      <c r="VMW107" s="376"/>
      <c r="VMX107" s="376"/>
      <c r="VMY107" s="376"/>
      <c r="VMZ107" s="376"/>
      <c r="VNA107" s="376"/>
      <c r="VNB107" s="376"/>
      <c r="VNC107" s="376"/>
      <c r="VND107" s="376"/>
      <c r="VNE107" s="376"/>
      <c r="VNF107" s="376"/>
      <c r="VNG107" s="376"/>
      <c r="VNH107" s="376"/>
      <c r="VNI107" s="376"/>
      <c r="VNJ107" s="376"/>
      <c r="VNK107" s="376"/>
      <c r="VNL107" s="376"/>
      <c r="VNM107" s="376"/>
      <c r="VNN107" s="376"/>
      <c r="VNO107" s="376"/>
      <c r="VNP107" s="376"/>
      <c r="VNQ107" s="376"/>
      <c r="VNR107" s="376"/>
      <c r="VNS107" s="376"/>
      <c r="VNT107" s="376"/>
      <c r="VNU107" s="376"/>
      <c r="VNV107" s="376"/>
      <c r="VNW107" s="376"/>
      <c r="VNX107" s="376"/>
      <c r="VNY107" s="376"/>
      <c r="VNZ107" s="376"/>
      <c r="VOA107" s="376"/>
      <c r="VOB107" s="376"/>
      <c r="VOC107" s="376"/>
      <c r="VOD107" s="376"/>
      <c r="VOE107" s="376"/>
      <c r="VOF107" s="376"/>
      <c r="VOG107" s="376"/>
      <c r="VOH107" s="376"/>
      <c r="VOI107" s="376"/>
      <c r="VOJ107" s="376"/>
      <c r="VOK107" s="376"/>
      <c r="VOL107" s="376"/>
      <c r="VOM107" s="376"/>
      <c r="VON107" s="376"/>
      <c r="VOO107" s="376"/>
      <c r="VOP107" s="376"/>
      <c r="VOQ107" s="376"/>
      <c r="VOR107" s="376"/>
      <c r="VOS107" s="376"/>
      <c r="VOT107" s="376"/>
      <c r="VOU107" s="376"/>
      <c r="VOV107" s="376"/>
      <c r="VOW107" s="376"/>
      <c r="VOX107" s="376"/>
      <c r="VOY107" s="376"/>
      <c r="VOZ107" s="376"/>
      <c r="VPA107" s="376"/>
      <c r="VPB107" s="376"/>
      <c r="VPC107" s="376"/>
      <c r="VPD107" s="376"/>
      <c r="VPE107" s="376"/>
      <c r="VPF107" s="376"/>
      <c r="VPG107" s="376"/>
      <c r="VPH107" s="376"/>
      <c r="VPI107" s="376"/>
      <c r="VPJ107" s="376"/>
      <c r="VPK107" s="376"/>
      <c r="VPL107" s="376"/>
      <c r="VPM107" s="376"/>
      <c r="VPN107" s="376"/>
      <c r="VPO107" s="376"/>
      <c r="VPP107" s="376"/>
      <c r="VPQ107" s="376"/>
      <c r="VPR107" s="376"/>
      <c r="VPS107" s="376"/>
      <c r="VPT107" s="376"/>
      <c r="VPU107" s="376"/>
      <c r="VPV107" s="376"/>
      <c r="VPW107" s="376"/>
      <c r="VPX107" s="376"/>
      <c r="VPY107" s="376"/>
      <c r="VPZ107" s="376"/>
      <c r="VQA107" s="376"/>
      <c r="VQB107" s="376"/>
      <c r="VQC107" s="376"/>
      <c r="VQD107" s="376"/>
      <c r="VQE107" s="376"/>
      <c r="VQF107" s="376"/>
      <c r="VQG107" s="376"/>
      <c r="VQH107" s="376"/>
      <c r="VQI107" s="376"/>
      <c r="VQJ107" s="376"/>
      <c r="VQK107" s="376"/>
      <c r="VQL107" s="376"/>
      <c r="VQM107" s="376"/>
      <c r="VQN107" s="376"/>
      <c r="VQO107" s="376"/>
      <c r="VQP107" s="376"/>
      <c r="VQQ107" s="376"/>
      <c r="VQR107" s="376"/>
      <c r="VQS107" s="376"/>
      <c r="VQT107" s="376"/>
      <c r="VQU107" s="376"/>
      <c r="VQV107" s="376"/>
      <c r="VQW107" s="376"/>
      <c r="VQX107" s="376"/>
      <c r="VQY107" s="376"/>
      <c r="VQZ107" s="376"/>
      <c r="VRA107" s="376"/>
      <c r="VRB107" s="376"/>
      <c r="VRC107" s="376"/>
      <c r="VRD107" s="376"/>
      <c r="VRE107" s="376"/>
      <c r="VRF107" s="376"/>
      <c r="VRG107" s="376"/>
      <c r="VRH107" s="376"/>
      <c r="VRI107" s="376"/>
      <c r="VRJ107" s="376"/>
      <c r="VRK107" s="376"/>
      <c r="VRL107" s="376"/>
      <c r="VRM107" s="376"/>
      <c r="VRN107" s="376"/>
      <c r="VRO107" s="376"/>
      <c r="VRP107" s="376"/>
      <c r="VRQ107" s="376"/>
      <c r="VRR107" s="376"/>
      <c r="VRS107" s="376"/>
      <c r="VRT107" s="376"/>
      <c r="VRU107" s="376"/>
      <c r="VRV107" s="376"/>
      <c r="VRW107" s="376"/>
      <c r="VRX107" s="376"/>
      <c r="VRY107" s="376"/>
      <c r="VRZ107" s="376"/>
      <c r="VSA107" s="376"/>
      <c r="VSB107" s="376"/>
      <c r="VSC107" s="376"/>
      <c r="VSD107" s="376"/>
      <c r="VSE107" s="376"/>
      <c r="VSF107" s="376"/>
      <c r="VSG107" s="376"/>
      <c r="VSH107" s="376"/>
      <c r="VSI107" s="376"/>
      <c r="VSJ107" s="376"/>
      <c r="VSK107" s="376"/>
      <c r="VSL107" s="376"/>
      <c r="VSM107" s="376"/>
      <c r="VSN107" s="376"/>
      <c r="VSO107" s="376"/>
      <c r="VSP107" s="376"/>
      <c r="VSQ107" s="376"/>
      <c r="VSR107" s="376"/>
      <c r="VSS107" s="376"/>
      <c r="VST107" s="376"/>
      <c r="VSU107" s="376"/>
      <c r="VSV107" s="376"/>
      <c r="VSW107" s="376"/>
      <c r="VSX107" s="376"/>
      <c r="VSY107" s="376"/>
      <c r="VSZ107" s="376"/>
      <c r="VTA107" s="376"/>
      <c r="VTB107" s="376"/>
      <c r="VTC107" s="376"/>
      <c r="VTD107" s="376"/>
      <c r="VTE107" s="376"/>
      <c r="VTF107" s="376"/>
      <c r="VTG107" s="376"/>
      <c r="VTH107" s="376"/>
      <c r="VTI107" s="376"/>
      <c r="VTJ107" s="376"/>
      <c r="VTK107" s="376"/>
      <c r="VTL107" s="376"/>
      <c r="VTM107" s="376"/>
      <c r="VTN107" s="376"/>
      <c r="VTO107" s="376"/>
      <c r="VTP107" s="376"/>
      <c r="VTQ107" s="376"/>
      <c r="VTR107" s="376"/>
      <c r="VTS107" s="376"/>
      <c r="VTT107" s="376"/>
      <c r="VTU107" s="376"/>
      <c r="VTV107" s="376"/>
      <c r="VTW107" s="376"/>
      <c r="VTX107" s="376"/>
      <c r="VTY107" s="376"/>
      <c r="VTZ107" s="376"/>
      <c r="VUA107" s="376"/>
      <c r="VUB107" s="376"/>
      <c r="VUC107" s="376"/>
      <c r="VUD107" s="376"/>
      <c r="VUE107" s="376"/>
      <c r="VUF107" s="376"/>
      <c r="VUG107" s="376"/>
      <c r="VUH107" s="376"/>
      <c r="VUI107" s="376"/>
      <c r="VUJ107" s="376"/>
      <c r="VUK107" s="376"/>
      <c r="VUL107" s="376"/>
      <c r="VUM107" s="376"/>
      <c r="VUN107" s="376"/>
      <c r="VUO107" s="376"/>
      <c r="VUP107" s="376"/>
      <c r="VUQ107" s="376"/>
      <c r="VUR107" s="376"/>
      <c r="VUS107" s="376"/>
      <c r="VUT107" s="376"/>
      <c r="VUU107" s="376"/>
      <c r="VUV107" s="376"/>
      <c r="VUW107" s="376"/>
      <c r="VUX107" s="376"/>
      <c r="VUY107" s="376"/>
      <c r="VUZ107" s="376"/>
      <c r="VVA107" s="376"/>
      <c r="VVB107" s="376"/>
      <c r="VVC107" s="376"/>
      <c r="VVD107" s="376"/>
      <c r="VVE107" s="376"/>
      <c r="VVF107" s="376"/>
      <c r="VVG107" s="376"/>
      <c r="VVH107" s="376"/>
      <c r="VVI107" s="376"/>
      <c r="VVJ107" s="376"/>
      <c r="VVK107" s="376"/>
      <c r="VVL107" s="376"/>
      <c r="VVM107" s="376"/>
      <c r="VVN107" s="376"/>
      <c r="VVO107" s="376"/>
      <c r="VVP107" s="376"/>
      <c r="VVQ107" s="376"/>
      <c r="VVR107" s="376"/>
      <c r="VVS107" s="376"/>
      <c r="VVT107" s="376"/>
      <c r="VVU107" s="376"/>
      <c r="VVV107" s="376"/>
      <c r="VVW107" s="376"/>
      <c r="VVX107" s="376"/>
      <c r="VVY107" s="376"/>
      <c r="VVZ107" s="376"/>
      <c r="VWA107" s="376"/>
      <c r="VWB107" s="376"/>
      <c r="VWC107" s="376"/>
      <c r="VWD107" s="376"/>
      <c r="VWE107" s="376"/>
      <c r="VWF107" s="376"/>
      <c r="VWG107" s="376"/>
      <c r="VWH107" s="376"/>
      <c r="VWI107" s="376"/>
      <c r="VWJ107" s="376"/>
      <c r="VWK107" s="376"/>
      <c r="VWL107" s="376"/>
      <c r="VWM107" s="376"/>
      <c r="VWN107" s="376"/>
      <c r="VWO107" s="376"/>
      <c r="VWP107" s="376"/>
      <c r="VWQ107" s="376"/>
      <c r="VWR107" s="376"/>
      <c r="VWS107" s="376"/>
      <c r="VWT107" s="376"/>
      <c r="VWU107" s="376"/>
      <c r="VWV107" s="376"/>
      <c r="VWW107" s="376"/>
      <c r="VWX107" s="376"/>
      <c r="VWY107" s="376"/>
      <c r="VWZ107" s="376"/>
      <c r="VXA107" s="376"/>
      <c r="VXB107" s="376"/>
      <c r="VXC107" s="376"/>
      <c r="VXD107" s="376"/>
      <c r="VXE107" s="376"/>
      <c r="VXF107" s="376"/>
      <c r="VXG107" s="376"/>
      <c r="VXH107" s="376"/>
      <c r="VXI107" s="376"/>
      <c r="VXJ107" s="376"/>
      <c r="VXK107" s="376"/>
      <c r="VXL107" s="376"/>
      <c r="VXM107" s="376"/>
      <c r="VXN107" s="376"/>
      <c r="VXO107" s="376"/>
      <c r="VXP107" s="376"/>
      <c r="VXQ107" s="376"/>
      <c r="VXR107" s="376"/>
      <c r="VXS107" s="376"/>
      <c r="VXT107" s="376"/>
      <c r="VXU107" s="376"/>
      <c r="VXV107" s="376"/>
      <c r="VXW107" s="376"/>
      <c r="VXX107" s="376"/>
      <c r="VXY107" s="376"/>
      <c r="VXZ107" s="376"/>
      <c r="VYA107" s="376"/>
      <c r="VYB107" s="376"/>
      <c r="VYC107" s="376"/>
      <c r="VYD107" s="376"/>
      <c r="VYE107" s="376"/>
      <c r="VYF107" s="376"/>
      <c r="VYG107" s="376"/>
      <c r="VYH107" s="376"/>
      <c r="VYI107" s="376"/>
      <c r="VYJ107" s="376"/>
      <c r="VYK107" s="376"/>
      <c r="VYL107" s="376"/>
      <c r="VYM107" s="376"/>
      <c r="VYN107" s="376"/>
      <c r="VYO107" s="376"/>
      <c r="VYP107" s="376"/>
      <c r="VYQ107" s="376"/>
      <c r="VYR107" s="376"/>
      <c r="VYS107" s="376"/>
      <c r="VYT107" s="376"/>
      <c r="VYU107" s="376"/>
      <c r="VYV107" s="376"/>
      <c r="VYW107" s="376"/>
      <c r="VYX107" s="376"/>
      <c r="VYY107" s="376"/>
      <c r="VYZ107" s="376"/>
      <c r="VZA107" s="376"/>
      <c r="VZB107" s="376"/>
      <c r="VZC107" s="376"/>
      <c r="VZD107" s="376"/>
      <c r="VZE107" s="376"/>
      <c r="VZF107" s="376"/>
      <c r="VZG107" s="376"/>
      <c r="VZH107" s="376"/>
      <c r="VZI107" s="376"/>
      <c r="VZJ107" s="376"/>
      <c r="VZK107" s="376"/>
      <c r="VZL107" s="376"/>
      <c r="VZM107" s="376"/>
      <c r="VZN107" s="376"/>
      <c r="VZO107" s="376"/>
      <c r="VZP107" s="376"/>
      <c r="VZQ107" s="376"/>
      <c r="VZR107" s="376"/>
      <c r="VZS107" s="376"/>
      <c r="VZT107" s="376"/>
      <c r="VZU107" s="376"/>
      <c r="VZV107" s="376"/>
      <c r="VZW107" s="376"/>
      <c r="VZX107" s="376"/>
      <c r="VZY107" s="376"/>
      <c r="VZZ107" s="376"/>
      <c r="WAA107" s="376"/>
      <c r="WAB107" s="376"/>
      <c r="WAC107" s="376"/>
      <c r="WAD107" s="376"/>
      <c r="WAE107" s="376"/>
      <c r="WAF107" s="376"/>
      <c r="WAG107" s="376"/>
      <c r="WAH107" s="376"/>
      <c r="WAI107" s="376"/>
      <c r="WAJ107" s="376"/>
      <c r="WAK107" s="376"/>
      <c r="WAL107" s="376"/>
      <c r="WAM107" s="376"/>
      <c r="WAN107" s="376"/>
      <c r="WAO107" s="376"/>
      <c r="WAP107" s="376"/>
      <c r="WAQ107" s="376"/>
      <c r="WAR107" s="376"/>
      <c r="WAS107" s="376"/>
      <c r="WAT107" s="376"/>
      <c r="WAU107" s="376"/>
      <c r="WAV107" s="376"/>
      <c r="WAW107" s="376"/>
      <c r="WAX107" s="376"/>
      <c r="WAY107" s="376"/>
      <c r="WAZ107" s="376"/>
      <c r="WBA107" s="376"/>
      <c r="WBB107" s="376"/>
      <c r="WBC107" s="376"/>
      <c r="WBD107" s="376"/>
      <c r="WBE107" s="376"/>
      <c r="WBF107" s="376"/>
      <c r="WBG107" s="376"/>
      <c r="WBH107" s="376"/>
      <c r="WBI107" s="376"/>
      <c r="WBJ107" s="376"/>
      <c r="WBK107" s="376"/>
      <c r="WBL107" s="376"/>
      <c r="WBM107" s="376"/>
      <c r="WBN107" s="376"/>
      <c r="WBO107" s="376"/>
      <c r="WBP107" s="376"/>
      <c r="WBQ107" s="376"/>
      <c r="WBR107" s="376"/>
      <c r="WBS107" s="376"/>
      <c r="WBT107" s="376"/>
      <c r="WBU107" s="376"/>
      <c r="WBV107" s="376"/>
      <c r="WBW107" s="376"/>
      <c r="WBX107" s="376"/>
      <c r="WBY107" s="376"/>
      <c r="WBZ107" s="376"/>
      <c r="WCA107" s="376"/>
      <c r="WCB107" s="376"/>
      <c r="WCC107" s="376"/>
      <c r="WCD107" s="376"/>
      <c r="WCE107" s="376"/>
      <c r="WCF107" s="376"/>
      <c r="WCG107" s="376"/>
      <c r="WCH107" s="376"/>
      <c r="WCI107" s="376"/>
      <c r="WCJ107" s="376"/>
      <c r="WCK107" s="376"/>
      <c r="WCL107" s="376"/>
      <c r="WCM107" s="376"/>
      <c r="WCN107" s="376"/>
      <c r="WCO107" s="376"/>
      <c r="WCP107" s="376"/>
      <c r="WCQ107" s="376"/>
      <c r="WCR107" s="376"/>
      <c r="WCS107" s="376"/>
      <c r="WCT107" s="376"/>
      <c r="WCU107" s="376"/>
      <c r="WCV107" s="376"/>
      <c r="WCW107" s="376"/>
      <c r="WCX107" s="376"/>
      <c r="WCY107" s="376"/>
      <c r="WCZ107" s="376"/>
      <c r="WDA107" s="376"/>
      <c r="WDB107" s="376"/>
      <c r="WDC107" s="376"/>
      <c r="WDD107" s="376"/>
      <c r="WDE107" s="376"/>
      <c r="WDF107" s="376"/>
      <c r="WDG107" s="376"/>
      <c r="WDH107" s="376"/>
      <c r="WDI107" s="376"/>
      <c r="WDJ107" s="376"/>
      <c r="WDK107" s="376"/>
      <c r="WDL107" s="376"/>
      <c r="WDM107" s="376"/>
      <c r="WDN107" s="376"/>
      <c r="WDO107" s="376"/>
      <c r="WDP107" s="376"/>
      <c r="WDQ107" s="376"/>
      <c r="WDR107" s="376"/>
      <c r="WDS107" s="376"/>
      <c r="WDT107" s="376"/>
      <c r="WDU107" s="376"/>
      <c r="WDV107" s="376"/>
      <c r="WDW107" s="376"/>
      <c r="WDX107" s="376"/>
      <c r="WDY107" s="376"/>
      <c r="WDZ107" s="376"/>
      <c r="WEA107" s="376"/>
      <c r="WEB107" s="376"/>
      <c r="WEC107" s="376"/>
      <c r="WED107" s="376"/>
      <c r="WEE107" s="376"/>
      <c r="WEF107" s="376"/>
      <c r="WEG107" s="376"/>
      <c r="WEH107" s="376"/>
      <c r="WEI107" s="376"/>
      <c r="WEJ107" s="376"/>
      <c r="WEK107" s="376"/>
      <c r="WEL107" s="376"/>
      <c r="WEM107" s="376"/>
      <c r="WEN107" s="376"/>
      <c r="WEO107" s="376"/>
      <c r="WEP107" s="376"/>
      <c r="WEQ107" s="376"/>
      <c r="WER107" s="376"/>
      <c r="WES107" s="376"/>
      <c r="WET107" s="376"/>
      <c r="WEU107" s="376"/>
      <c r="WEV107" s="376"/>
      <c r="WEW107" s="376"/>
      <c r="WEX107" s="376"/>
      <c r="WEY107" s="376"/>
      <c r="WEZ107" s="376"/>
      <c r="WFA107" s="376"/>
      <c r="WFB107" s="376"/>
      <c r="WFC107" s="376"/>
      <c r="WFD107" s="376"/>
      <c r="WFE107" s="376"/>
      <c r="WFF107" s="376"/>
      <c r="WFG107" s="376"/>
      <c r="WFH107" s="376"/>
      <c r="WFI107" s="376"/>
      <c r="WFJ107" s="376"/>
      <c r="WFK107" s="376"/>
      <c r="WFL107" s="376"/>
      <c r="WFM107" s="376"/>
      <c r="WFN107" s="376"/>
      <c r="WFO107" s="376"/>
      <c r="WFP107" s="376"/>
      <c r="WFQ107" s="376"/>
      <c r="WFR107" s="376"/>
      <c r="WFS107" s="376"/>
      <c r="WFT107" s="376"/>
      <c r="WFU107" s="376"/>
      <c r="WFV107" s="376"/>
      <c r="WFW107" s="376"/>
      <c r="WFX107" s="376"/>
      <c r="WFY107" s="376"/>
      <c r="WFZ107" s="376"/>
      <c r="WGA107" s="376"/>
      <c r="WGB107" s="376"/>
      <c r="WGC107" s="376"/>
      <c r="WGD107" s="376"/>
      <c r="WGE107" s="376"/>
      <c r="WGF107" s="376"/>
      <c r="WGG107" s="376"/>
      <c r="WGH107" s="376"/>
      <c r="WGI107" s="376"/>
      <c r="WGJ107" s="376"/>
      <c r="WGK107" s="376"/>
      <c r="WGL107" s="376"/>
      <c r="WGM107" s="376"/>
      <c r="WGN107" s="376"/>
      <c r="WGO107" s="376"/>
      <c r="WGP107" s="376"/>
      <c r="WGQ107" s="376"/>
      <c r="WGR107" s="376"/>
      <c r="WGS107" s="376"/>
      <c r="WGT107" s="376"/>
      <c r="WGU107" s="376"/>
      <c r="WGV107" s="376"/>
      <c r="WGW107" s="376"/>
      <c r="WGX107" s="376"/>
      <c r="WGY107" s="376"/>
      <c r="WGZ107" s="376"/>
      <c r="WHA107" s="376"/>
      <c r="WHB107" s="376"/>
      <c r="WHC107" s="376"/>
      <c r="WHD107" s="376"/>
      <c r="WHE107" s="376"/>
      <c r="WHF107" s="376"/>
      <c r="WHG107" s="376"/>
      <c r="WHH107" s="376"/>
      <c r="WHI107" s="376"/>
      <c r="WHJ107" s="376"/>
      <c r="WHK107" s="376"/>
      <c r="WHL107" s="376"/>
      <c r="WHM107" s="376"/>
      <c r="WHN107" s="376"/>
      <c r="WHO107" s="376"/>
      <c r="WHP107" s="376"/>
      <c r="WHQ107" s="376"/>
      <c r="WHR107" s="376"/>
      <c r="WHS107" s="376"/>
      <c r="WHT107" s="376"/>
      <c r="WHU107" s="376"/>
      <c r="WHV107" s="376"/>
      <c r="WHW107" s="376"/>
      <c r="WHX107" s="376"/>
      <c r="WHY107" s="376"/>
      <c r="WHZ107" s="376"/>
      <c r="WIA107" s="376"/>
      <c r="WIB107" s="376"/>
      <c r="WIC107" s="376"/>
      <c r="WID107" s="376"/>
      <c r="WIE107" s="376"/>
      <c r="WIF107" s="376"/>
      <c r="WIG107" s="376"/>
      <c r="WIH107" s="376"/>
      <c r="WII107" s="376"/>
      <c r="WIJ107" s="376"/>
      <c r="WIK107" s="376"/>
      <c r="WIL107" s="376"/>
      <c r="WIM107" s="376"/>
      <c r="WIN107" s="376"/>
      <c r="WIO107" s="376"/>
      <c r="WIP107" s="376"/>
      <c r="WIQ107" s="376"/>
      <c r="WIR107" s="376"/>
      <c r="WIS107" s="376"/>
      <c r="WIT107" s="376"/>
      <c r="WIU107" s="376"/>
      <c r="WIV107" s="376"/>
      <c r="WIW107" s="376"/>
      <c r="WIX107" s="376"/>
      <c r="WIY107" s="376"/>
      <c r="WIZ107" s="376"/>
      <c r="WJA107" s="376"/>
      <c r="WJB107" s="376"/>
      <c r="WJC107" s="376"/>
      <c r="WJD107" s="376"/>
      <c r="WJE107" s="376"/>
      <c r="WJF107" s="376"/>
      <c r="WJG107" s="376"/>
      <c r="WJH107" s="376"/>
      <c r="WJI107" s="376"/>
      <c r="WJJ107" s="376"/>
      <c r="WJK107" s="376"/>
      <c r="WJL107" s="376"/>
      <c r="WJM107" s="376"/>
      <c r="WJN107" s="376"/>
      <c r="WJO107" s="376"/>
      <c r="WJP107" s="376"/>
      <c r="WJQ107" s="376"/>
      <c r="WJR107" s="376"/>
      <c r="WJS107" s="376"/>
      <c r="WJT107" s="376"/>
      <c r="WJU107" s="376"/>
      <c r="WJV107" s="376"/>
      <c r="WJW107" s="376"/>
      <c r="WJX107" s="376"/>
      <c r="WJY107" s="376"/>
      <c r="WJZ107" s="376"/>
      <c r="WKA107" s="376"/>
      <c r="WKB107" s="376"/>
      <c r="WKC107" s="376"/>
      <c r="WKD107" s="376"/>
      <c r="WKE107" s="376"/>
      <c r="WKF107" s="376"/>
      <c r="WKG107" s="376"/>
      <c r="WKH107" s="376"/>
      <c r="WKI107" s="376"/>
      <c r="WKJ107" s="376"/>
      <c r="WKK107" s="376"/>
      <c r="WKL107" s="376"/>
      <c r="WKM107" s="376"/>
      <c r="WKN107" s="376"/>
      <c r="WKO107" s="376"/>
      <c r="WKP107" s="376"/>
      <c r="WKQ107" s="376"/>
      <c r="WKR107" s="376"/>
      <c r="WKS107" s="376"/>
      <c r="WKT107" s="376"/>
      <c r="WKU107" s="376"/>
      <c r="WKV107" s="376"/>
      <c r="WKW107" s="376"/>
      <c r="WKX107" s="376"/>
      <c r="WKY107" s="376"/>
      <c r="WKZ107" s="376"/>
      <c r="WLA107" s="376"/>
      <c r="WLB107" s="376"/>
      <c r="WLC107" s="376"/>
      <c r="WLD107" s="376"/>
      <c r="WLE107" s="376"/>
      <c r="WLF107" s="376"/>
      <c r="WLG107" s="376"/>
      <c r="WLH107" s="376"/>
      <c r="WLI107" s="376"/>
      <c r="WLJ107" s="376"/>
      <c r="WLK107" s="376"/>
      <c r="WLL107" s="376"/>
      <c r="WLM107" s="376"/>
      <c r="WLN107" s="376"/>
      <c r="WLO107" s="376"/>
      <c r="WLP107" s="376"/>
      <c r="WLQ107" s="376"/>
      <c r="WLR107" s="376"/>
      <c r="WLS107" s="376"/>
      <c r="WLT107" s="376"/>
      <c r="WLU107" s="376"/>
      <c r="WLV107" s="376"/>
      <c r="WLW107" s="376"/>
      <c r="WLX107" s="376"/>
      <c r="WLY107" s="376"/>
      <c r="WLZ107" s="376"/>
      <c r="WMA107" s="376"/>
      <c r="WMB107" s="376"/>
      <c r="WMC107" s="376"/>
      <c r="WMD107" s="376"/>
      <c r="WME107" s="376"/>
      <c r="WMF107" s="376"/>
      <c r="WMG107" s="376"/>
      <c r="WMH107" s="376"/>
      <c r="WMI107" s="376"/>
      <c r="WMJ107" s="376"/>
      <c r="WMK107" s="376"/>
      <c r="WML107" s="376"/>
      <c r="WMM107" s="376"/>
      <c r="WMN107" s="376"/>
      <c r="WMO107" s="376"/>
      <c r="WMP107" s="376"/>
      <c r="WMQ107" s="376"/>
      <c r="WMR107" s="376"/>
      <c r="WMS107" s="376"/>
      <c r="WMT107" s="376"/>
      <c r="WMU107" s="376"/>
      <c r="WMV107" s="376"/>
      <c r="WMW107" s="376"/>
      <c r="WMX107" s="376"/>
      <c r="WMY107" s="376"/>
      <c r="WMZ107" s="376"/>
      <c r="WNA107" s="376"/>
      <c r="WNB107" s="376"/>
      <c r="WNC107" s="376"/>
      <c r="WND107" s="376"/>
      <c r="WNE107" s="376"/>
      <c r="WNF107" s="376"/>
      <c r="WNG107" s="376"/>
      <c r="WNH107" s="376"/>
      <c r="WNI107" s="376"/>
      <c r="WNJ107" s="376"/>
      <c r="WNK107" s="376"/>
      <c r="WNL107" s="376"/>
      <c r="WNM107" s="376"/>
      <c r="WNN107" s="376"/>
      <c r="WNO107" s="376"/>
      <c r="WNP107" s="376"/>
      <c r="WNQ107" s="376"/>
      <c r="WNR107" s="376"/>
      <c r="WNS107" s="376"/>
      <c r="WNT107" s="376"/>
      <c r="WNU107" s="376"/>
      <c r="WNV107" s="376"/>
      <c r="WNW107" s="376"/>
      <c r="WNX107" s="376"/>
      <c r="WNY107" s="376"/>
      <c r="WNZ107" s="376"/>
      <c r="WOA107" s="376"/>
      <c r="WOB107" s="376"/>
      <c r="WOC107" s="376"/>
      <c r="WOD107" s="376"/>
      <c r="WOE107" s="376"/>
      <c r="WOF107" s="376"/>
      <c r="WOG107" s="376"/>
      <c r="WOH107" s="376"/>
      <c r="WOI107" s="376"/>
      <c r="WOJ107" s="376"/>
      <c r="WOK107" s="376"/>
      <c r="WOL107" s="376"/>
      <c r="WOM107" s="376"/>
      <c r="WON107" s="376"/>
      <c r="WOO107" s="376"/>
      <c r="WOP107" s="376"/>
      <c r="WOQ107" s="376"/>
      <c r="WOR107" s="376"/>
      <c r="WOS107" s="376"/>
      <c r="WOT107" s="376"/>
      <c r="WOU107" s="376"/>
      <c r="WOV107" s="376"/>
      <c r="WOW107" s="376"/>
      <c r="WOX107" s="376"/>
      <c r="WOY107" s="376"/>
      <c r="WOZ107" s="376"/>
      <c r="WPA107" s="376"/>
      <c r="WPB107" s="376"/>
      <c r="WPC107" s="376"/>
      <c r="WPD107" s="376"/>
      <c r="WPE107" s="376"/>
      <c r="WPF107" s="376"/>
      <c r="WPG107" s="376"/>
      <c r="WPH107" s="376"/>
      <c r="WPI107" s="376"/>
      <c r="WPJ107" s="376"/>
      <c r="WPK107" s="376"/>
      <c r="WPL107" s="376"/>
      <c r="WPM107" s="376"/>
      <c r="WPN107" s="376"/>
      <c r="WPO107" s="376"/>
      <c r="WPP107" s="376"/>
      <c r="WPQ107" s="376"/>
      <c r="WPR107" s="376"/>
      <c r="WPS107" s="376"/>
      <c r="WPT107" s="376"/>
      <c r="WPU107" s="376"/>
      <c r="WPV107" s="376"/>
      <c r="WPW107" s="376"/>
      <c r="WPX107" s="376"/>
      <c r="WPY107" s="376"/>
      <c r="WPZ107" s="376"/>
      <c r="WQA107" s="376"/>
      <c r="WQB107" s="376"/>
      <c r="WQC107" s="376"/>
      <c r="WQD107" s="376"/>
      <c r="WQE107" s="376"/>
      <c r="WQF107" s="376"/>
      <c r="WQG107" s="376"/>
      <c r="WQH107" s="376"/>
      <c r="WQI107" s="376"/>
      <c r="WQJ107" s="376"/>
      <c r="WQK107" s="376"/>
      <c r="WQL107" s="376"/>
      <c r="WQM107" s="376"/>
      <c r="WQN107" s="376"/>
      <c r="WQO107" s="376"/>
      <c r="WQP107" s="376"/>
      <c r="WQQ107" s="376"/>
      <c r="WQR107" s="376"/>
      <c r="WQS107" s="376"/>
      <c r="WQT107" s="376"/>
      <c r="WQU107" s="376"/>
      <c r="WQV107" s="376"/>
      <c r="WQW107" s="376"/>
      <c r="WQX107" s="376"/>
      <c r="WQY107" s="376"/>
      <c r="WQZ107" s="376"/>
      <c r="WRA107" s="376"/>
      <c r="WRB107" s="376"/>
      <c r="WRC107" s="376"/>
      <c r="WRD107" s="376"/>
      <c r="WRE107" s="376"/>
      <c r="WRF107" s="376"/>
      <c r="WRG107" s="376"/>
      <c r="WRH107" s="376"/>
      <c r="WRI107" s="376"/>
      <c r="WRJ107" s="376"/>
      <c r="WRK107" s="376"/>
      <c r="WRL107" s="376"/>
      <c r="WRM107" s="376"/>
      <c r="WRN107" s="376"/>
      <c r="WRO107" s="376"/>
      <c r="WRP107" s="376"/>
      <c r="WRQ107" s="376"/>
      <c r="WRR107" s="376"/>
      <c r="WRS107" s="376"/>
      <c r="WRT107" s="376"/>
      <c r="WRU107" s="376"/>
      <c r="WRV107" s="376"/>
      <c r="WRW107" s="376"/>
      <c r="WRX107" s="376"/>
      <c r="WRY107" s="376"/>
      <c r="WRZ107" s="376"/>
      <c r="WSA107" s="376"/>
      <c r="WSB107" s="376"/>
      <c r="WSC107" s="376"/>
      <c r="WSD107" s="376"/>
      <c r="WSE107" s="376"/>
      <c r="WSF107" s="376"/>
      <c r="WSG107" s="376"/>
      <c r="WSH107" s="376"/>
      <c r="WSI107" s="376"/>
      <c r="WSJ107" s="376"/>
      <c r="WSK107" s="376"/>
      <c r="WSL107" s="376"/>
      <c r="WSM107" s="376"/>
      <c r="WSN107" s="376"/>
      <c r="WSO107" s="376"/>
      <c r="WSP107" s="376"/>
      <c r="WSQ107" s="376"/>
      <c r="WSR107" s="376"/>
      <c r="WSS107" s="376"/>
      <c r="WST107" s="376"/>
      <c r="WSU107" s="376"/>
      <c r="WSV107" s="376"/>
      <c r="WSW107" s="376"/>
      <c r="WSX107" s="376"/>
      <c r="WSY107" s="376"/>
      <c r="WSZ107" s="376"/>
      <c r="WTA107" s="376"/>
      <c r="WTB107" s="376"/>
      <c r="WTC107" s="376"/>
      <c r="WTD107" s="376"/>
      <c r="WTE107" s="376"/>
      <c r="WTF107" s="376"/>
      <c r="WTG107" s="376"/>
      <c r="WTH107" s="376"/>
      <c r="WTI107" s="376"/>
      <c r="WTJ107" s="376"/>
      <c r="WTK107" s="376"/>
      <c r="WTL107" s="376"/>
      <c r="WTM107" s="376"/>
      <c r="WTN107" s="376"/>
      <c r="WTO107" s="376"/>
      <c r="WTP107" s="376"/>
      <c r="WTQ107" s="376"/>
      <c r="WTR107" s="376"/>
      <c r="WTS107" s="376"/>
      <c r="WTT107" s="376"/>
      <c r="WTU107" s="376"/>
      <c r="WTV107" s="376"/>
      <c r="WTW107" s="376"/>
      <c r="WTX107" s="376"/>
      <c r="WTY107" s="376"/>
      <c r="WTZ107" s="376"/>
      <c r="WUA107" s="376"/>
      <c r="WUB107" s="376"/>
      <c r="WUC107" s="376"/>
      <c r="WUD107" s="376"/>
      <c r="WUE107" s="376"/>
      <c r="WUF107" s="376"/>
      <c r="WUG107" s="376"/>
      <c r="WUH107" s="376"/>
      <c r="WUI107" s="376"/>
      <c r="WUJ107" s="376"/>
      <c r="WUK107" s="376"/>
      <c r="WUL107" s="376"/>
      <c r="WUM107" s="376"/>
      <c r="WUN107" s="376"/>
      <c r="WUO107" s="376"/>
      <c r="WUP107" s="376"/>
      <c r="WUQ107" s="376"/>
      <c r="WUR107" s="376"/>
      <c r="WUS107" s="376"/>
      <c r="WUT107" s="376"/>
      <c r="WUU107" s="376"/>
      <c r="WUV107" s="376"/>
      <c r="WUW107" s="376"/>
      <c r="WUX107" s="376"/>
      <c r="WUY107" s="376"/>
      <c r="WUZ107" s="376"/>
      <c r="WVA107" s="376"/>
      <c r="WVB107" s="376"/>
      <c r="WVC107" s="376"/>
      <c r="WVD107" s="376"/>
      <c r="WVE107" s="376"/>
      <c r="WVF107" s="376"/>
      <c r="WVG107" s="376"/>
      <c r="WVH107" s="376"/>
      <c r="WVI107" s="376"/>
      <c r="WVJ107" s="376"/>
      <c r="WVK107" s="376"/>
      <c r="WVL107" s="376"/>
      <c r="WVM107" s="376"/>
      <c r="WVN107" s="376"/>
      <c r="WVO107" s="376"/>
      <c r="WVP107" s="376"/>
      <c r="WVQ107" s="376"/>
      <c r="WVR107" s="376"/>
      <c r="WVS107" s="376"/>
      <c r="WVT107" s="376"/>
      <c r="WVU107" s="376"/>
      <c r="WVV107" s="376"/>
      <c r="WVW107" s="376"/>
      <c r="WVX107" s="376"/>
      <c r="WVY107" s="376"/>
      <c r="WVZ107" s="376"/>
      <c r="WWA107" s="376"/>
      <c r="WWB107" s="376"/>
      <c r="WWC107" s="376"/>
      <c r="WWD107" s="376"/>
      <c r="WWE107" s="376"/>
      <c r="WWF107" s="376"/>
      <c r="WWG107" s="376"/>
      <c r="WWH107" s="376"/>
      <c r="WWI107" s="376"/>
      <c r="WWJ107" s="376"/>
      <c r="WWK107" s="376"/>
      <c r="WWL107" s="376"/>
      <c r="WWM107" s="376"/>
      <c r="WWN107" s="376"/>
      <c r="WWO107" s="376"/>
      <c r="WWP107" s="376"/>
      <c r="WWQ107" s="376"/>
      <c r="WWR107" s="376"/>
      <c r="WWS107" s="376"/>
      <c r="WWT107" s="376"/>
      <c r="WWU107" s="376"/>
      <c r="WWV107" s="376"/>
      <c r="WWW107" s="376"/>
      <c r="WWX107" s="376"/>
      <c r="WWY107" s="376"/>
      <c r="WWZ107" s="376"/>
      <c r="WXA107" s="376"/>
      <c r="WXB107" s="376"/>
      <c r="WXC107" s="376"/>
      <c r="WXD107" s="376"/>
      <c r="WXE107" s="376"/>
      <c r="WXF107" s="376"/>
      <c r="WXG107" s="376"/>
      <c r="WXH107" s="376"/>
      <c r="WXI107" s="376"/>
      <c r="WXJ107" s="376"/>
      <c r="WXK107" s="376"/>
      <c r="WXL107" s="376"/>
      <c r="WXM107" s="376"/>
      <c r="WXN107" s="376"/>
      <c r="WXO107" s="376"/>
      <c r="WXP107" s="376"/>
      <c r="WXQ107" s="376"/>
      <c r="WXR107" s="376"/>
      <c r="WXS107" s="376"/>
      <c r="WXT107" s="376"/>
      <c r="WXU107" s="376"/>
      <c r="WXV107" s="376"/>
      <c r="WXW107" s="376"/>
      <c r="WXX107" s="376"/>
      <c r="WXY107" s="376"/>
      <c r="WXZ107" s="376"/>
      <c r="WYA107" s="376"/>
      <c r="WYB107" s="376"/>
      <c r="WYC107" s="376"/>
      <c r="WYD107" s="376"/>
      <c r="WYE107" s="376"/>
      <c r="WYF107" s="376"/>
      <c r="WYG107" s="376"/>
      <c r="WYH107" s="376"/>
      <c r="WYI107" s="376"/>
      <c r="WYJ107" s="376"/>
      <c r="WYK107" s="376"/>
      <c r="WYL107" s="376"/>
      <c r="WYM107" s="376"/>
      <c r="WYN107" s="376"/>
      <c r="WYO107" s="376"/>
      <c r="WYP107" s="376"/>
      <c r="WYQ107" s="376"/>
      <c r="WYR107" s="376"/>
      <c r="WYS107" s="376"/>
      <c r="WYT107" s="376"/>
      <c r="WYU107" s="376"/>
      <c r="WYV107" s="376"/>
      <c r="WYW107" s="376"/>
      <c r="WYX107" s="376"/>
      <c r="WYY107" s="376"/>
      <c r="WYZ107" s="376"/>
      <c r="WZA107" s="376"/>
      <c r="WZB107" s="376"/>
      <c r="WZC107" s="376"/>
      <c r="WZD107" s="376"/>
      <c r="WZE107" s="376"/>
      <c r="WZF107" s="376"/>
      <c r="WZG107" s="376"/>
      <c r="WZH107" s="376"/>
      <c r="WZI107" s="376"/>
      <c r="WZJ107" s="376"/>
      <c r="WZK107" s="376"/>
      <c r="WZL107" s="376"/>
      <c r="WZM107" s="376"/>
      <c r="WZN107" s="376"/>
      <c r="WZO107" s="376"/>
      <c r="WZP107" s="376"/>
      <c r="WZQ107" s="376"/>
      <c r="WZR107" s="376"/>
      <c r="WZS107" s="376"/>
      <c r="WZT107" s="376"/>
      <c r="WZU107" s="376"/>
      <c r="WZV107" s="376"/>
      <c r="WZW107" s="376"/>
      <c r="WZX107" s="376"/>
      <c r="WZY107" s="376"/>
      <c r="WZZ107" s="376"/>
      <c r="XAA107" s="376"/>
      <c r="XAB107" s="376"/>
      <c r="XAC107" s="376"/>
      <c r="XAD107" s="376"/>
      <c r="XAE107" s="376"/>
      <c r="XAF107" s="376"/>
      <c r="XAG107" s="376"/>
      <c r="XAH107" s="376"/>
      <c r="XAI107" s="376"/>
      <c r="XAJ107" s="376"/>
      <c r="XAK107" s="376"/>
      <c r="XAL107" s="376"/>
      <c r="XAM107" s="376"/>
      <c r="XAN107" s="376"/>
      <c r="XAO107" s="376"/>
      <c r="XAP107" s="376"/>
      <c r="XAQ107" s="376"/>
      <c r="XAR107" s="376"/>
      <c r="XAS107" s="376"/>
      <c r="XAT107" s="376"/>
      <c r="XAU107" s="376"/>
      <c r="XAV107" s="376"/>
      <c r="XAW107" s="376"/>
      <c r="XAX107" s="376"/>
      <c r="XAY107" s="376"/>
      <c r="XAZ107" s="376"/>
      <c r="XBA107" s="376"/>
      <c r="XBB107" s="376"/>
      <c r="XBC107" s="376"/>
      <c r="XBD107" s="376"/>
      <c r="XBE107" s="376"/>
      <c r="XBF107" s="376"/>
      <c r="XBG107" s="376"/>
      <c r="XBH107" s="376"/>
      <c r="XBI107" s="376"/>
      <c r="XBJ107" s="376"/>
      <c r="XBK107" s="376"/>
      <c r="XBL107" s="376"/>
      <c r="XBM107" s="376"/>
      <c r="XBN107" s="376"/>
      <c r="XBO107" s="376"/>
      <c r="XBP107" s="376"/>
      <c r="XBQ107" s="376"/>
      <c r="XBR107" s="376"/>
      <c r="XBS107" s="376"/>
      <c r="XBT107" s="376"/>
      <c r="XBU107" s="376"/>
      <c r="XBV107" s="376"/>
      <c r="XBW107" s="376"/>
    </row>
    <row r="108" spans="1:16299" s="367" customFormat="1" hidden="1" x14ac:dyDescent="0.2">
      <c r="A108" s="402" t="s">
        <v>373</v>
      </c>
      <c r="C108" s="292"/>
    </row>
    <row r="109" spans="1:16299" s="367" customFormat="1" hidden="1" x14ac:dyDescent="0.2">
      <c r="A109" s="399" t="s">
        <v>370</v>
      </c>
      <c r="B109" s="376"/>
      <c r="C109" s="430">
        <f>C45/smic</f>
        <v>0</v>
      </c>
      <c r="D109" s="376"/>
      <c r="E109" s="376"/>
      <c r="F109" s="376"/>
      <c r="G109" s="376"/>
      <c r="H109" s="376"/>
      <c r="I109" s="376"/>
      <c r="J109" s="376"/>
      <c r="K109" s="376"/>
      <c r="L109" s="376"/>
      <c r="M109" s="376"/>
      <c r="N109" s="376"/>
      <c r="O109" s="376"/>
      <c r="P109" s="376"/>
      <c r="Q109" s="376"/>
      <c r="R109" s="376"/>
      <c r="S109" s="376"/>
      <c r="T109" s="376"/>
      <c r="U109" s="376"/>
      <c r="V109" s="376"/>
      <c r="W109" s="376"/>
      <c r="X109" s="376"/>
      <c r="Y109" s="376"/>
      <c r="Z109" s="376"/>
      <c r="AA109" s="376"/>
      <c r="AB109" s="376"/>
      <c r="AC109" s="376"/>
      <c r="AD109" s="376"/>
      <c r="AE109" s="376"/>
      <c r="AF109" s="376"/>
      <c r="AG109" s="376"/>
      <c r="AH109" s="376"/>
      <c r="AI109" s="376"/>
      <c r="AJ109" s="376"/>
      <c r="AK109" s="376"/>
      <c r="AL109" s="376"/>
      <c r="AM109" s="376"/>
      <c r="AN109" s="376"/>
      <c r="AO109" s="376"/>
      <c r="AP109" s="376"/>
      <c r="AQ109" s="376"/>
      <c r="AR109" s="376"/>
      <c r="AS109" s="376"/>
      <c r="AT109" s="376"/>
      <c r="AU109" s="376"/>
      <c r="AV109" s="376"/>
      <c r="AW109" s="376"/>
      <c r="AX109" s="376"/>
      <c r="AY109" s="376"/>
      <c r="AZ109" s="376"/>
      <c r="BA109" s="376"/>
      <c r="BB109" s="376"/>
      <c r="BC109" s="376"/>
      <c r="BD109" s="376"/>
      <c r="BE109" s="376"/>
      <c r="BF109" s="376"/>
      <c r="BG109" s="376"/>
      <c r="BH109" s="376"/>
      <c r="BI109" s="376"/>
      <c r="BJ109" s="376"/>
      <c r="BK109" s="376"/>
      <c r="BL109" s="376"/>
      <c r="BM109" s="376"/>
      <c r="BN109" s="376"/>
      <c r="BO109" s="376"/>
      <c r="BP109" s="376"/>
      <c r="BQ109" s="376"/>
      <c r="BR109" s="376"/>
      <c r="BS109" s="376"/>
      <c r="BT109" s="376"/>
      <c r="BU109" s="376"/>
      <c r="BV109" s="376"/>
      <c r="BW109" s="376"/>
      <c r="BX109" s="376"/>
      <c r="BY109" s="376"/>
      <c r="BZ109" s="376"/>
      <c r="CA109" s="376"/>
      <c r="CB109" s="376"/>
      <c r="CC109" s="376"/>
      <c r="CD109" s="376"/>
      <c r="CE109" s="376"/>
      <c r="CF109" s="376"/>
      <c r="CG109" s="376"/>
      <c r="CH109" s="376"/>
      <c r="CI109" s="376"/>
      <c r="CJ109" s="376"/>
      <c r="CK109" s="376"/>
      <c r="CL109" s="376"/>
      <c r="CM109" s="376"/>
      <c r="CN109" s="376"/>
      <c r="CO109" s="376"/>
      <c r="CP109" s="376"/>
      <c r="CQ109" s="376"/>
      <c r="CR109" s="376"/>
      <c r="CS109" s="376"/>
      <c r="CT109" s="376"/>
      <c r="CU109" s="376"/>
      <c r="CV109" s="376"/>
      <c r="CW109" s="376"/>
      <c r="CX109" s="376"/>
      <c r="CY109" s="376"/>
      <c r="CZ109" s="376"/>
      <c r="DA109" s="376"/>
      <c r="DB109" s="376"/>
      <c r="DC109" s="376"/>
      <c r="DD109" s="376"/>
      <c r="DE109" s="376"/>
      <c r="DF109" s="376"/>
      <c r="DG109" s="376"/>
      <c r="DH109" s="376"/>
      <c r="DI109" s="376"/>
      <c r="DJ109" s="376"/>
      <c r="DK109" s="376"/>
      <c r="DL109" s="376"/>
      <c r="DM109" s="376"/>
      <c r="DN109" s="376"/>
      <c r="DO109" s="376"/>
      <c r="DP109" s="376"/>
      <c r="DQ109" s="376"/>
      <c r="DR109" s="376"/>
      <c r="DS109" s="376"/>
      <c r="DT109" s="376"/>
      <c r="DU109" s="376"/>
      <c r="DV109" s="376"/>
      <c r="DW109" s="376"/>
      <c r="DX109" s="376"/>
      <c r="DY109" s="376"/>
      <c r="DZ109" s="376"/>
      <c r="EA109" s="376"/>
      <c r="EB109" s="376"/>
      <c r="EC109" s="376"/>
      <c r="ED109" s="376"/>
      <c r="EE109" s="376"/>
      <c r="EF109" s="376"/>
      <c r="EG109" s="376"/>
      <c r="EH109" s="376"/>
      <c r="EI109" s="376"/>
      <c r="EJ109" s="376"/>
      <c r="EK109" s="376"/>
      <c r="EL109" s="376"/>
      <c r="EM109" s="376"/>
      <c r="EN109" s="376"/>
      <c r="EO109" s="376"/>
      <c r="EP109" s="376"/>
      <c r="EQ109" s="376"/>
      <c r="ER109" s="376"/>
      <c r="ES109" s="376"/>
      <c r="ET109" s="376"/>
      <c r="EU109" s="376"/>
      <c r="EV109" s="376"/>
      <c r="EW109" s="376"/>
      <c r="EX109" s="376"/>
      <c r="EY109" s="376"/>
      <c r="EZ109" s="376"/>
      <c r="FA109" s="376"/>
      <c r="FB109" s="376"/>
      <c r="FC109" s="376"/>
      <c r="FD109" s="376"/>
      <c r="FE109" s="376"/>
      <c r="FF109" s="376"/>
      <c r="FG109" s="376"/>
      <c r="FH109" s="376"/>
      <c r="FI109" s="376"/>
      <c r="FJ109" s="376"/>
      <c r="FK109" s="376"/>
      <c r="FL109" s="376"/>
      <c r="FM109" s="376"/>
      <c r="FN109" s="376"/>
      <c r="FO109" s="376"/>
      <c r="FP109" s="376"/>
      <c r="FQ109" s="376"/>
      <c r="FR109" s="376"/>
      <c r="FS109" s="376"/>
      <c r="FT109" s="376"/>
      <c r="FU109" s="376"/>
      <c r="FV109" s="376"/>
      <c r="FW109" s="376"/>
      <c r="FX109" s="376"/>
      <c r="FY109" s="376"/>
      <c r="FZ109" s="376"/>
      <c r="GA109" s="376"/>
      <c r="GB109" s="376"/>
      <c r="GC109" s="376"/>
      <c r="GD109" s="376"/>
      <c r="GE109" s="376"/>
      <c r="GF109" s="376"/>
      <c r="GG109" s="376"/>
      <c r="GH109" s="376"/>
      <c r="GI109" s="376"/>
      <c r="GJ109" s="376"/>
      <c r="GK109" s="376"/>
      <c r="GL109" s="376"/>
      <c r="GM109" s="376"/>
      <c r="GN109" s="376"/>
      <c r="GO109" s="376"/>
      <c r="GP109" s="376"/>
      <c r="GQ109" s="376"/>
      <c r="GR109" s="376"/>
      <c r="GS109" s="376"/>
      <c r="GT109" s="376"/>
      <c r="GU109" s="376"/>
      <c r="GV109" s="376"/>
      <c r="GW109" s="376"/>
      <c r="GX109" s="376"/>
      <c r="GY109" s="376"/>
      <c r="GZ109" s="376"/>
      <c r="HA109" s="376"/>
      <c r="HB109" s="376"/>
      <c r="HC109" s="376"/>
      <c r="HD109" s="376"/>
      <c r="HE109" s="376"/>
      <c r="HF109" s="376"/>
      <c r="HG109" s="376"/>
      <c r="HH109" s="376"/>
      <c r="HI109" s="376"/>
      <c r="HJ109" s="376"/>
      <c r="HK109" s="376"/>
      <c r="HL109" s="376"/>
      <c r="HM109" s="376"/>
      <c r="HN109" s="376"/>
      <c r="HO109" s="376"/>
      <c r="HP109" s="376"/>
      <c r="HQ109" s="376"/>
      <c r="HR109" s="376"/>
      <c r="HS109" s="376"/>
      <c r="HT109" s="376"/>
      <c r="HU109" s="376"/>
      <c r="HV109" s="376"/>
      <c r="HW109" s="376"/>
      <c r="HX109" s="376"/>
      <c r="HY109" s="376"/>
      <c r="HZ109" s="376"/>
      <c r="IA109" s="376"/>
      <c r="IB109" s="376"/>
      <c r="IC109" s="376"/>
      <c r="ID109" s="376"/>
      <c r="IE109" s="376"/>
      <c r="IF109" s="376"/>
      <c r="IG109" s="376"/>
      <c r="IH109" s="376"/>
      <c r="II109" s="376"/>
      <c r="IJ109" s="376"/>
      <c r="IK109" s="376"/>
      <c r="IL109" s="376"/>
      <c r="IM109" s="376"/>
      <c r="IN109" s="376"/>
      <c r="IO109" s="376"/>
      <c r="IP109" s="376"/>
      <c r="IQ109" s="376"/>
      <c r="IR109" s="376"/>
      <c r="IS109" s="376"/>
      <c r="IT109" s="376"/>
      <c r="IU109" s="376"/>
      <c r="IV109" s="376"/>
      <c r="IW109" s="376"/>
      <c r="IX109" s="376"/>
      <c r="IY109" s="376"/>
      <c r="IZ109" s="376"/>
      <c r="JA109" s="376"/>
      <c r="JB109" s="376"/>
      <c r="JC109" s="376"/>
      <c r="JD109" s="376"/>
      <c r="JE109" s="376"/>
      <c r="JF109" s="376"/>
      <c r="JG109" s="376"/>
      <c r="JH109" s="376"/>
      <c r="JI109" s="376"/>
      <c r="JJ109" s="376"/>
      <c r="JK109" s="376"/>
      <c r="JL109" s="376"/>
      <c r="JM109" s="376"/>
      <c r="JN109" s="376"/>
      <c r="JO109" s="376"/>
      <c r="JP109" s="376"/>
      <c r="JQ109" s="376"/>
      <c r="JR109" s="376"/>
      <c r="JS109" s="376"/>
      <c r="JT109" s="376"/>
      <c r="JU109" s="376"/>
      <c r="JV109" s="376"/>
      <c r="JW109" s="376"/>
      <c r="JX109" s="376"/>
      <c r="JY109" s="376"/>
      <c r="JZ109" s="376"/>
      <c r="KA109" s="376"/>
      <c r="KB109" s="376"/>
      <c r="KC109" s="376"/>
      <c r="KD109" s="376"/>
      <c r="KE109" s="376"/>
      <c r="KF109" s="376"/>
      <c r="KG109" s="376"/>
      <c r="KH109" s="376"/>
      <c r="KI109" s="376"/>
      <c r="KJ109" s="376"/>
      <c r="KK109" s="376"/>
      <c r="KL109" s="376"/>
      <c r="KM109" s="376"/>
      <c r="KN109" s="376"/>
      <c r="KO109" s="376"/>
      <c r="KP109" s="376"/>
      <c r="KQ109" s="376"/>
      <c r="KR109" s="376"/>
      <c r="KS109" s="376"/>
      <c r="KT109" s="376"/>
      <c r="KU109" s="376"/>
      <c r="KV109" s="376"/>
      <c r="KW109" s="376"/>
      <c r="KX109" s="376"/>
      <c r="KY109" s="376"/>
      <c r="KZ109" s="376"/>
      <c r="LA109" s="376"/>
      <c r="LB109" s="376"/>
      <c r="LC109" s="376"/>
      <c r="LD109" s="376"/>
      <c r="LE109" s="376"/>
      <c r="LF109" s="376"/>
      <c r="LG109" s="376"/>
      <c r="LH109" s="376"/>
      <c r="LI109" s="376"/>
      <c r="LJ109" s="376"/>
      <c r="LK109" s="376"/>
      <c r="LL109" s="376"/>
      <c r="LM109" s="376"/>
      <c r="LN109" s="376"/>
      <c r="LO109" s="376"/>
      <c r="LP109" s="376"/>
      <c r="LQ109" s="376"/>
      <c r="LR109" s="376"/>
      <c r="LS109" s="376"/>
      <c r="LT109" s="376"/>
      <c r="LU109" s="376"/>
      <c r="LV109" s="376"/>
      <c r="LW109" s="376"/>
      <c r="LX109" s="376"/>
      <c r="LY109" s="376"/>
      <c r="LZ109" s="376"/>
      <c r="MA109" s="376"/>
      <c r="MB109" s="376"/>
      <c r="MC109" s="376"/>
      <c r="MD109" s="376"/>
      <c r="ME109" s="376"/>
      <c r="MF109" s="376"/>
      <c r="MG109" s="376"/>
      <c r="MH109" s="376"/>
      <c r="MI109" s="376"/>
      <c r="MJ109" s="376"/>
      <c r="MK109" s="376"/>
      <c r="ML109" s="376"/>
      <c r="MM109" s="376"/>
      <c r="MN109" s="376"/>
      <c r="MO109" s="376"/>
      <c r="MP109" s="376"/>
      <c r="MQ109" s="376"/>
      <c r="MR109" s="376"/>
      <c r="MS109" s="376"/>
      <c r="MT109" s="376"/>
      <c r="MU109" s="376"/>
      <c r="MV109" s="376"/>
      <c r="MW109" s="376"/>
      <c r="MX109" s="376"/>
      <c r="MY109" s="376"/>
      <c r="MZ109" s="376"/>
      <c r="NA109" s="376"/>
      <c r="NB109" s="376"/>
      <c r="NC109" s="376"/>
      <c r="ND109" s="376"/>
      <c r="NE109" s="376"/>
      <c r="NF109" s="376"/>
      <c r="NG109" s="376"/>
      <c r="NH109" s="376"/>
      <c r="NI109" s="376"/>
      <c r="NJ109" s="376"/>
      <c r="NK109" s="376"/>
      <c r="NL109" s="376"/>
      <c r="NM109" s="376"/>
      <c r="NN109" s="376"/>
      <c r="NO109" s="376"/>
      <c r="NP109" s="376"/>
      <c r="NQ109" s="376"/>
      <c r="NR109" s="376"/>
      <c r="NS109" s="376"/>
      <c r="NT109" s="376"/>
      <c r="NU109" s="376"/>
      <c r="NV109" s="376"/>
      <c r="NW109" s="376"/>
      <c r="NX109" s="376"/>
      <c r="NY109" s="376"/>
      <c r="NZ109" s="376"/>
      <c r="OA109" s="376"/>
      <c r="OB109" s="376"/>
      <c r="OC109" s="376"/>
      <c r="OD109" s="376"/>
      <c r="OE109" s="376"/>
      <c r="OF109" s="376"/>
      <c r="OG109" s="376"/>
      <c r="OH109" s="376"/>
      <c r="OI109" s="376"/>
      <c r="OJ109" s="376"/>
      <c r="OK109" s="376"/>
      <c r="OL109" s="376"/>
      <c r="OM109" s="376"/>
      <c r="ON109" s="376"/>
      <c r="OO109" s="376"/>
      <c r="OP109" s="376"/>
      <c r="OQ109" s="376"/>
      <c r="OR109" s="376"/>
      <c r="OS109" s="376"/>
      <c r="OT109" s="376"/>
      <c r="OU109" s="376"/>
      <c r="OV109" s="376"/>
      <c r="OW109" s="376"/>
      <c r="OX109" s="376"/>
      <c r="OY109" s="376"/>
      <c r="OZ109" s="376"/>
      <c r="PA109" s="376"/>
      <c r="PB109" s="376"/>
      <c r="PC109" s="376"/>
      <c r="PD109" s="376"/>
      <c r="PE109" s="376"/>
      <c r="PF109" s="376"/>
      <c r="PG109" s="376"/>
      <c r="PH109" s="376"/>
      <c r="PI109" s="376"/>
      <c r="PJ109" s="376"/>
      <c r="PK109" s="376"/>
      <c r="PL109" s="376"/>
      <c r="PM109" s="376"/>
      <c r="PN109" s="376"/>
      <c r="PO109" s="376"/>
      <c r="PP109" s="376"/>
      <c r="PQ109" s="376"/>
      <c r="PR109" s="376"/>
      <c r="PS109" s="376"/>
      <c r="PT109" s="376"/>
      <c r="PU109" s="376"/>
      <c r="PV109" s="376"/>
      <c r="PW109" s="376"/>
      <c r="PX109" s="376"/>
      <c r="PY109" s="376"/>
      <c r="PZ109" s="376"/>
      <c r="QA109" s="376"/>
      <c r="QB109" s="376"/>
      <c r="QC109" s="376"/>
      <c r="QD109" s="376"/>
      <c r="QE109" s="376"/>
      <c r="QF109" s="376"/>
      <c r="QG109" s="376"/>
      <c r="QH109" s="376"/>
      <c r="QI109" s="376"/>
      <c r="QJ109" s="376"/>
      <c r="QK109" s="376"/>
      <c r="QL109" s="376"/>
      <c r="QM109" s="376"/>
      <c r="QN109" s="376"/>
      <c r="QO109" s="376"/>
      <c r="QP109" s="376"/>
      <c r="QQ109" s="376"/>
      <c r="QR109" s="376"/>
      <c r="QS109" s="376"/>
      <c r="QT109" s="376"/>
      <c r="QU109" s="376"/>
      <c r="QV109" s="376"/>
      <c r="QW109" s="376"/>
      <c r="QX109" s="376"/>
      <c r="QY109" s="376"/>
      <c r="QZ109" s="376"/>
      <c r="RA109" s="376"/>
      <c r="RB109" s="376"/>
      <c r="RC109" s="376"/>
      <c r="RD109" s="376"/>
      <c r="RE109" s="376"/>
      <c r="RF109" s="376"/>
      <c r="RG109" s="376"/>
      <c r="RH109" s="376"/>
      <c r="RI109" s="376"/>
      <c r="RJ109" s="376"/>
      <c r="RK109" s="376"/>
      <c r="RL109" s="376"/>
      <c r="RM109" s="376"/>
      <c r="RN109" s="376"/>
      <c r="RO109" s="376"/>
      <c r="RP109" s="376"/>
      <c r="RQ109" s="376"/>
      <c r="RR109" s="376"/>
      <c r="RS109" s="376"/>
      <c r="RT109" s="376"/>
      <c r="RU109" s="376"/>
      <c r="RV109" s="376"/>
      <c r="RW109" s="376"/>
      <c r="RX109" s="376"/>
      <c r="RY109" s="376"/>
      <c r="RZ109" s="376"/>
      <c r="SA109" s="376"/>
      <c r="SB109" s="376"/>
      <c r="SC109" s="376"/>
      <c r="SD109" s="376"/>
      <c r="SE109" s="376"/>
      <c r="SF109" s="376"/>
      <c r="SG109" s="376"/>
      <c r="SH109" s="376"/>
      <c r="SI109" s="376"/>
      <c r="SJ109" s="376"/>
      <c r="SK109" s="376"/>
      <c r="SL109" s="376"/>
      <c r="SM109" s="376"/>
      <c r="SN109" s="376"/>
      <c r="SO109" s="376"/>
      <c r="SP109" s="376"/>
      <c r="SQ109" s="376"/>
      <c r="SR109" s="376"/>
      <c r="SS109" s="376"/>
      <c r="ST109" s="376"/>
      <c r="SU109" s="376"/>
      <c r="SV109" s="376"/>
      <c r="SW109" s="376"/>
      <c r="SX109" s="376"/>
      <c r="SY109" s="376"/>
      <c r="SZ109" s="376"/>
      <c r="TA109" s="376"/>
      <c r="TB109" s="376"/>
      <c r="TC109" s="376"/>
      <c r="TD109" s="376"/>
      <c r="TE109" s="376"/>
      <c r="TF109" s="376"/>
      <c r="TG109" s="376"/>
      <c r="TH109" s="376"/>
      <c r="TI109" s="376"/>
      <c r="TJ109" s="376"/>
      <c r="TK109" s="376"/>
      <c r="TL109" s="376"/>
      <c r="TM109" s="376"/>
      <c r="TN109" s="376"/>
      <c r="TO109" s="376"/>
      <c r="TP109" s="376"/>
      <c r="TQ109" s="376"/>
      <c r="TR109" s="376"/>
      <c r="TS109" s="376"/>
      <c r="TT109" s="376"/>
      <c r="TU109" s="376"/>
      <c r="TV109" s="376"/>
      <c r="TW109" s="376"/>
      <c r="TX109" s="376"/>
      <c r="TY109" s="376"/>
      <c r="TZ109" s="376"/>
      <c r="UA109" s="376"/>
      <c r="UB109" s="376"/>
      <c r="UC109" s="376"/>
      <c r="UD109" s="376"/>
      <c r="UE109" s="376"/>
      <c r="UF109" s="376"/>
      <c r="UG109" s="376"/>
      <c r="UH109" s="376"/>
      <c r="UI109" s="376"/>
      <c r="UJ109" s="376"/>
      <c r="UK109" s="376"/>
      <c r="UL109" s="376"/>
      <c r="UM109" s="376"/>
      <c r="UN109" s="376"/>
      <c r="UO109" s="376"/>
      <c r="UP109" s="376"/>
      <c r="UQ109" s="376"/>
      <c r="UR109" s="376"/>
      <c r="US109" s="376"/>
      <c r="UT109" s="376"/>
      <c r="UU109" s="376"/>
      <c r="UV109" s="376"/>
      <c r="UW109" s="376"/>
      <c r="UX109" s="376"/>
      <c r="UY109" s="376"/>
      <c r="UZ109" s="376"/>
      <c r="VA109" s="376"/>
      <c r="VB109" s="376"/>
      <c r="VC109" s="376"/>
      <c r="VD109" s="376"/>
      <c r="VE109" s="376"/>
      <c r="VF109" s="376"/>
      <c r="VG109" s="376"/>
      <c r="VH109" s="376"/>
      <c r="VI109" s="376"/>
      <c r="VJ109" s="376"/>
      <c r="VK109" s="376"/>
      <c r="VL109" s="376"/>
      <c r="VM109" s="376"/>
      <c r="VN109" s="376"/>
      <c r="VO109" s="376"/>
      <c r="VP109" s="376"/>
      <c r="VQ109" s="376"/>
      <c r="VR109" s="376"/>
      <c r="VS109" s="376"/>
      <c r="VT109" s="376"/>
      <c r="VU109" s="376"/>
      <c r="VV109" s="376"/>
      <c r="VW109" s="376"/>
      <c r="VX109" s="376"/>
      <c r="VY109" s="376"/>
      <c r="VZ109" s="376"/>
      <c r="WA109" s="376"/>
      <c r="WB109" s="376"/>
      <c r="WC109" s="376"/>
      <c r="WD109" s="376"/>
      <c r="WE109" s="376"/>
      <c r="WF109" s="376"/>
      <c r="WG109" s="376"/>
      <c r="WH109" s="376"/>
      <c r="WI109" s="376"/>
      <c r="WJ109" s="376"/>
      <c r="WK109" s="376"/>
      <c r="WL109" s="376"/>
      <c r="WM109" s="376"/>
      <c r="WN109" s="376"/>
      <c r="WO109" s="376"/>
      <c r="WP109" s="376"/>
      <c r="WQ109" s="376"/>
      <c r="WR109" s="376"/>
      <c r="WS109" s="376"/>
      <c r="WT109" s="376"/>
      <c r="WU109" s="376"/>
      <c r="WV109" s="376"/>
      <c r="WW109" s="376"/>
      <c r="WX109" s="376"/>
      <c r="WY109" s="376"/>
      <c r="WZ109" s="376"/>
      <c r="XA109" s="376"/>
      <c r="XB109" s="376"/>
      <c r="XC109" s="376"/>
      <c r="XD109" s="376"/>
      <c r="XE109" s="376"/>
      <c r="XF109" s="376"/>
      <c r="XG109" s="376"/>
      <c r="XH109" s="376"/>
      <c r="XI109" s="376"/>
      <c r="XJ109" s="376"/>
      <c r="XK109" s="376"/>
      <c r="XL109" s="376"/>
      <c r="XM109" s="376"/>
      <c r="XN109" s="376"/>
      <c r="XO109" s="376"/>
      <c r="XP109" s="376"/>
      <c r="XQ109" s="376"/>
      <c r="XR109" s="376"/>
      <c r="XS109" s="376"/>
      <c r="XT109" s="376"/>
      <c r="XU109" s="376"/>
      <c r="XV109" s="376"/>
      <c r="XW109" s="376"/>
      <c r="XX109" s="376"/>
      <c r="XY109" s="376"/>
      <c r="XZ109" s="376"/>
      <c r="YA109" s="376"/>
      <c r="YB109" s="376"/>
      <c r="YC109" s="376"/>
      <c r="YD109" s="376"/>
      <c r="YE109" s="376"/>
      <c r="YF109" s="376"/>
      <c r="YG109" s="376"/>
      <c r="YH109" s="376"/>
      <c r="YI109" s="376"/>
      <c r="YJ109" s="376"/>
      <c r="YK109" s="376"/>
      <c r="YL109" s="376"/>
      <c r="YM109" s="376"/>
      <c r="YN109" s="376"/>
      <c r="YO109" s="376"/>
      <c r="YP109" s="376"/>
      <c r="YQ109" s="376"/>
      <c r="YR109" s="376"/>
      <c r="YS109" s="376"/>
      <c r="YT109" s="376"/>
      <c r="YU109" s="376"/>
      <c r="YV109" s="376"/>
      <c r="YW109" s="376"/>
      <c r="YX109" s="376"/>
      <c r="YY109" s="376"/>
      <c r="YZ109" s="376"/>
      <c r="ZA109" s="376"/>
      <c r="ZB109" s="376"/>
      <c r="ZC109" s="376"/>
      <c r="ZD109" s="376"/>
      <c r="ZE109" s="376"/>
      <c r="ZF109" s="376"/>
      <c r="ZG109" s="376"/>
      <c r="ZH109" s="376"/>
      <c r="ZI109" s="376"/>
      <c r="ZJ109" s="376"/>
      <c r="ZK109" s="376"/>
      <c r="ZL109" s="376"/>
      <c r="ZM109" s="376"/>
      <c r="ZN109" s="376"/>
      <c r="ZO109" s="376"/>
      <c r="ZP109" s="376"/>
      <c r="ZQ109" s="376"/>
      <c r="ZR109" s="376"/>
      <c r="ZS109" s="376"/>
      <c r="ZT109" s="376"/>
      <c r="ZU109" s="376"/>
      <c r="ZV109" s="376"/>
      <c r="ZW109" s="376"/>
      <c r="ZX109" s="376"/>
      <c r="ZY109" s="376"/>
      <c r="ZZ109" s="376"/>
      <c r="AAA109" s="376"/>
      <c r="AAB109" s="376"/>
      <c r="AAC109" s="376"/>
      <c r="AAD109" s="376"/>
      <c r="AAE109" s="376"/>
      <c r="AAF109" s="376"/>
      <c r="AAG109" s="376"/>
      <c r="AAH109" s="376"/>
      <c r="AAI109" s="376"/>
      <c r="AAJ109" s="376"/>
      <c r="AAK109" s="376"/>
      <c r="AAL109" s="376"/>
      <c r="AAM109" s="376"/>
      <c r="AAN109" s="376"/>
      <c r="AAO109" s="376"/>
      <c r="AAP109" s="376"/>
      <c r="AAQ109" s="376"/>
      <c r="AAR109" s="376"/>
      <c r="AAS109" s="376"/>
      <c r="AAT109" s="376"/>
      <c r="AAU109" s="376"/>
      <c r="AAV109" s="376"/>
      <c r="AAW109" s="376"/>
      <c r="AAX109" s="376"/>
      <c r="AAY109" s="376"/>
      <c r="AAZ109" s="376"/>
      <c r="ABA109" s="376"/>
      <c r="ABB109" s="376"/>
      <c r="ABC109" s="376"/>
      <c r="ABD109" s="376"/>
      <c r="ABE109" s="376"/>
      <c r="ABF109" s="376"/>
      <c r="ABG109" s="376"/>
      <c r="ABH109" s="376"/>
      <c r="ABI109" s="376"/>
      <c r="ABJ109" s="376"/>
      <c r="ABK109" s="376"/>
      <c r="ABL109" s="376"/>
      <c r="ABM109" s="376"/>
      <c r="ABN109" s="376"/>
      <c r="ABO109" s="376"/>
      <c r="ABP109" s="376"/>
      <c r="ABQ109" s="376"/>
      <c r="ABR109" s="376"/>
      <c r="ABS109" s="376"/>
      <c r="ABT109" s="376"/>
      <c r="ABU109" s="376"/>
      <c r="ABV109" s="376"/>
      <c r="ABW109" s="376"/>
      <c r="ABX109" s="376"/>
      <c r="ABY109" s="376"/>
      <c r="ABZ109" s="376"/>
      <c r="ACA109" s="376"/>
      <c r="ACB109" s="376"/>
      <c r="ACC109" s="376"/>
      <c r="ACD109" s="376"/>
      <c r="ACE109" s="376"/>
      <c r="ACF109" s="376"/>
      <c r="ACG109" s="376"/>
      <c r="ACH109" s="376"/>
      <c r="ACI109" s="376"/>
      <c r="ACJ109" s="376"/>
      <c r="ACK109" s="376"/>
      <c r="ACL109" s="376"/>
      <c r="ACM109" s="376"/>
      <c r="ACN109" s="376"/>
      <c r="ACO109" s="376"/>
      <c r="ACP109" s="376"/>
      <c r="ACQ109" s="376"/>
      <c r="ACR109" s="376"/>
      <c r="ACS109" s="376"/>
      <c r="ACT109" s="376"/>
      <c r="ACU109" s="376"/>
      <c r="ACV109" s="376"/>
      <c r="ACW109" s="376"/>
      <c r="ACX109" s="376"/>
      <c r="ACY109" s="376"/>
      <c r="ACZ109" s="376"/>
      <c r="ADA109" s="376"/>
      <c r="ADB109" s="376"/>
      <c r="ADC109" s="376"/>
      <c r="ADD109" s="376"/>
      <c r="ADE109" s="376"/>
      <c r="ADF109" s="376"/>
      <c r="ADG109" s="376"/>
      <c r="ADH109" s="376"/>
      <c r="ADI109" s="376"/>
      <c r="ADJ109" s="376"/>
      <c r="ADK109" s="376"/>
      <c r="ADL109" s="376"/>
      <c r="ADM109" s="376"/>
      <c r="ADN109" s="376"/>
      <c r="ADO109" s="376"/>
      <c r="ADP109" s="376"/>
      <c r="ADQ109" s="376"/>
      <c r="ADR109" s="376"/>
      <c r="ADS109" s="376"/>
      <c r="ADT109" s="376"/>
      <c r="ADU109" s="376"/>
      <c r="ADV109" s="376"/>
      <c r="ADW109" s="376"/>
      <c r="ADX109" s="376"/>
      <c r="ADY109" s="376"/>
      <c r="ADZ109" s="376"/>
      <c r="AEA109" s="376"/>
      <c r="AEB109" s="376"/>
      <c r="AEC109" s="376"/>
      <c r="AED109" s="376"/>
      <c r="AEE109" s="376"/>
      <c r="AEF109" s="376"/>
      <c r="AEG109" s="376"/>
      <c r="AEH109" s="376"/>
      <c r="AEI109" s="376"/>
      <c r="AEJ109" s="376"/>
      <c r="AEK109" s="376"/>
      <c r="AEL109" s="376"/>
      <c r="AEM109" s="376"/>
      <c r="AEN109" s="376"/>
      <c r="AEO109" s="376"/>
      <c r="AEP109" s="376"/>
      <c r="AEQ109" s="376"/>
      <c r="AER109" s="376"/>
      <c r="AES109" s="376"/>
      <c r="AET109" s="376"/>
      <c r="AEU109" s="376"/>
      <c r="AEV109" s="376"/>
      <c r="AEW109" s="376"/>
      <c r="AEX109" s="376"/>
      <c r="AEY109" s="376"/>
      <c r="AEZ109" s="376"/>
      <c r="AFA109" s="376"/>
      <c r="AFB109" s="376"/>
      <c r="AFC109" s="376"/>
      <c r="AFD109" s="376"/>
      <c r="AFE109" s="376"/>
      <c r="AFF109" s="376"/>
      <c r="AFG109" s="376"/>
      <c r="AFH109" s="376"/>
      <c r="AFI109" s="376"/>
      <c r="AFJ109" s="376"/>
      <c r="AFK109" s="376"/>
      <c r="AFL109" s="376"/>
      <c r="AFM109" s="376"/>
      <c r="AFN109" s="376"/>
      <c r="AFO109" s="376"/>
      <c r="AFP109" s="376"/>
      <c r="AFQ109" s="376"/>
      <c r="AFR109" s="376"/>
      <c r="AFS109" s="376"/>
      <c r="AFT109" s="376"/>
      <c r="AFU109" s="376"/>
      <c r="AFV109" s="376"/>
      <c r="AFW109" s="376"/>
      <c r="AFX109" s="376"/>
      <c r="AFY109" s="376"/>
      <c r="AFZ109" s="376"/>
      <c r="AGA109" s="376"/>
      <c r="AGB109" s="376"/>
      <c r="AGC109" s="376"/>
      <c r="AGD109" s="376"/>
      <c r="AGE109" s="376"/>
      <c r="AGF109" s="376"/>
      <c r="AGG109" s="376"/>
      <c r="AGH109" s="376"/>
      <c r="AGI109" s="376"/>
      <c r="AGJ109" s="376"/>
      <c r="AGK109" s="376"/>
      <c r="AGL109" s="376"/>
      <c r="AGM109" s="376"/>
      <c r="AGN109" s="376"/>
      <c r="AGO109" s="376"/>
      <c r="AGP109" s="376"/>
      <c r="AGQ109" s="376"/>
      <c r="AGR109" s="376"/>
      <c r="AGS109" s="376"/>
      <c r="AGT109" s="376"/>
      <c r="AGU109" s="376"/>
      <c r="AGV109" s="376"/>
      <c r="AGW109" s="376"/>
      <c r="AGX109" s="376"/>
      <c r="AGY109" s="376"/>
      <c r="AGZ109" s="376"/>
      <c r="AHA109" s="376"/>
      <c r="AHB109" s="376"/>
      <c r="AHC109" s="376"/>
      <c r="AHD109" s="376"/>
      <c r="AHE109" s="376"/>
      <c r="AHF109" s="376"/>
      <c r="AHG109" s="376"/>
      <c r="AHH109" s="376"/>
      <c r="AHI109" s="376"/>
      <c r="AHJ109" s="376"/>
      <c r="AHK109" s="376"/>
      <c r="AHL109" s="376"/>
      <c r="AHM109" s="376"/>
      <c r="AHN109" s="376"/>
      <c r="AHO109" s="376"/>
      <c r="AHP109" s="376"/>
      <c r="AHQ109" s="376"/>
      <c r="AHR109" s="376"/>
      <c r="AHS109" s="376"/>
      <c r="AHT109" s="376"/>
      <c r="AHU109" s="376"/>
      <c r="AHV109" s="376"/>
      <c r="AHW109" s="376"/>
      <c r="AHX109" s="376"/>
      <c r="AHY109" s="376"/>
      <c r="AHZ109" s="376"/>
      <c r="AIA109" s="376"/>
      <c r="AIB109" s="376"/>
      <c r="AIC109" s="376"/>
      <c r="AID109" s="376"/>
      <c r="AIE109" s="376"/>
      <c r="AIF109" s="376"/>
      <c r="AIG109" s="376"/>
      <c r="AIH109" s="376"/>
      <c r="AII109" s="376"/>
      <c r="AIJ109" s="376"/>
      <c r="AIK109" s="376"/>
      <c r="AIL109" s="376"/>
      <c r="AIM109" s="376"/>
      <c r="AIN109" s="376"/>
      <c r="AIO109" s="376"/>
      <c r="AIP109" s="376"/>
      <c r="AIQ109" s="376"/>
      <c r="AIR109" s="376"/>
      <c r="AIS109" s="376"/>
      <c r="AIT109" s="376"/>
      <c r="AIU109" s="376"/>
      <c r="AIV109" s="376"/>
      <c r="AIW109" s="376"/>
      <c r="AIX109" s="376"/>
      <c r="AIY109" s="376"/>
      <c r="AIZ109" s="376"/>
      <c r="AJA109" s="376"/>
      <c r="AJB109" s="376"/>
      <c r="AJC109" s="376"/>
      <c r="AJD109" s="376"/>
      <c r="AJE109" s="376"/>
      <c r="AJF109" s="376"/>
      <c r="AJG109" s="376"/>
      <c r="AJH109" s="376"/>
      <c r="AJI109" s="376"/>
      <c r="AJJ109" s="376"/>
      <c r="AJK109" s="376"/>
      <c r="AJL109" s="376"/>
      <c r="AJM109" s="376"/>
      <c r="AJN109" s="376"/>
      <c r="AJO109" s="376"/>
      <c r="AJP109" s="376"/>
      <c r="AJQ109" s="376"/>
      <c r="AJR109" s="376"/>
      <c r="AJS109" s="376"/>
      <c r="AJT109" s="376"/>
      <c r="AJU109" s="376"/>
      <c r="AJV109" s="376"/>
      <c r="AJW109" s="376"/>
      <c r="AJX109" s="376"/>
      <c r="AJY109" s="376"/>
      <c r="AJZ109" s="376"/>
      <c r="AKA109" s="376"/>
      <c r="AKB109" s="376"/>
      <c r="AKC109" s="376"/>
      <c r="AKD109" s="376"/>
      <c r="AKE109" s="376"/>
      <c r="AKF109" s="376"/>
      <c r="AKG109" s="376"/>
      <c r="AKH109" s="376"/>
      <c r="AKI109" s="376"/>
      <c r="AKJ109" s="376"/>
      <c r="AKK109" s="376"/>
      <c r="AKL109" s="376"/>
      <c r="AKM109" s="376"/>
      <c r="AKN109" s="376"/>
      <c r="AKO109" s="376"/>
      <c r="AKP109" s="376"/>
      <c r="AKQ109" s="376"/>
      <c r="AKR109" s="376"/>
      <c r="AKS109" s="376"/>
      <c r="AKT109" s="376"/>
      <c r="AKU109" s="376"/>
      <c r="AKV109" s="376"/>
      <c r="AKW109" s="376"/>
      <c r="AKX109" s="376"/>
      <c r="AKY109" s="376"/>
      <c r="AKZ109" s="376"/>
      <c r="ALA109" s="376"/>
      <c r="ALB109" s="376"/>
      <c r="ALC109" s="376"/>
      <c r="ALD109" s="376"/>
      <c r="ALE109" s="376"/>
      <c r="ALF109" s="376"/>
      <c r="ALG109" s="376"/>
      <c r="ALH109" s="376"/>
      <c r="ALI109" s="376"/>
      <c r="ALJ109" s="376"/>
      <c r="ALK109" s="376"/>
      <c r="ALL109" s="376"/>
      <c r="ALM109" s="376"/>
      <c r="ALN109" s="376"/>
      <c r="ALO109" s="376"/>
      <c r="ALP109" s="376"/>
      <c r="ALQ109" s="376"/>
      <c r="ALR109" s="376"/>
      <c r="ALS109" s="376"/>
      <c r="ALT109" s="376"/>
      <c r="ALU109" s="376"/>
      <c r="ALV109" s="376"/>
      <c r="ALW109" s="376"/>
      <c r="ALX109" s="376"/>
      <c r="ALY109" s="376"/>
      <c r="ALZ109" s="376"/>
      <c r="AMA109" s="376"/>
      <c r="AMB109" s="376"/>
      <c r="AMC109" s="376"/>
      <c r="AMD109" s="376"/>
      <c r="AME109" s="376"/>
      <c r="AMF109" s="376"/>
      <c r="AMG109" s="376"/>
      <c r="AMH109" s="376"/>
      <c r="AMI109" s="376"/>
      <c r="AMJ109" s="376"/>
      <c r="AMK109" s="376"/>
      <c r="AML109" s="376"/>
      <c r="AMM109" s="376"/>
      <c r="AMN109" s="376"/>
      <c r="AMO109" s="376"/>
      <c r="AMP109" s="376"/>
      <c r="AMQ109" s="376"/>
      <c r="AMR109" s="376"/>
      <c r="AMS109" s="376"/>
      <c r="AMT109" s="376"/>
      <c r="AMU109" s="376"/>
      <c r="AMV109" s="376"/>
      <c r="AMW109" s="376"/>
      <c r="AMX109" s="376"/>
      <c r="AMY109" s="376"/>
      <c r="AMZ109" s="376"/>
      <c r="ANA109" s="376"/>
      <c r="ANB109" s="376"/>
      <c r="ANC109" s="376"/>
      <c r="AND109" s="376"/>
      <c r="ANE109" s="376"/>
      <c r="ANF109" s="376"/>
      <c r="ANG109" s="376"/>
      <c r="ANH109" s="376"/>
      <c r="ANI109" s="376"/>
      <c r="ANJ109" s="376"/>
      <c r="ANK109" s="376"/>
      <c r="ANL109" s="376"/>
      <c r="ANM109" s="376"/>
      <c r="ANN109" s="376"/>
      <c r="ANO109" s="376"/>
      <c r="ANP109" s="376"/>
      <c r="ANQ109" s="376"/>
      <c r="ANR109" s="376"/>
      <c r="ANS109" s="376"/>
      <c r="ANT109" s="376"/>
      <c r="ANU109" s="376"/>
      <c r="ANV109" s="376"/>
      <c r="ANW109" s="376"/>
      <c r="ANX109" s="376"/>
      <c r="ANY109" s="376"/>
      <c r="ANZ109" s="376"/>
      <c r="AOA109" s="376"/>
      <c r="AOB109" s="376"/>
      <c r="AOC109" s="376"/>
      <c r="AOD109" s="376"/>
      <c r="AOE109" s="376"/>
      <c r="AOF109" s="376"/>
      <c r="AOG109" s="376"/>
      <c r="AOH109" s="376"/>
      <c r="AOI109" s="376"/>
      <c r="AOJ109" s="376"/>
      <c r="AOK109" s="376"/>
      <c r="AOL109" s="376"/>
      <c r="AOM109" s="376"/>
      <c r="AON109" s="376"/>
      <c r="AOO109" s="376"/>
      <c r="AOP109" s="376"/>
      <c r="AOQ109" s="376"/>
      <c r="AOR109" s="376"/>
      <c r="AOS109" s="376"/>
      <c r="AOT109" s="376"/>
      <c r="AOU109" s="376"/>
      <c r="AOV109" s="376"/>
      <c r="AOW109" s="376"/>
      <c r="AOX109" s="376"/>
      <c r="AOY109" s="376"/>
      <c r="AOZ109" s="376"/>
      <c r="APA109" s="376"/>
      <c r="APB109" s="376"/>
      <c r="APC109" s="376"/>
      <c r="APD109" s="376"/>
      <c r="APE109" s="376"/>
      <c r="APF109" s="376"/>
      <c r="APG109" s="376"/>
      <c r="APH109" s="376"/>
      <c r="API109" s="376"/>
      <c r="APJ109" s="376"/>
      <c r="APK109" s="376"/>
      <c r="APL109" s="376"/>
      <c r="APM109" s="376"/>
      <c r="APN109" s="376"/>
      <c r="APO109" s="376"/>
      <c r="APP109" s="376"/>
      <c r="APQ109" s="376"/>
      <c r="APR109" s="376"/>
      <c r="APS109" s="376"/>
      <c r="APT109" s="376"/>
      <c r="APU109" s="376"/>
      <c r="APV109" s="376"/>
      <c r="APW109" s="376"/>
      <c r="APX109" s="376"/>
      <c r="APY109" s="376"/>
      <c r="APZ109" s="376"/>
      <c r="AQA109" s="376"/>
      <c r="AQB109" s="376"/>
      <c r="AQC109" s="376"/>
      <c r="AQD109" s="376"/>
      <c r="AQE109" s="376"/>
      <c r="AQF109" s="376"/>
      <c r="AQG109" s="376"/>
      <c r="AQH109" s="376"/>
      <c r="AQI109" s="376"/>
      <c r="AQJ109" s="376"/>
      <c r="AQK109" s="376"/>
      <c r="AQL109" s="376"/>
      <c r="AQM109" s="376"/>
      <c r="AQN109" s="376"/>
      <c r="AQO109" s="376"/>
      <c r="AQP109" s="376"/>
      <c r="AQQ109" s="376"/>
      <c r="AQR109" s="376"/>
      <c r="AQS109" s="376"/>
      <c r="AQT109" s="376"/>
      <c r="AQU109" s="376"/>
      <c r="AQV109" s="376"/>
      <c r="AQW109" s="376"/>
      <c r="AQX109" s="376"/>
      <c r="AQY109" s="376"/>
      <c r="AQZ109" s="376"/>
      <c r="ARA109" s="376"/>
      <c r="ARB109" s="376"/>
      <c r="ARC109" s="376"/>
      <c r="ARD109" s="376"/>
      <c r="ARE109" s="376"/>
      <c r="ARF109" s="376"/>
      <c r="ARG109" s="376"/>
      <c r="ARH109" s="376"/>
      <c r="ARI109" s="376"/>
      <c r="ARJ109" s="376"/>
      <c r="ARK109" s="376"/>
      <c r="ARL109" s="376"/>
      <c r="ARM109" s="376"/>
      <c r="ARN109" s="376"/>
      <c r="ARO109" s="376"/>
      <c r="ARP109" s="376"/>
      <c r="ARQ109" s="376"/>
      <c r="ARR109" s="376"/>
      <c r="ARS109" s="376"/>
      <c r="ART109" s="376"/>
      <c r="ARU109" s="376"/>
      <c r="ARV109" s="376"/>
      <c r="ARW109" s="376"/>
      <c r="ARX109" s="376"/>
      <c r="ARY109" s="376"/>
      <c r="ARZ109" s="376"/>
      <c r="ASA109" s="376"/>
      <c r="ASB109" s="376"/>
      <c r="ASC109" s="376"/>
      <c r="ASD109" s="376"/>
      <c r="ASE109" s="376"/>
      <c r="ASF109" s="376"/>
      <c r="ASG109" s="376"/>
      <c r="ASH109" s="376"/>
      <c r="ASI109" s="376"/>
      <c r="ASJ109" s="376"/>
      <c r="ASK109" s="376"/>
      <c r="ASL109" s="376"/>
      <c r="ASM109" s="376"/>
      <c r="ASN109" s="376"/>
      <c r="ASO109" s="376"/>
      <c r="ASP109" s="376"/>
      <c r="ASQ109" s="376"/>
      <c r="ASR109" s="376"/>
      <c r="ASS109" s="376"/>
      <c r="AST109" s="376"/>
      <c r="ASU109" s="376"/>
      <c r="ASV109" s="376"/>
      <c r="ASW109" s="376"/>
      <c r="ASX109" s="376"/>
      <c r="ASY109" s="376"/>
      <c r="ASZ109" s="376"/>
      <c r="ATA109" s="376"/>
      <c r="ATB109" s="376"/>
      <c r="ATC109" s="376"/>
      <c r="ATD109" s="376"/>
      <c r="ATE109" s="376"/>
      <c r="ATF109" s="376"/>
      <c r="ATG109" s="376"/>
      <c r="ATH109" s="376"/>
      <c r="ATI109" s="376"/>
      <c r="ATJ109" s="376"/>
      <c r="ATK109" s="376"/>
      <c r="ATL109" s="376"/>
      <c r="ATM109" s="376"/>
      <c r="ATN109" s="376"/>
      <c r="ATO109" s="376"/>
      <c r="ATP109" s="376"/>
      <c r="ATQ109" s="376"/>
      <c r="ATR109" s="376"/>
      <c r="ATS109" s="376"/>
      <c r="ATT109" s="376"/>
      <c r="ATU109" s="376"/>
      <c r="ATV109" s="376"/>
      <c r="ATW109" s="376"/>
      <c r="ATX109" s="376"/>
      <c r="ATY109" s="376"/>
      <c r="ATZ109" s="376"/>
      <c r="AUA109" s="376"/>
      <c r="AUB109" s="376"/>
      <c r="AUC109" s="376"/>
      <c r="AUD109" s="376"/>
      <c r="AUE109" s="376"/>
      <c r="AUF109" s="376"/>
      <c r="AUG109" s="376"/>
      <c r="AUH109" s="376"/>
      <c r="AUI109" s="376"/>
      <c r="AUJ109" s="376"/>
      <c r="AUK109" s="376"/>
      <c r="AUL109" s="376"/>
      <c r="AUM109" s="376"/>
      <c r="AUN109" s="376"/>
      <c r="AUO109" s="376"/>
      <c r="AUP109" s="376"/>
      <c r="AUQ109" s="376"/>
      <c r="AUR109" s="376"/>
      <c r="AUS109" s="376"/>
      <c r="AUT109" s="376"/>
      <c r="AUU109" s="376"/>
      <c r="AUV109" s="376"/>
      <c r="AUW109" s="376"/>
      <c r="AUX109" s="376"/>
      <c r="AUY109" s="376"/>
      <c r="AUZ109" s="376"/>
      <c r="AVA109" s="376"/>
      <c r="AVB109" s="376"/>
      <c r="AVC109" s="376"/>
      <c r="AVD109" s="376"/>
      <c r="AVE109" s="376"/>
      <c r="AVF109" s="376"/>
      <c r="AVG109" s="376"/>
      <c r="AVH109" s="376"/>
      <c r="AVI109" s="376"/>
      <c r="AVJ109" s="376"/>
      <c r="AVK109" s="376"/>
      <c r="AVL109" s="376"/>
      <c r="AVM109" s="376"/>
      <c r="AVN109" s="376"/>
      <c r="AVO109" s="376"/>
      <c r="AVP109" s="376"/>
      <c r="AVQ109" s="376"/>
      <c r="AVR109" s="376"/>
      <c r="AVS109" s="376"/>
      <c r="AVT109" s="376"/>
      <c r="AVU109" s="376"/>
      <c r="AVV109" s="376"/>
      <c r="AVW109" s="376"/>
      <c r="AVX109" s="376"/>
      <c r="AVY109" s="376"/>
      <c r="AVZ109" s="376"/>
      <c r="AWA109" s="376"/>
      <c r="AWB109" s="376"/>
      <c r="AWC109" s="376"/>
      <c r="AWD109" s="376"/>
      <c r="AWE109" s="376"/>
      <c r="AWF109" s="376"/>
      <c r="AWG109" s="376"/>
      <c r="AWH109" s="376"/>
      <c r="AWI109" s="376"/>
      <c r="AWJ109" s="376"/>
      <c r="AWK109" s="376"/>
      <c r="AWL109" s="376"/>
      <c r="AWM109" s="376"/>
      <c r="AWN109" s="376"/>
      <c r="AWO109" s="376"/>
      <c r="AWP109" s="376"/>
      <c r="AWQ109" s="376"/>
      <c r="AWR109" s="376"/>
      <c r="AWS109" s="376"/>
      <c r="AWT109" s="376"/>
      <c r="AWU109" s="376"/>
      <c r="AWV109" s="376"/>
      <c r="AWW109" s="376"/>
      <c r="AWX109" s="376"/>
      <c r="AWY109" s="376"/>
      <c r="AWZ109" s="376"/>
      <c r="AXA109" s="376"/>
      <c r="AXB109" s="376"/>
      <c r="AXC109" s="376"/>
      <c r="AXD109" s="376"/>
      <c r="AXE109" s="376"/>
      <c r="AXF109" s="376"/>
      <c r="AXG109" s="376"/>
      <c r="AXH109" s="376"/>
      <c r="AXI109" s="376"/>
      <c r="AXJ109" s="376"/>
      <c r="AXK109" s="376"/>
      <c r="AXL109" s="376"/>
      <c r="AXM109" s="376"/>
      <c r="AXN109" s="376"/>
      <c r="AXO109" s="376"/>
      <c r="AXP109" s="376"/>
      <c r="AXQ109" s="376"/>
      <c r="AXR109" s="376"/>
      <c r="AXS109" s="376"/>
      <c r="AXT109" s="376"/>
      <c r="AXU109" s="376"/>
      <c r="AXV109" s="376"/>
      <c r="AXW109" s="376"/>
      <c r="AXX109" s="376"/>
      <c r="AXY109" s="376"/>
      <c r="AXZ109" s="376"/>
      <c r="AYA109" s="376"/>
      <c r="AYB109" s="376"/>
      <c r="AYC109" s="376"/>
      <c r="AYD109" s="376"/>
      <c r="AYE109" s="376"/>
      <c r="AYF109" s="376"/>
      <c r="AYG109" s="376"/>
      <c r="AYH109" s="376"/>
      <c r="AYI109" s="376"/>
      <c r="AYJ109" s="376"/>
      <c r="AYK109" s="376"/>
      <c r="AYL109" s="376"/>
      <c r="AYM109" s="376"/>
      <c r="AYN109" s="376"/>
      <c r="AYO109" s="376"/>
      <c r="AYP109" s="376"/>
      <c r="AYQ109" s="376"/>
      <c r="AYR109" s="376"/>
      <c r="AYS109" s="376"/>
      <c r="AYT109" s="376"/>
      <c r="AYU109" s="376"/>
      <c r="AYV109" s="376"/>
      <c r="AYW109" s="376"/>
      <c r="AYX109" s="376"/>
      <c r="AYY109" s="376"/>
      <c r="AYZ109" s="376"/>
      <c r="AZA109" s="376"/>
      <c r="AZB109" s="376"/>
      <c r="AZC109" s="376"/>
      <c r="AZD109" s="376"/>
      <c r="AZE109" s="376"/>
      <c r="AZF109" s="376"/>
      <c r="AZG109" s="376"/>
      <c r="AZH109" s="376"/>
      <c r="AZI109" s="376"/>
      <c r="AZJ109" s="376"/>
      <c r="AZK109" s="376"/>
      <c r="AZL109" s="376"/>
      <c r="AZM109" s="376"/>
      <c r="AZN109" s="376"/>
      <c r="AZO109" s="376"/>
      <c r="AZP109" s="376"/>
      <c r="AZQ109" s="376"/>
      <c r="AZR109" s="376"/>
      <c r="AZS109" s="376"/>
      <c r="AZT109" s="376"/>
      <c r="AZU109" s="376"/>
      <c r="AZV109" s="376"/>
      <c r="AZW109" s="376"/>
      <c r="AZX109" s="376"/>
      <c r="AZY109" s="376"/>
      <c r="AZZ109" s="376"/>
      <c r="BAA109" s="376"/>
      <c r="BAB109" s="376"/>
      <c r="BAC109" s="376"/>
      <c r="BAD109" s="376"/>
      <c r="BAE109" s="376"/>
      <c r="BAF109" s="376"/>
      <c r="BAG109" s="376"/>
      <c r="BAH109" s="376"/>
      <c r="BAI109" s="376"/>
      <c r="BAJ109" s="376"/>
      <c r="BAK109" s="376"/>
      <c r="BAL109" s="376"/>
      <c r="BAM109" s="376"/>
      <c r="BAN109" s="376"/>
      <c r="BAO109" s="376"/>
      <c r="BAP109" s="376"/>
      <c r="BAQ109" s="376"/>
      <c r="BAR109" s="376"/>
      <c r="BAS109" s="376"/>
      <c r="BAT109" s="376"/>
      <c r="BAU109" s="376"/>
      <c r="BAV109" s="376"/>
      <c r="BAW109" s="376"/>
      <c r="BAX109" s="376"/>
      <c r="BAY109" s="376"/>
      <c r="BAZ109" s="376"/>
      <c r="BBA109" s="376"/>
      <c r="BBB109" s="376"/>
      <c r="BBC109" s="376"/>
      <c r="BBD109" s="376"/>
      <c r="BBE109" s="376"/>
      <c r="BBF109" s="376"/>
      <c r="BBG109" s="376"/>
      <c r="BBH109" s="376"/>
      <c r="BBI109" s="376"/>
      <c r="BBJ109" s="376"/>
      <c r="BBK109" s="376"/>
      <c r="BBL109" s="376"/>
      <c r="BBM109" s="376"/>
      <c r="BBN109" s="376"/>
      <c r="BBO109" s="376"/>
      <c r="BBP109" s="376"/>
      <c r="BBQ109" s="376"/>
      <c r="BBR109" s="376"/>
      <c r="BBS109" s="376"/>
      <c r="BBT109" s="376"/>
      <c r="BBU109" s="376"/>
      <c r="BBV109" s="376"/>
      <c r="BBW109" s="376"/>
      <c r="BBX109" s="376"/>
      <c r="BBY109" s="376"/>
      <c r="BBZ109" s="376"/>
      <c r="BCA109" s="376"/>
      <c r="BCB109" s="376"/>
      <c r="BCC109" s="376"/>
      <c r="BCD109" s="376"/>
      <c r="BCE109" s="376"/>
      <c r="BCF109" s="376"/>
      <c r="BCG109" s="376"/>
      <c r="BCH109" s="376"/>
      <c r="BCI109" s="376"/>
      <c r="BCJ109" s="376"/>
      <c r="BCK109" s="376"/>
      <c r="BCL109" s="376"/>
      <c r="BCM109" s="376"/>
      <c r="BCN109" s="376"/>
      <c r="BCO109" s="376"/>
      <c r="BCP109" s="376"/>
      <c r="BCQ109" s="376"/>
      <c r="BCR109" s="376"/>
      <c r="BCS109" s="376"/>
      <c r="BCT109" s="376"/>
      <c r="BCU109" s="376"/>
      <c r="BCV109" s="376"/>
      <c r="BCW109" s="376"/>
      <c r="BCX109" s="376"/>
      <c r="BCY109" s="376"/>
      <c r="BCZ109" s="376"/>
      <c r="BDA109" s="376"/>
      <c r="BDB109" s="376"/>
      <c r="BDC109" s="376"/>
      <c r="BDD109" s="376"/>
      <c r="BDE109" s="376"/>
      <c r="BDF109" s="376"/>
      <c r="BDG109" s="376"/>
      <c r="BDH109" s="376"/>
      <c r="BDI109" s="376"/>
      <c r="BDJ109" s="376"/>
      <c r="BDK109" s="376"/>
      <c r="BDL109" s="376"/>
      <c r="BDM109" s="376"/>
      <c r="BDN109" s="376"/>
      <c r="BDO109" s="376"/>
      <c r="BDP109" s="376"/>
      <c r="BDQ109" s="376"/>
      <c r="BDR109" s="376"/>
      <c r="BDS109" s="376"/>
      <c r="BDT109" s="376"/>
      <c r="BDU109" s="376"/>
      <c r="BDV109" s="376"/>
      <c r="BDW109" s="376"/>
      <c r="BDX109" s="376"/>
      <c r="BDY109" s="376"/>
      <c r="BDZ109" s="376"/>
      <c r="BEA109" s="376"/>
      <c r="BEB109" s="376"/>
      <c r="BEC109" s="376"/>
      <c r="BED109" s="376"/>
      <c r="BEE109" s="376"/>
      <c r="BEF109" s="376"/>
      <c r="BEG109" s="376"/>
      <c r="BEH109" s="376"/>
      <c r="BEI109" s="376"/>
      <c r="BEJ109" s="376"/>
      <c r="BEK109" s="376"/>
      <c r="BEL109" s="376"/>
      <c r="BEM109" s="376"/>
      <c r="BEN109" s="376"/>
      <c r="BEO109" s="376"/>
      <c r="BEP109" s="376"/>
      <c r="BEQ109" s="376"/>
      <c r="BER109" s="376"/>
      <c r="BES109" s="376"/>
      <c r="BET109" s="376"/>
      <c r="BEU109" s="376"/>
      <c r="BEV109" s="376"/>
      <c r="BEW109" s="376"/>
      <c r="BEX109" s="376"/>
      <c r="BEY109" s="376"/>
      <c r="BEZ109" s="376"/>
      <c r="BFA109" s="376"/>
      <c r="BFB109" s="376"/>
      <c r="BFC109" s="376"/>
      <c r="BFD109" s="376"/>
      <c r="BFE109" s="376"/>
      <c r="BFF109" s="376"/>
      <c r="BFG109" s="376"/>
      <c r="BFH109" s="376"/>
      <c r="BFI109" s="376"/>
      <c r="BFJ109" s="376"/>
      <c r="BFK109" s="376"/>
      <c r="BFL109" s="376"/>
      <c r="BFM109" s="376"/>
      <c r="BFN109" s="376"/>
      <c r="BFO109" s="376"/>
      <c r="BFP109" s="376"/>
      <c r="BFQ109" s="376"/>
      <c r="BFR109" s="376"/>
      <c r="BFS109" s="376"/>
      <c r="BFT109" s="376"/>
      <c r="BFU109" s="376"/>
      <c r="BFV109" s="376"/>
      <c r="BFW109" s="376"/>
      <c r="BFX109" s="376"/>
      <c r="BFY109" s="376"/>
      <c r="BFZ109" s="376"/>
      <c r="BGA109" s="376"/>
      <c r="BGB109" s="376"/>
      <c r="BGC109" s="376"/>
      <c r="BGD109" s="376"/>
      <c r="BGE109" s="376"/>
      <c r="BGF109" s="376"/>
      <c r="BGG109" s="376"/>
      <c r="BGH109" s="376"/>
      <c r="BGI109" s="376"/>
      <c r="BGJ109" s="376"/>
      <c r="BGK109" s="376"/>
      <c r="BGL109" s="376"/>
      <c r="BGM109" s="376"/>
      <c r="BGN109" s="376"/>
      <c r="BGO109" s="376"/>
      <c r="BGP109" s="376"/>
      <c r="BGQ109" s="376"/>
      <c r="BGR109" s="376"/>
      <c r="BGS109" s="376"/>
      <c r="BGT109" s="376"/>
      <c r="BGU109" s="376"/>
      <c r="BGV109" s="376"/>
      <c r="BGW109" s="376"/>
      <c r="BGX109" s="376"/>
      <c r="BGY109" s="376"/>
      <c r="BGZ109" s="376"/>
      <c r="BHA109" s="376"/>
      <c r="BHB109" s="376"/>
      <c r="BHC109" s="376"/>
      <c r="BHD109" s="376"/>
      <c r="BHE109" s="376"/>
      <c r="BHF109" s="376"/>
      <c r="BHG109" s="376"/>
      <c r="BHH109" s="376"/>
      <c r="BHI109" s="376"/>
      <c r="BHJ109" s="376"/>
      <c r="BHK109" s="376"/>
      <c r="BHL109" s="376"/>
      <c r="BHM109" s="376"/>
      <c r="BHN109" s="376"/>
      <c r="BHO109" s="376"/>
      <c r="BHP109" s="376"/>
      <c r="BHQ109" s="376"/>
      <c r="BHR109" s="376"/>
      <c r="BHS109" s="376"/>
      <c r="BHT109" s="376"/>
      <c r="BHU109" s="376"/>
      <c r="BHV109" s="376"/>
      <c r="BHW109" s="376"/>
      <c r="BHX109" s="376"/>
      <c r="BHY109" s="376"/>
      <c r="BHZ109" s="376"/>
      <c r="BIA109" s="376"/>
      <c r="BIB109" s="376"/>
      <c r="BIC109" s="376"/>
      <c r="BID109" s="376"/>
      <c r="BIE109" s="376"/>
      <c r="BIF109" s="376"/>
      <c r="BIG109" s="376"/>
      <c r="BIH109" s="376"/>
      <c r="BII109" s="376"/>
      <c r="BIJ109" s="376"/>
      <c r="BIK109" s="376"/>
      <c r="BIL109" s="376"/>
      <c r="BIM109" s="376"/>
      <c r="BIN109" s="376"/>
      <c r="BIO109" s="376"/>
      <c r="BIP109" s="376"/>
      <c r="BIQ109" s="376"/>
      <c r="BIR109" s="376"/>
      <c r="BIS109" s="376"/>
      <c r="BIT109" s="376"/>
      <c r="BIU109" s="376"/>
      <c r="BIV109" s="376"/>
      <c r="BIW109" s="376"/>
      <c r="BIX109" s="376"/>
      <c r="BIY109" s="376"/>
      <c r="BIZ109" s="376"/>
      <c r="BJA109" s="376"/>
      <c r="BJB109" s="376"/>
      <c r="BJC109" s="376"/>
      <c r="BJD109" s="376"/>
      <c r="BJE109" s="376"/>
      <c r="BJF109" s="376"/>
      <c r="BJG109" s="376"/>
      <c r="BJH109" s="376"/>
      <c r="BJI109" s="376"/>
      <c r="BJJ109" s="376"/>
      <c r="BJK109" s="376"/>
      <c r="BJL109" s="376"/>
      <c r="BJM109" s="376"/>
      <c r="BJN109" s="376"/>
      <c r="BJO109" s="376"/>
      <c r="BJP109" s="376"/>
      <c r="BJQ109" s="376"/>
      <c r="BJR109" s="376"/>
      <c r="BJS109" s="376"/>
      <c r="BJT109" s="376"/>
      <c r="BJU109" s="376"/>
      <c r="BJV109" s="376"/>
      <c r="BJW109" s="376"/>
      <c r="BJX109" s="376"/>
      <c r="BJY109" s="376"/>
      <c r="BJZ109" s="376"/>
      <c r="BKA109" s="376"/>
      <c r="BKB109" s="376"/>
      <c r="BKC109" s="376"/>
      <c r="BKD109" s="376"/>
      <c r="BKE109" s="376"/>
      <c r="BKF109" s="376"/>
      <c r="BKG109" s="376"/>
      <c r="BKH109" s="376"/>
      <c r="BKI109" s="376"/>
      <c r="BKJ109" s="376"/>
      <c r="BKK109" s="376"/>
      <c r="BKL109" s="376"/>
      <c r="BKM109" s="376"/>
      <c r="BKN109" s="376"/>
      <c r="BKO109" s="376"/>
      <c r="BKP109" s="376"/>
      <c r="BKQ109" s="376"/>
      <c r="BKR109" s="376"/>
      <c r="BKS109" s="376"/>
      <c r="BKT109" s="376"/>
      <c r="BKU109" s="376"/>
      <c r="BKV109" s="376"/>
      <c r="BKW109" s="376"/>
      <c r="BKX109" s="376"/>
      <c r="BKY109" s="376"/>
      <c r="BKZ109" s="376"/>
      <c r="BLA109" s="376"/>
      <c r="BLB109" s="376"/>
      <c r="BLC109" s="376"/>
      <c r="BLD109" s="376"/>
      <c r="BLE109" s="376"/>
      <c r="BLF109" s="376"/>
      <c r="BLG109" s="376"/>
      <c r="BLH109" s="376"/>
      <c r="BLI109" s="376"/>
      <c r="BLJ109" s="376"/>
      <c r="BLK109" s="376"/>
      <c r="BLL109" s="376"/>
      <c r="BLM109" s="376"/>
      <c r="BLN109" s="376"/>
      <c r="BLO109" s="376"/>
      <c r="BLP109" s="376"/>
      <c r="BLQ109" s="376"/>
      <c r="BLR109" s="376"/>
      <c r="BLS109" s="376"/>
      <c r="BLT109" s="376"/>
      <c r="BLU109" s="376"/>
      <c r="BLV109" s="376"/>
      <c r="BLW109" s="376"/>
      <c r="BLX109" s="376"/>
      <c r="BLY109" s="376"/>
      <c r="BLZ109" s="376"/>
      <c r="BMA109" s="376"/>
      <c r="BMB109" s="376"/>
      <c r="BMC109" s="376"/>
      <c r="BMD109" s="376"/>
      <c r="BME109" s="376"/>
      <c r="BMF109" s="376"/>
      <c r="BMG109" s="376"/>
      <c r="BMH109" s="376"/>
      <c r="BMI109" s="376"/>
      <c r="BMJ109" s="376"/>
      <c r="BMK109" s="376"/>
      <c r="BML109" s="376"/>
      <c r="BMM109" s="376"/>
      <c r="BMN109" s="376"/>
      <c r="BMO109" s="376"/>
      <c r="BMP109" s="376"/>
      <c r="BMQ109" s="376"/>
      <c r="BMR109" s="376"/>
      <c r="BMS109" s="376"/>
      <c r="BMT109" s="376"/>
      <c r="BMU109" s="376"/>
      <c r="BMV109" s="376"/>
      <c r="BMW109" s="376"/>
      <c r="BMX109" s="376"/>
      <c r="BMY109" s="376"/>
      <c r="BMZ109" s="376"/>
      <c r="BNA109" s="376"/>
      <c r="BNB109" s="376"/>
      <c r="BNC109" s="376"/>
      <c r="BND109" s="376"/>
      <c r="BNE109" s="376"/>
      <c r="BNF109" s="376"/>
      <c r="BNG109" s="376"/>
      <c r="BNH109" s="376"/>
      <c r="BNI109" s="376"/>
      <c r="BNJ109" s="376"/>
      <c r="BNK109" s="376"/>
      <c r="BNL109" s="376"/>
      <c r="BNM109" s="376"/>
      <c r="BNN109" s="376"/>
      <c r="BNO109" s="376"/>
      <c r="BNP109" s="376"/>
      <c r="BNQ109" s="376"/>
      <c r="BNR109" s="376"/>
      <c r="BNS109" s="376"/>
      <c r="BNT109" s="376"/>
      <c r="BNU109" s="376"/>
      <c r="BNV109" s="376"/>
      <c r="BNW109" s="376"/>
      <c r="BNX109" s="376"/>
      <c r="BNY109" s="376"/>
      <c r="BNZ109" s="376"/>
      <c r="BOA109" s="376"/>
      <c r="BOB109" s="376"/>
      <c r="BOC109" s="376"/>
      <c r="BOD109" s="376"/>
      <c r="BOE109" s="376"/>
      <c r="BOF109" s="376"/>
      <c r="BOG109" s="376"/>
      <c r="BOH109" s="376"/>
      <c r="BOI109" s="376"/>
      <c r="BOJ109" s="376"/>
      <c r="BOK109" s="376"/>
      <c r="BOL109" s="376"/>
      <c r="BOM109" s="376"/>
      <c r="BON109" s="376"/>
      <c r="BOO109" s="376"/>
      <c r="BOP109" s="376"/>
      <c r="BOQ109" s="376"/>
      <c r="BOR109" s="376"/>
      <c r="BOS109" s="376"/>
      <c r="BOT109" s="376"/>
      <c r="BOU109" s="376"/>
      <c r="BOV109" s="376"/>
      <c r="BOW109" s="376"/>
      <c r="BOX109" s="376"/>
      <c r="BOY109" s="376"/>
      <c r="BOZ109" s="376"/>
      <c r="BPA109" s="376"/>
      <c r="BPB109" s="376"/>
      <c r="BPC109" s="376"/>
      <c r="BPD109" s="376"/>
      <c r="BPE109" s="376"/>
      <c r="BPF109" s="376"/>
      <c r="BPG109" s="376"/>
      <c r="BPH109" s="376"/>
      <c r="BPI109" s="376"/>
      <c r="BPJ109" s="376"/>
      <c r="BPK109" s="376"/>
      <c r="BPL109" s="376"/>
      <c r="BPM109" s="376"/>
      <c r="BPN109" s="376"/>
      <c r="BPO109" s="376"/>
      <c r="BPP109" s="376"/>
      <c r="BPQ109" s="376"/>
      <c r="BPR109" s="376"/>
      <c r="BPS109" s="376"/>
      <c r="BPT109" s="376"/>
      <c r="BPU109" s="376"/>
      <c r="BPV109" s="376"/>
      <c r="BPW109" s="376"/>
      <c r="BPX109" s="376"/>
      <c r="BPY109" s="376"/>
      <c r="BPZ109" s="376"/>
      <c r="BQA109" s="376"/>
      <c r="BQB109" s="376"/>
      <c r="BQC109" s="376"/>
      <c r="BQD109" s="376"/>
      <c r="BQE109" s="376"/>
      <c r="BQF109" s="376"/>
      <c r="BQG109" s="376"/>
      <c r="BQH109" s="376"/>
      <c r="BQI109" s="376"/>
      <c r="BQJ109" s="376"/>
      <c r="BQK109" s="376"/>
      <c r="BQL109" s="376"/>
      <c r="BQM109" s="376"/>
      <c r="BQN109" s="376"/>
      <c r="BQO109" s="376"/>
      <c r="BQP109" s="376"/>
      <c r="BQQ109" s="376"/>
      <c r="BQR109" s="376"/>
      <c r="BQS109" s="376"/>
      <c r="BQT109" s="376"/>
      <c r="BQU109" s="376"/>
      <c r="BQV109" s="376"/>
      <c r="BQW109" s="376"/>
      <c r="BQX109" s="376"/>
      <c r="BQY109" s="376"/>
      <c r="BQZ109" s="376"/>
      <c r="BRA109" s="376"/>
      <c r="BRB109" s="376"/>
      <c r="BRC109" s="376"/>
      <c r="BRD109" s="376"/>
      <c r="BRE109" s="376"/>
      <c r="BRF109" s="376"/>
      <c r="BRG109" s="376"/>
      <c r="BRH109" s="376"/>
      <c r="BRI109" s="376"/>
      <c r="BRJ109" s="376"/>
      <c r="BRK109" s="376"/>
      <c r="BRL109" s="376"/>
      <c r="BRM109" s="376"/>
      <c r="BRN109" s="376"/>
      <c r="BRO109" s="376"/>
      <c r="BRP109" s="376"/>
      <c r="BRQ109" s="376"/>
      <c r="BRR109" s="376"/>
      <c r="BRS109" s="376"/>
      <c r="BRT109" s="376"/>
      <c r="BRU109" s="376"/>
      <c r="BRV109" s="376"/>
      <c r="BRW109" s="376"/>
      <c r="BRX109" s="376"/>
      <c r="BRY109" s="376"/>
      <c r="BRZ109" s="376"/>
      <c r="BSA109" s="376"/>
      <c r="BSB109" s="376"/>
      <c r="BSC109" s="376"/>
      <c r="BSD109" s="376"/>
      <c r="BSE109" s="376"/>
      <c r="BSF109" s="376"/>
      <c r="BSG109" s="376"/>
      <c r="BSH109" s="376"/>
      <c r="BSI109" s="376"/>
      <c r="BSJ109" s="376"/>
      <c r="BSK109" s="376"/>
      <c r="BSL109" s="376"/>
      <c r="BSM109" s="376"/>
      <c r="BSN109" s="376"/>
      <c r="BSO109" s="376"/>
      <c r="BSP109" s="376"/>
      <c r="BSQ109" s="376"/>
      <c r="BSR109" s="376"/>
      <c r="BSS109" s="376"/>
      <c r="BST109" s="376"/>
      <c r="BSU109" s="376"/>
      <c r="BSV109" s="376"/>
      <c r="BSW109" s="376"/>
      <c r="BSX109" s="376"/>
      <c r="BSY109" s="376"/>
      <c r="BSZ109" s="376"/>
      <c r="BTA109" s="376"/>
      <c r="BTB109" s="376"/>
      <c r="BTC109" s="376"/>
      <c r="BTD109" s="376"/>
      <c r="BTE109" s="376"/>
      <c r="BTF109" s="376"/>
      <c r="BTG109" s="376"/>
      <c r="BTH109" s="376"/>
      <c r="BTI109" s="376"/>
      <c r="BTJ109" s="376"/>
      <c r="BTK109" s="376"/>
      <c r="BTL109" s="376"/>
      <c r="BTM109" s="376"/>
      <c r="BTN109" s="376"/>
      <c r="BTO109" s="376"/>
      <c r="BTP109" s="376"/>
      <c r="BTQ109" s="376"/>
      <c r="BTR109" s="376"/>
      <c r="BTS109" s="376"/>
      <c r="BTT109" s="376"/>
      <c r="BTU109" s="376"/>
      <c r="BTV109" s="376"/>
      <c r="BTW109" s="376"/>
      <c r="BTX109" s="376"/>
      <c r="BTY109" s="376"/>
      <c r="BTZ109" s="376"/>
      <c r="BUA109" s="376"/>
      <c r="BUB109" s="376"/>
      <c r="BUC109" s="376"/>
      <c r="BUD109" s="376"/>
      <c r="BUE109" s="376"/>
      <c r="BUF109" s="376"/>
      <c r="BUG109" s="376"/>
      <c r="BUH109" s="376"/>
      <c r="BUI109" s="376"/>
      <c r="BUJ109" s="376"/>
      <c r="BUK109" s="376"/>
      <c r="BUL109" s="376"/>
      <c r="BUM109" s="376"/>
      <c r="BUN109" s="376"/>
      <c r="BUO109" s="376"/>
      <c r="BUP109" s="376"/>
      <c r="BUQ109" s="376"/>
      <c r="BUR109" s="376"/>
      <c r="BUS109" s="376"/>
      <c r="BUT109" s="376"/>
      <c r="BUU109" s="376"/>
      <c r="BUV109" s="376"/>
      <c r="BUW109" s="376"/>
      <c r="BUX109" s="376"/>
      <c r="BUY109" s="376"/>
      <c r="BUZ109" s="376"/>
      <c r="BVA109" s="376"/>
      <c r="BVB109" s="376"/>
      <c r="BVC109" s="376"/>
      <c r="BVD109" s="376"/>
      <c r="BVE109" s="376"/>
      <c r="BVF109" s="376"/>
      <c r="BVG109" s="376"/>
      <c r="BVH109" s="376"/>
      <c r="BVI109" s="376"/>
      <c r="BVJ109" s="376"/>
      <c r="BVK109" s="376"/>
      <c r="BVL109" s="376"/>
      <c r="BVM109" s="376"/>
      <c r="BVN109" s="376"/>
      <c r="BVO109" s="376"/>
      <c r="BVP109" s="376"/>
      <c r="BVQ109" s="376"/>
      <c r="BVR109" s="376"/>
      <c r="BVS109" s="376"/>
      <c r="BVT109" s="376"/>
      <c r="BVU109" s="376"/>
      <c r="BVV109" s="376"/>
      <c r="BVW109" s="376"/>
      <c r="BVX109" s="376"/>
      <c r="BVY109" s="376"/>
      <c r="BVZ109" s="376"/>
      <c r="BWA109" s="376"/>
      <c r="BWB109" s="376"/>
      <c r="BWC109" s="376"/>
      <c r="BWD109" s="376"/>
      <c r="BWE109" s="376"/>
      <c r="BWF109" s="376"/>
      <c r="BWG109" s="376"/>
      <c r="BWH109" s="376"/>
      <c r="BWI109" s="376"/>
      <c r="BWJ109" s="376"/>
      <c r="BWK109" s="376"/>
      <c r="BWL109" s="376"/>
      <c r="BWM109" s="376"/>
      <c r="BWN109" s="376"/>
      <c r="BWO109" s="376"/>
      <c r="BWP109" s="376"/>
      <c r="BWQ109" s="376"/>
      <c r="BWR109" s="376"/>
      <c r="BWS109" s="376"/>
      <c r="BWT109" s="376"/>
      <c r="BWU109" s="376"/>
      <c r="BWV109" s="376"/>
      <c r="BWW109" s="376"/>
      <c r="BWX109" s="376"/>
      <c r="BWY109" s="376"/>
      <c r="BWZ109" s="376"/>
      <c r="BXA109" s="376"/>
      <c r="BXB109" s="376"/>
      <c r="BXC109" s="376"/>
      <c r="BXD109" s="376"/>
      <c r="BXE109" s="376"/>
      <c r="BXF109" s="376"/>
      <c r="BXG109" s="376"/>
      <c r="BXH109" s="376"/>
      <c r="BXI109" s="376"/>
      <c r="BXJ109" s="376"/>
      <c r="BXK109" s="376"/>
      <c r="BXL109" s="376"/>
      <c r="BXM109" s="376"/>
      <c r="BXN109" s="376"/>
      <c r="BXO109" s="376"/>
      <c r="BXP109" s="376"/>
      <c r="BXQ109" s="376"/>
      <c r="BXR109" s="376"/>
      <c r="BXS109" s="376"/>
      <c r="BXT109" s="376"/>
      <c r="BXU109" s="376"/>
      <c r="BXV109" s="376"/>
      <c r="BXW109" s="376"/>
      <c r="BXX109" s="376"/>
      <c r="BXY109" s="376"/>
      <c r="BXZ109" s="376"/>
      <c r="BYA109" s="376"/>
      <c r="BYB109" s="376"/>
      <c r="BYC109" s="376"/>
      <c r="BYD109" s="376"/>
      <c r="BYE109" s="376"/>
      <c r="BYF109" s="376"/>
      <c r="BYG109" s="376"/>
      <c r="BYH109" s="376"/>
      <c r="BYI109" s="376"/>
      <c r="BYJ109" s="376"/>
      <c r="BYK109" s="376"/>
      <c r="BYL109" s="376"/>
      <c r="BYM109" s="376"/>
      <c r="BYN109" s="376"/>
      <c r="BYO109" s="376"/>
      <c r="BYP109" s="376"/>
      <c r="BYQ109" s="376"/>
      <c r="BYR109" s="376"/>
      <c r="BYS109" s="376"/>
      <c r="BYT109" s="376"/>
      <c r="BYU109" s="376"/>
      <c r="BYV109" s="376"/>
      <c r="BYW109" s="376"/>
      <c r="BYX109" s="376"/>
      <c r="BYY109" s="376"/>
      <c r="BYZ109" s="376"/>
      <c r="BZA109" s="376"/>
      <c r="BZB109" s="376"/>
      <c r="BZC109" s="376"/>
      <c r="BZD109" s="376"/>
      <c r="BZE109" s="376"/>
      <c r="BZF109" s="376"/>
      <c r="BZG109" s="376"/>
      <c r="BZH109" s="376"/>
      <c r="BZI109" s="376"/>
      <c r="BZJ109" s="376"/>
      <c r="BZK109" s="376"/>
      <c r="BZL109" s="376"/>
      <c r="BZM109" s="376"/>
      <c r="BZN109" s="376"/>
      <c r="BZO109" s="376"/>
      <c r="BZP109" s="376"/>
      <c r="BZQ109" s="376"/>
      <c r="BZR109" s="376"/>
      <c r="BZS109" s="376"/>
      <c r="BZT109" s="376"/>
      <c r="BZU109" s="376"/>
      <c r="BZV109" s="376"/>
      <c r="BZW109" s="376"/>
      <c r="BZX109" s="376"/>
      <c r="BZY109" s="376"/>
      <c r="BZZ109" s="376"/>
      <c r="CAA109" s="376"/>
      <c r="CAB109" s="376"/>
      <c r="CAC109" s="376"/>
      <c r="CAD109" s="376"/>
      <c r="CAE109" s="376"/>
      <c r="CAF109" s="376"/>
      <c r="CAG109" s="376"/>
      <c r="CAH109" s="376"/>
      <c r="CAI109" s="376"/>
      <c r="CAJ109" s="376"/>
      <c r="CAK109" s="376"/>
      <c r="CAL109" s="376"/>
      <c r="CAM109" s="376"/>
      <c r="CAN109" s="376"/>
      <c r="CAO109" s="376"/>
      <c r="CAP109" s="376"/>
      <c r="CAQ109" s="376"/>
      <c r="CAR109" s="376"/>
      <c r="CAS109" s="376"/>
      <c r="CAT109" s="376"/>
      <c r="CAU109" s="376"/>
      <c r="CAV109" s="376"/>
      <c r="CAW109" s="376"/>
      <c r="CAX109" s="376"/>
      <c r="CAY109" s="376"/>
      <c r="CAZ109" s="376"/>
      <c r="CBA109" s="376"/>
      <c r="CBB109" s="376"/>
      <c r="CBC109" s="376"/>
      <c r="CBD109" s="376"/>
      <c r="CBE109" s="376"/>
      <c r="CBF109" s="376"/>
      <c r="CBG109" s="376"/>
      <c r="CBH109" s="376"/>
      <c r="CBI109" s="376"/>
      <c r="CBJ109" s="376"/>
      <c r="CBK109" s="376"/>
      <c r="CBL109" s="376"/>
      <c r="CBM109" s="376"/>
      <c r="CBN109" s="376"/>
      <c r="CBO109" s="376"/>
      <c r="CBP109" s="376"/>
      <c r="CBQ109" s="376"/>
      <c r="CBR109" s="376"/>
      <c r="CBS109" s="376"/>
      <c r="CBT109" s="376"/>
      <c r="CBU109" s="376"/>
      <c r="CBV109" s="376"/>
      <c r="CBW109" s="376"/>
      <c r="CBX109" s="376"/>
      <c r="CBY109" s="376"/>
      <c r="CBZ109" s="376"/>
      <c r="CCA109" s="376"/>
      <c r="CCB109" s="376"/>
      <c r="CCC109" s="376"/>
      <c r="CCD109" s="376"/>
      <c r="CCE109" s="376"/>
      <c r="CCF109" s="376"/>
      <c r="CCG109" s="376"/>
      <c r="CCH109" s="376"/>
      <c r="CCI109" s="376"/>
      <c r="CCJ109" s="376"/>
      <c r="CCK109" s="376"/>
      <c r="CCL109" s="376"/>
      <c r="CCM109" s="376"/>
      <c r="CCN109" s="376"/>
      <c r="CCO109" s="376"/>
      <c r="CCP109" s="376"/>
      <c r="CCQ109" s="376"/>
      <c r="CCR109" s="376"/>
      <c r="CCS109" s="376"/>
      <c r="CCT109" s="376"/>
      <c r="CCU109" s="376"/>
      <c r="CCV109" s="376"/>
      <c r="CCW109" s="376"/>
      <c r="CCX109" s="376"/>
      <c r="CCY109" s="376"/>
      <c r="CCZ109" s="376"/>
      <c r="CDA109" s="376"/>
      <c r="CDB109" s="376"/>
      <c r="CDC109" s="376"/>
      <c r="CDD109" s="376"/>
      <c r="CDE109" s="376"/>
      <c r="CDF109" s="376"/>
      <c r="CDG109" s="376"/>
      <c r="CDH109" s="376"/>
      <c r="CDI109" s="376"/>
      <c r="CDJ109" s="376"/>
      <c r="CDK109" s="376"/>
      <c r="CDL109" s="376"/>
      <c r="CDM109" s="376"/>
      <c r="CDN109" s="376"/>
      <c r="CDO109" s="376"/>
      <c r="CDP109" s="376"/>
      <c r="CDQ109" s="376"/>
      <c r="CDR109" s="376"/>
      <c r="CDS109" s="376"/>
      <c r="CDT109" s="376"/>
      <c r="CDU109" s="376"/>
      <c r="CDV109" s="376"/>
      <c r="CDW109" s="376"/>
      <c r="CDX109" s="376"/>
      <c r="CDY109" s="376"/>
      <c r="CDZ109" s="376"/>
      <c r="CEA109" s="376"/>
      <c r="CEB109" s="376"/>
      <c r="CEC109" s="376"/>
      <c r="CED109" s="376"/>
      <c r="CEE109" s="376"/>
      <c r="CEF109" s="376"/>
      <c r="CEG109" s="376"/>
      <c r="CEH109" s="376"/>
      <c r="CEI109" s="376"/>
      <c r="CEJ109" s="376"/>
      <c r="CEK109" s="376"/>
      <c r="CEL109" s="376"/>
      <c r="CEM109" s="376"/>
      <c r="CEN109" s="376"/>
      <c r="CEO109" s="376"/>
      <c r="CEP109" s="376"/>
      <c r="CEQ109" s="376"/>
      <c r="CER109" s="376"/>
      <c r="CES109" s="376"/>
      <c r="CET109" s="376"/>
      <c r="CEU109" s="376"/>
      <c r="CEV109" s="376"/>
      <c r="CEW109" s="376"/>
      <c r="CEX109" s="376"/>
      <c r="CEY109" s="376"/>
      <c r="CEZ109" s="376"/>
      <c r="CFA109" s="376"/>
      <c r="CFB109" s="376"/>
      <c r="CFC109" s="376"/>
      <c r="CFD109" s="376"/>
      <c r="CFE109" s="376"/>
      <c r="CFF109" s="376"/>
      <c r="CFG109" s="376"/>
      <c r="CFH109" s="376"/>
      <c r="CFI109" s="376"/>
      <c r="CFJ109" s="376"/>
      <c r="CFK109" s="376"/>
      <c r="CFL109" s="376"/>
      <c r="CFM109" s="376"/>
      <c r="CFN109" s="376"/>
      <c r="CFO109" s="376"/>
      <c r="CFP109" s="376"/>
      <c r="CFQ109" s="376"/>
      <c r="CFR109" s="376"/>
      <c r="CFS109" s="376"/>
      <c r="CFT109" s="376"/>
      <c r="CFU109" s="376"/>
      <c r="CFV109" s="376"/>
      <c r="CFW109" s="376"/>
      <c r="CFX109" s="376"/>
      <c r="CFY109" s="376"/>
      <c r="CFZ109" s="376"/>
      <c r="CGA109" s="376"/>
      <c r="CGB109" s="376"/>
      <c r="CGC109" s="376"/>
      <c r="CGD109" s="376"/>
      <c r="CGE109" s="376"/>
      <c r="CGF109" s="376"/>
      <c r="CGG109" s="376"/>
      <c r="CGH109" s="376"/>
      <c r="CGI109" s="376"/>
      <c r="CGJ109" s="376"/>
      <c r="CGK109" s="376"/>
      <c r="CGL109" s="376"/>
      <c r="CGM109" s="376"/>
      <c r="CGN109" s="376"/>
      <c r="CGO109" s="376"/>
      <c r="CGP109" s="376"/>
      <c r="CGQ109" s="376"/>
      <c r="CGR109" s="376"/>
      <c r="CGS109" s="376"/>
      <c r="CGT109" s="376"/>
      <c r="CGU109" s="376"/>
      <c r="CGV109" s="376"/>
      <c r="CGW109" s="376"/>
      <c r="CGX109" s="376"/>
      <c r="CGY109" s="376"/>
      <c r="CGZ109" s="376"/>
      <c r="CHA109" s="376"/>
      <c r="CHB109" s="376"/>
      <c r="CHC109" s="376"/>
      <c r="CHD109" s="376"/>
      <c r="CHE109" s="376"/>
      <c r="CHF109" s="376"/>
      <c r="CHG109" s="376"/>
      <c r="CHH109" s="376"/>
      <c r="CHI109" s="376"/>
      <c r="CHJ109" s="376"/>
      <c r="CHK109" s="376"/>
      <c r="CHL109" s="376"/>
      <c r="CHM109" s="376"/>
      <c r="CHN109" s="376"/>
      <c r="CHO109" s="376"/>
      <c r="CHP109" s="376"/>
      <c r="CHQ109" s="376"/>
      <c r="CHR109" s="376"/>
      <c r="CHS109" s="376"/>
      <c r="CHT109" s="376"/>
      <c r="CHU109" s="376"/>
      <c r="CHV109" s="376"/>
      <c r="CHW109" s="376"/>
      <c r="CHX109" s="376"/>
      <c r="CHY109" s="376"/>
      <c r="CHZ109" s="376"/>
      <c r="CIA109" s="376"/>
      <c r="CIB109" s="376"/>
      <c r="CIC109" s="376"/>
      <c r="CID109" s="376"/>
      <c r="CIE109" s="376"/>
      <c r="CIF109" s="376"/>
      <c r="CIG109" s="376"/>
      <c r="CIH109" s="376"/>
      <c r="CII109" s="376"/>
      <c r="CIJ109" s="376"/>
      <c r="CIK109" s="376"/>
      <c r="CIL109" s="376"/>
      <c r="CIM109" s="376"/>
      <c r="CIN109" s="376"/>
      <c r="CIO109" s="376"/>
      <c r="CIP109" s="376"/>
      <c r="CIQ109" s="376"/>
      <c r="CIR109" s="376"/>
      <c r="CIS109" s="376"/>
      <c r="CIT109" s="376"/>
      <c r="CIU109" s="376"/>
      <c r="CIV109" s="376"/>
      <c r="CIW109" s="376"/>
      <c r="CIX109" s="376"/>
      <c r="CIY109" s="376"/>
      <c r="CIZ109" s="376"/>
      <c r="CJA109" s="376"/>
      <c r="CJB109" s="376"/>
      <c r="CJC109" s="376"/>
      <c r="CJD109" s="376"/>
      <c r="CJE109" s="376"/>
      <c r="CJF109" s="376"/>
      <c r="CJG109" s="376"/>
      <c r="CJH109" s="376"/>
      <c r="CJI109" s="376"/>
      <c r="CJJ109" s="376"/>
      <c r="CJK109" s="376"/>
      <c r="CJL109" s="376"/>
      <c r="CJM109" s="376"/>
      <c r="CJN109" s="376"/>
      <c r="CJO109" s="376"/>
      <c r="CJP109" s="376"/>
      <c r="CJQ109" s="376"/>
      <c r="CJR109" s="376"/>
      <c r="CJS109" s="376"/>
      <c r="CJT109" s="376"/>
      <c r="CJU109" s="376"/>
      <c r="CJV109" s="376"/>
      <c r="CJW109" s="376"/>
      <c r="CJX109" s="376"/>
      <c r="CJY109" s="376"/>
      <c r="CJZ109" s="376"/>
      <c r="CKA109" s="376"/>
      <c r="CKB109" s="376"/>
      <c r="CKC109" s="376"/>
      <c r="CKD109" s="376"/>
      <c r="CKE109" s="376"/>
      <c r="CKF109" s="376"/>
      <c r="CKG109" s="376"/>
      <c r="CKH109" s="376"/>
      <c r="CKI109" s="376"/>
      <c r="CKJ109" s="376"/>
      <c r="CKK109" s="376"/>
      <c r="CKL109" s="376"/>
      <c r="CKM109" s="376"/>
      <c r="CKN109" s="376"/>
      <c r="CKO109" s="376"/>
      <c r="CKP109" s="376"/>
      <c r="CKQ109" s="376"/>
      <c r="CKR109" s="376"/>
      <c r="CKS109" s="376"/>
      <c r="CKT109" s="376"/>
      <c r="CKU109" s="376"/>
      <c r="CKV109" s="376"/>
      <c r="CKW109" s="376"/>
      <c r="CKX109" s="376"/>
      <c r="CKY109" s="376"/>
      <c r="CKZ109" s="376"/>
      <c r="CLA109" s="376"/>
      <c r="CLB109" s="376"/>
      <c r="CLC109" s="376"/>
      <c r="CLD109" s="376"/>
      <c r="CLE109" s="376"/>
      <c r="CLF109" s="376"/>
      <c r="CLG109" s="376"/>
      <c r="CLH109" s="376"/>
      <c r="CLI109" s="376"/>
      <c r="CLJ109" s="376"/>
      <c r="CLK109" s="376"/>
      <c r="CLL109" s="376"/>
      <c r="CLM109" s="376"/>
      <c r="CLN109" s="376"/>
      <c r="CLO109" s="376"/>
      <c r="CLP109" s="376"/>
      <c r="CLQ109" s="376"/>
      <c r="CLR109" s="376"/>
      <c r="CLS109" s="376"/>
      <c r="CLT109" s="376"/>
      <c r="CLU109" s="376"/>
      <c r="CLV109" s="376"/>
      <c r="CLW109" s="376"/>
      <c r="CLX109" s="376"/>
      <c r="CLY109" s="376"/>
      <c r="CLZ109" s="376"/>
      <c r="CMA109" s="376"/>
      <c r="CMB109" s="376"/>
      <c r="CMC109" s="376"/>
      <c r="CMD109" s="376"/>
      <c r="CME109" s="376"/>
      <c r="CMF109" s="376"/>
      <c r="CMG109" s="376"/>
      <c r="CMH109" s="376"/>
      <c r="CMI109" s="376"/>
      <c r="CMJ109" s="376"/>
      <c r="CMK109" s="376"/>
      <c r="CML109" s="376"/>
      <c r="CMM109" s="376"/>
      <c r="CMN109" s="376"/>
      <c r="CMO109" s="376"/>
      <c r="CMP109" s="376"/>
      <c r="CMQ109" s="376"/>
      <c r="CMR109" s="376"/>
      <c r="CMS109" s="376"/>
      <c r="CMT109" s="376"/>
      <c r="CMU109" s="376"/>
      <c r="CMV109" s="376"/>
      <c r="CMW109" s="376"/>
      <c r="CMX109" s="376"/>
      <c r="CMY109" s="376"/>
      <c r="CMZ109" s="376"/>
      <c r="CNA109" s="376"/>
      <c r="CNB109" s="376"/>
      <c r="CNC109" s="376"/>
      <c r="CND109" s="376"/>
      <c r="CNE109" s="376"/>
      <c r="CNF109" s="376"/>
      <c r="CNG109" s="376"/>
      <c r="CNH109" s="376"/>
      <c r="CNI109" s="376"/>
      <c r="CNJ109" s="376"/>
      <c r="CNK109" s="376"/>
      <c r="CNL109" s="376"/>
      <c r="CNM109" s="376"/>
      <c r="CNN109" s="376"/>
      <c r="CNO109" s="376"/>
      <c r="CNP109" s="376"/>
      <c r="CNQ109" s="376"/>
      <c r="CNR109" s="376"/>
      <c r="CNS109" s="376"/>
      <c r="CNT109" s="376"/>
      <c r="CNU109" s="376"/>
      <c r="CNV109" s="376"/>
      <c r="CNW109" s="376"/>
      <c r="CNX109" s="376"/>
      <c r="CNY109" s="376"/>
      <c r="CNZ109" s="376"/>
      <c r="COA109" s="376"/>
      <c r="COB109" s="376"/>
      <c r="COC109" s="376"/>
      <c r="COD109" s="376"/>
      <c r="COE109" s="376"/>
      <c r="COF109" s="376"/>
      <c r="COG109" s="376"/>
      <c r="COH109" s="376"/>
      <c r="COI109" s="376"/>
      <c r="COJ109" s="376"/>
      <c r="COK109" s="376"/>
      <c r="COL109" s="376"/>
      <c r="COM109" s="376"/>
      <c r="CON109" s="376"/>
      <c r="COO109" s="376"/>
      <c r="COP109" s="376"/>
      <c r="COQ109" s="376"/>
      <c r="COR109" s="376"/>
      <c r="COS109" s="376"/>
      <c r="COT109" s="376"/>
      <c r="COU109" s="376"/>
      <c r="COV109" s="376"/>
      <c r="COW109" s="376"/>
      <c r="COX109" s="376"/>
      <c r="COY109" s="376"/>
      <c r="COZ109" s="376"/>
      <c r="CPA109" s="376"/>
      <c r="CPB109" s="376"/>
      <c r="CPC109" s="376"/>
      <c r="CPD109" s="376"/>
      <c r="CPE109" s="376"/>
      <c r="CPF109" s="376"/>
      <c r="CPG109" s="376"/>
      <c r="CPH109" s="376"/>
      <c r="CPI109" s="376"/>
      <c r="CPJ109" s="376"/>
      <c r="CPK109" s="376"/>
      <c r="CPL109" s="376"/>
      <c r="CPM109" s="376"/>
      <c r="CPN109" s="376"/>
      <c r="CPO109" s="376"/>
      <c r="CPP109" s="376"/>
      <c r="CPQ109" s="376"/>
      <c r="CPR109" s="376"/>
      <c r="CPS109" s="376"/>
      <c r="CPT109" s="376"/>
      <c r="CPU109" s="376"/>
      <c r="CPV109" s="376"/>
      <c r="CPW109" s="376"/>
      <c r="CPX109" s="376"/>
      <c r="CPY109" s="376"/>
      <c r="CPZ109" s="376"/>
      <c r="CQA109" s="376"/>
      <c r="CQB109" s="376"/>
      <c r="CQC109" s="376"/>
      <c r="CQD109" s="376"/>
      <c r="CQE109" s="376"/>
      <c r="CQF109" s="376"/>
      <c r="CQG109" s="376"/>
      <c r="CQH109" s="376"/>
      <c r="CQI109" s="376"/>
      <c r="CQJ109" s="376"/>
      <c r="CQK109" s="376"/>
      <c r="CQL109" s="376"/>
      <c r="CQM109" s="376"/>
      <c r="CQN109" s="376"/>
      <c r="CQO109" s="376"/>
      <c r="CQP109" s="376"/>
      <c r="CQQ109" s="376"/>
      <c r="CQR109" s="376"/>
      <c r="CQS109" s="376"/>
      <c r="CQT109" s="376"/>
      <c r="CQU109" s="376"/>
      <c r="CQV109" s="376"/>
      <c r="CQW109" s="376"/>
      <c r="CQX109" s="376"/>
      <c r="CQY109" s="376"/>
      <c r="CQZ109" s="376"/>
      <c r="CRA109" s="376"/>
      <c r="CRB109" s="376"/>
      <c r="CRC109" s="376"/>
      <c r="CRD109" s="376"/>
      <c r="CRE109" s="376"/>
      <c r="CRF109" s="376"/>
      <c r="CRG109" s="376"/>
      <c r="CRH109" s="376"/>
      <c r="CRI109" s="376"/>
      <c r="CRJ109" s="376"/>
      <c r="CRK109" s="376"/>
      <c r="CRL109" s="376"/>
      <c r="CRM109" s="376"/>
      <c r="CRN109" s="376"/>
      <c r="CRO109" s="376"/>
      <c r="CRP109" s="376"/>
      <c r="CRQ109" s="376"/>
      <c r="CRR109" s="376"/>
      <c r="CRS109" s="376"/>
      <c r="CRT109" s="376"/>
      <c r="CRU109" s="376"/>
      <c r="CRV109" s="376"/>
      <c r="CRW109" s="376"/>
      <c r="CRX109" s="376"/>
      <c r="CRY109" s="376"/>
      <c r="CRZ109" s="376"/>
      <c r="CSA109" s="376"/>
      <c r="CSB109" s="376"/>
      <c r="CSC109" s="376"/>
      <c r="CSD109" s="376"/>
      <c r="CSE109" s="376"/>
      <c r="CSF109" s="376"/>
      <c r="CSG109" s="376"/>
      <c r="CSH109" s="376"/>
      <c r="CSI109" s="376"/>
      <c r="CSJ109" s="376"/>
      <c r="CSK109" s="376"/>
      <c r="CSL109" s="376"/>
      <c r="CSM109" s="376"/>
      <c r="CSN109" s="376"/>
      <c r="CSO109" s="376"/>
      <c r="CSP109" s="376"/>
      <c r="CSQ109" s="376"/>
      <c r="CSR109" s="376"/>
      <c r="CSS109" s="376"/>
      <c r="CST109" s="376"/>
      <c r="CSU109" s="376"/>
      <c r="CSV109" s="376"/>
      <c r="CSW109" s="376"/>
      <c r="CSX109" s="376"/>
      <c r="CSY109" s="376"/>
      <c r="CSZ109" s="376"/>
      <c r="CTA109" s="376"/>
      <c r="CTB109" s="376"/>
      <c r="CTC109" s="376"/>
      <c r="CTD109" s="376"/>
      <c r="CTE109" s="376"/>
      <c r="CTF109" s="376"/>
      <c r="CTG109" s="376"/>
      <c r="CTH109" s="376"/>
      <c r="CTI109" s="376"/>
      <c r="CTJ109" s="376"/>
      <c r="CTK109" s="376"/>
      <c r="CTL109" s="376"/>
      <c r="CTM109" s="376"/>
      <c r="CTN109" s="376"/>
      <c r="CTO109" s="376"/>
      <c r="CTP109" s="376"/>
      <c r="CTQ109" s="376"/>
      <c r="CTR109" s="376"/>
      <c r="CTS109" s="376"/>
      <c r="CTT109" s="376"/>
      <c r="CTU109" s="376"/>
      <c r="CTV109" s="376"/>
      <c r="CTW109" s="376"/>
      <c r="CTX109" s="376"/>
      <c r="CTY109" s="376"/>
      <c r="CTZ109" s="376"/>
      <c r="CUA109" s="376"/>
      <c r="CUB109" s="376"/>
      <c r="CUC109" s="376"/>
      <c r="CUD109" s="376"/>
      <c r="CUE109" s="376"/>
      <c r="CUF109" s="376"/>
      <c r="CUG109" s="376"/>
      <c r="CUH109" s="376"/>
      <c r="CUI109" s="376"/>
      <c r="CUJ109" s="376"/>
      <c r="CUK109" s="376"/>
      <c r="CUL109" s="376"/>
      <c r="CUM109" s="376"/>
      <c r="CUN109" s="376"/>
      <c r="CUO109" s="376"/>
      <c r="CUP109" s="376"/>
      <c r="CUQ109" s="376"/>
      <c r="CUR109" s="376"/>
      <c r="CUS109" s="376"/>
      <c r="CUT109" s="376"/>
      <c r="CUU109" s="376"/>
      <c r="CUV109" s="376"/>
      <c r="CUW109" s="376"/>
      <c r="CUX109" s="376"/>
      <c r="CUY109" s="376"/>
      <c r="CUZ109" s="376"/>
      <c r="CVA109" s="376"/>
      <c r="CVB109" s="376"/>
      <c r="CVC109" s="376"/>
      <c r="CVD109" s="376"/>
      <c r="CVE109" s="376"/>
      <c r="CVF109" s="376"/>
      <c r="CVG109" s="376"/>
      <c r="CVH109" s="376"/>
      <c r="CVI109" s="376"/>
      <c r="CVJ109" s="376"/>
      <c r="CVK109" s="376"/>
      <c r="CVL109" s="376"/>
      <c r="CVM109" s="376"/>
      <c r="CVN109" s="376"/>
      <c r="CVO109" s="376"/>
      <c r="CVP109" s="376"/>
      <c r="CVQ109" s="376"/>
      <c r="CVR109" s="376"/>
      <c r="CVS109" s="376"/>
      <c r="CVT109" s="376"/>
      <c r="CVU109" s="376"/>
      <c r="CVV109" s="376"/>
      <c r="CVW109" s="376"/>
      <c r="CVX109" s="376"/>
      <c r="CVY109" s="376"/>
      <c r="CVZ109" s="376"/>
      <c r="CWA109" s="376"/>
      <c r="CWB109" s="376"/>
      <c r="CWC109" s="376"/>
      <c r="CWD109" s="376"/>
      <c r="CWE109" s="376"/>
      <c r="CWF109" s="376"/>
      <c r="CWG109" s="376"/>
      <c r="CWH109" s="376"/>
      <c r="CWI109" s="376"/>
      <c r="CWJ109" s="376"/>
      <c r="CWK109" s="376"/>
      <c r="CWL109" s="376"/>
      <c r="CWM109" s="376"/>
      <c r="CWN109" s="376"/>
      <c r="CWO109" s="376"/>
      <c r="CWP109" s="376"/>
      <c r="CWQ109" s="376"/>
      <c r="CWR109" s="376"/>
      <c r="CWS109" s="376"/>
      <c r="CWT109" s="376"/>
      <c r="CWU109" s="376"/>
      <c r="CWV109" s="376"/>
      <c r="CWW109" s="376"/>
      <c r="CWX109" s="376"/>
      <c r="CWY109" s="376"/>
      <c r="CWZ109" s="376"/>
      <c r="CXA109" s="376"/>
      <c r="CXB109" s="376"/>
      <c r="CXC109" s="376"/>
      <c r="CXD109" s="376"/>
      <c r="CXE109" s="376"/>
      <c r="CXF109" s="376"/>
      <c r="CXG109" s="376"/>
      <c r="CXH109" s="376"/>
      <c r="CXI109" s="376"/>
      <c r="CXJ109" s="376"/>
      <c r="CXK109" s="376"/>
      <c r="CXL109" s="376"/>
      <c r="CXM109" s="376"/>
      <c r="CXN109" s="376"/>
      <c r="CXO109" s="376"/>
      <c r="CXP109" s="376"/>
      <c r="CXQ109" s="376"/>
      <c r="CXR109" s="376"/>
      <c r="CXS109" s="376"/>
      <c r="CXT109" s="376"/>
      <c r="CXU109" s="376"/>
      <c r="CXV109" s="376"/>
      <c r="CXW109" s="376"/>
      <c r="CXX109" s="376"/>
      <c r="CXY109" s="376"/>
      <c r="CXZ109" s="376"/>
      <c r="CYA109" s="376"/>
      <c r="CYB109" s="376"/>
      <c r="CYC109" s="376"/>
      <c r="CYD109" s="376"/>
      <c r="CYE109" s="376"/>
      <c r="CYF109" s="376"/>
      <c r="CYG109" s="376"/>
      <c r="CYH109" s="376"/>
      <c r="CYI109" s="376"/>
      <c r="CYJ109" s="376"/>
      <c r="CYK109" s="376"/>
      <c r="CYL109" s="376"/>
      <c r="CYM109" s="376"/>
      <c r="CYN109" s="376"/>
      <c r="CYO109" s="376"/>
      <c r="CYP109" s="376"/>
      <c r="CYQ109" s="376"/>
      <c r="CYR109" s="376"/>
      <c r="CYS109" s="376"/>
      <c r="CYT109" s="376"/>
      <c r="CYU109" s="376"/>
      <c r="CYV109" s="376"/>
      <c r="CYW109" s="376"/>
      <c r="CYX109" s="376"/>
      <c r="CYY109" s="376"/>
      <c r="CYZ109" s="376"/>
      <c r="CZA109" s="376"/>
      <c r="CZB109" s="376"/>
      <c r="CZC109" s="376"/>
      <c r="CZD109" s="376"/>
      <c r="CZE109" s="376"/>
      <c r="CZF109" s="376"/>
      <c r="CZG109" s="376"/>
      <c r="CZH109" s="376"/>
      <c r="CZI109" s="376"/>
      <c r="CZJ109" s="376"/>
      <c r="CZK109" s="376"/>
      <c r="CZL109" s="376"/>
      <c r="CZM109" s="376"/>
      <c r="CZN109" s="376"/>
      <c r="CZO109" s="376"/>
      <c r="CZP109" s="376"/>
      <c r="CZQ109" s="376"/>
      <c r="CZR109" s="376"/>
      <c r="CZS109" s="376"/>
      <c r="CZT109" s="376"/>
      <c r="CZU109" s="376"/>
      <c r="CZV109" s="376"/>
      <c r="CZW109" s="376"/>
      <c r="CZX109" s="376"/>
      <c r="CZY109" s="376"/>
      <c r="CZZ109" s="376"/>
      <c r="DAA109" s="376"/>
      <c r="DAB109" s="376"/>
      <c r="DAC109" s="376"/>
      <c r="DAD109" s="376"/>
      <c r="DAE109" s="376"/>
      <c r="DAF109" s="376"/>
      <c r="DAG109" s="376"/>
      <c r="DAH109" s="376"/>
      <c r="DAI109" s="376"/>
      <c r="DAJ109" s="376"/>
      <c r="DAK109" s="376"/>
      <c r="DAL109" s="376"/>
      <c r="DAM109" s="376"/>
      <c r="DAN109" s="376"/>
      <c r="DAO109" s="376"/>
      <c r="DAP109" s="376"/>
      <c r="DAQ109" s="376"/>
      <c r="DAR109" s="376"/>
      <c r="DAS109" s="376"/>
      <c r="DAT109" s="376"/>
      <c r="DAU109" s="376"/>
      <c r="DAV109" s="376"/>
      <c r="DAW109" s="376"/>
      <c r="DAX109" s="376"/>
      <c r="DAY109" s="376"/>
      <c r="DAZ109" s="376"/>
      <c r="DBA109" s="376"/>
      <c r="DBB109" s="376"/>
      <c r="DBC109" s="376"/>
      <c r="DBD109" s="376"/>
      <c r="DBE109" s="376"/>
      <c r="DBF109" s="376"/>
      <c r="DBG109" s="376"/>
      <c r="DBH109" s="376"/>
      <c r="DBI109" s="376"/>
      <c r="DBJ109" s="376"/>
      <c r="DBK109" s="376"/>
      <c r="DBL109" s="376"/>
      <c r="DBM109" s="376"/>
      <c r="DBN109" s="376"/>
      <c r="DBO109" s="376"/>
      <c r="DBP109" s="376"/>
      <c r="DBQ109" s="376"/>
      <c r="DBR109" s="376"/>
      <c r="DBS109" s="376"/>
      <c r="DBT109" s="376"/>
      <c r="DBU109" s="376"/>
      <c r="DBV109" s="376"/>
      <c r="DBW109" s="376"/>
      <c r="DBX109" s="376"/>
      <c r="DBY109" s="376"/>
      <c r="DBZ109" s="376"/>
      <c r="DCA109" s="376"/>
      <c r="DCB109" s="376"/>
      <c r="DCC109" s="376"/>
      <c r="DCD109" s="376"/>
      <c r="DCE109" s="376"/>
      <c r="DCF109" s="376"/>
      <c r="DCG109" s="376"/>
      <c r="DCH109" s="376"/>
      <c r="DCI109" s="376"/>
      <c r="DCJ109" s="376"/>
      <c r="DCK109" s="376"/>
      <c r="DCL109" s="376"/>
      <c r="DCM109" s="376"/>
      <c r="DCN109" s="376"/>
      <c r="DCO109" s="376"/>
      <c r="DCP109" s="376"/>
      <c r="DCQ109" s="376"/>
      <c r="DCR109" s="376"/>
      <c r="DCS109" s="376"/>
      <c r="DCT109" s="376"/>
      <c r="DCU109" s="376"/>
      <c r="DCV109" s="376"/>
      <c r="DCW109" s="376"/>
      <c r="DCX109" s="376"/>
      <c r="DCY109" s="376"/>
      <c r="DCZ109" s="376"/>
      <c r="DDA109" s="376"/>
      <c r="DDB109" s="376"/>
      <c r="DDC109" s="376"/>
      <c r="DDD109" s="376"/>
      <c r="DDE109" s="376"/>
      <c r="DDF109" s="376"/>
      <c r="DDG109" s="376"/>
      <c r="DDH109" s="376"/>
      <c r="DDI109" s="376"/>
      <c r="DDJ109" s="376"/>
      <c r="DDK109" s="376"/>
      <c r="DDL109" s="376"/>
      <c r="DDM109" s="376"/>
      <c r="DDN109" s="376"/>
      <c r="DDO109" s="376"/>
      <c r="DDP109" s="376"/>
      <c r="DDQ109" s="376"/>
      <c r="DDR109" s="376"/>
      <c r="DDS109" s="376"/>
      <c r="DDT109" s="376"/>
      <c r="DDU109" s="376"/>
      <c r="DDV109" s="376"/>
      <c r="DDW109" s="376"/>
      <c r="DDX109" s="376"/>
      <c r="DDY109" s="376"/>
      <c r="DDZ109" s="376"/>
      <c r="DEA109" s="376"/>
      <c r="DEB109" s="376"/>
      <c r="DEC109" s="376"/>
      <c r="DED109" s="376"/>
      <c r="DEE109" s="376"/>
      <c r="DEF109" s="376"/>
      <c r="DEG109" s="376"/>
      <c r="DEH109" s="376"/>
      <c r="DEI109" s="376"/>
      <c r="DEJ109" s="376"/>
      <c r="DEK109" s="376"/>
      <c r="DEL109" s="376"/>
      <c r="DEM109" s="376"/>
      <c r="DEN109" s="376"/>
      <c r="DEO109" s="376"/>
      <c r="DEP109" s="376"/>
      <c r="DEQ109" s="376"/>
      <c r="DER109" s="376"/>
      <c r="DES109" s="376"/>
      <c r="DET109" s="376"/>
      <c r="DEU109" s="376"/>
      <c r="DEV109" s="376"/>
      <c r="DEW109" s="376"/>
      <c r="DEX109" s="376"/>
      <c r="DEY109" s="376"/>
      <c r="DEZ109" s="376"/>
      <c r="DFA109" s="376"/>
      <c r="DFB109" s="376"/>
      <c r="DFC109" s="376"/>
      <c r="DFD109" s="376"/>
      <c r="DFE109" s="376"/>
      <c r="DFF109" s="376"/>
      <c r="DFG109" s="376"/>
      <c r="DFH109" s="376"/>
      <c r="DFI109" s="376"/>
      <c r="DFJ109" s="376"/>
      <c r="DFK109" s="376"/>
      <c r="DFL109" s="376"/>
      <c r="DFM109" s="376"/>
      <c r="DFN109" s="376"/>
      <c r="DFO109" s="376"/>
      <c r="DFP109" s="376"/>
      <c r="DFQ109" s="376"/>
      <c r="DFR109" s="376"/>
      <c r="DFS109" s="376"/>
      <c r="DFT109" s="376"/>
      <c r="DFU109" s="376"/>
      <c r="DFV109" s="376"/>
      <c r="DFW109" s="376"/>
      <c r="DFX109" s="376"/>
      <c r="DFY109" s="376"/>
      <c r="DFZ109" s="376"/>
      <c r="DGA109" s="376"/>
      <c r="DGB109" s="376"/>
      <c r="DGC109" s="376"/>
      <c r="DGD109" s="376"/>
      <c r="DGE109" s="376"/>
      <c r="DGF109" s="376"/>
      <c r="DGG109" s="376"/>
      <c r="DGH109" s="376"/>
      <c r="DGI109" s="376"/>
      <c r="DGJ109" s="376"/>
      <c r="DGK109" s="376"/>
      <c r="DGL109" s="376"/>
      <c r="DGM109" s="376"/>
      <c r="DGN109" s="376"/>
      <c r="DGO109" s="376"/>
      <c r="DGP109" s="376"/>
      <c r="DGQ109" s="376"/>
      <c r="DGR109" s="376"/>
      <c r="DGS109" s="376"/>
      <c r="DGT109" s="376"/>
      <c r="DGU109" s="376"/>
      <c r="DGV109" s="376"/>
      <c r="DGW109" s="376"/>
      <c r="DGX109" s="376"/>
      <c r="DGY109" s="376"/>
      <c r="DGZ109" s="376"/>
      <c r="DHA109" s="376"/>
      <c r="DHB109" s="376"/>
      <c r="DHC109" s="376"/>
      <c r="DHD109" s="376"/>
      <c r="DHE109" s="376"/>
      <c r="DHF109" s="376"/>
      <c r="DHG109" s="376"/>
      <c r="DHH109" s="376"/>
      <c r="DHI109" s="376"/>
      <c r="DHJ109" s="376"/>
      <c r="DHK109" s="376"/>
      <c r="DHL109" s="376"/>
      <c r="DHM109" s="376"/>
      <c r="DHN109" s="376"/>
      <c r="DHO109" s="376"/>
      <c r="DHP109" s="376"/>
      <c r="DHQ109" s="376"/>
      <c r="DHR109" s="376"/>
      <c r="DHS109" s="376"/>
      <c r="DHT109" s="376"/>
      <c r="DHU109" s="376"/>
      <c r="DHV109" s="376"/>
      <c r="DHW109" s="376"/>
      <c r="DHX109" s="376"/>
      <c r="DHY109" s="376"/>
      <c r="DHZ109" s="376"/>
      <c r="DIA109" s="376"/>
      <c r="DIB109" s="376"/>
      <c r="DIC109" s="376"/>
      <c r="DID109" s="376"/>
      <c r="DIE109" s="376"/>
      <c r="DIF109" s="376"/>
      <c r="DIG109" s="376"/>
      <c r="DIH109" s="376"/>
      <c r="DII109" s="376"/>
      <c r="DIJ109" s="376"/>
      <c r="DIK109" s="376"/>
      <c r="DIL109" s="376"/>
      <c r="DIM109" s="376"/>
      <c r="DIN109" s="376"/>
      <c r="DIO109" s="376"/>
      <c r="DIP109" s="376"/>
      <c r="DIQ109" s="376"/>
      <c r="DIR109" s="376"/>
      <c r="DIS109" s="376"/>
      <c r="DIT109" s="376"/>
      <c r="DIU109" s="376"/>
      <c r="DIV109" s="376"/>
      <c r="DIW109" s="376"/>
      <c r="DIX109" s="376"/>
      <c r="DIY109" s="376"/>
      <c r="DIZ109" s="376"/>
      <c r="DJA109" s="376"/>
      <c r="DJB109" s="376"/>
      <c r="DJC109" s="376"/>
      <c r="DJD109" s="376"/>
      <c r="DJE109" s="376"/>
      <c r="DJF109" s="376"/>
      <c r="DJG109" s="376"/>
      <c r="DJH109" s="376"/>
      <c r="DJI109" s="376"/>
      <c r="DJJ109" s="376"/>
      <c r="DJK109" s="376"/>
      <c r="DJL109" s="376"/>
      <c r="DJM109" s="376"/>
      <c r="DJN109" s="376"/>
      <c r="DJO109" s="376"/>
      <c r="DJP109" s="376"/>
      <c r="DJQ109" s="376"/>
      <c r="DJR109" s="376"/>
      <c r="DJS109" s="376"/>
      <c r="DJT109" s="376"/>
      <c r="DJU109" s="376"/>
      <c r="DJV109" s="376"/>
      <c r="DJW109" s="376"/>
      <c r="DJX109" s="376"/>
      <c r="DJY109" s="376"/>
      <c r="DJZ109" s="376"/>
      <c r="DKA109" s="376"/>
      <c r="DKB109" s="376"/>
      <c r="DKC109" s="376"/>
      <c r="DKD109" s="376"/>
      <c r="DKE109" s="376"/>
      <c r="DKF109" s="376"/>
      <c r="DKG109" s="376"/>
      <c r="DKH109" s="376"/>
      <c r="DKI109" s="376"/>
      <c r="DKJ109" s="376"/>
      <c r="DKK109" s="376"/>
      <c r="DKL109" s="376"/>
      <c r="DKM109" s="376"/>
      <c r="DKN109" s="376"/>
      <c r="DKO109" s="376"/>
      <c r="DKP109" s="376"/>
      <c r="DKQ109" s="376"/>
      <c r="DKR109" s="376"/>
      <c r="DKS109" s="376"/>
      <c r="DKT109" s="376"/>
      <c r="DKU109" s="376"/>
      <c r="DKV109" s="376"/>
      <c r="DKW109" s="376"/>
      <c r="DKX109" s="376"/>
      <c r="DKY109" s="376"/>
      <c r="DKZ109" s="376"/>
      <c r="DLA109" s="376"/>
      <c r="DLB109" s="376"/>
      <c r="DLC109" s="376"/>
      <c r="DLD109" s="376"/>
      <c r="DLE109" s="376"/>
      <c r="DLF109" s="376"/>
      <c r="DLG109" s="376"/>
      <c r="DLH109" s="376"/>
      <c r="DLI109" s="376"/>
      <c r="DLJ109" s="376"/>
      <c r="DLK109" s="376"/>
      <c r="DLL109" s="376"/>
      <c r="DLM109" s="376"/>
      <c r="DLN109" s="376"/>
      <c r="DLO109" s="376"/>
      <c r="DLP109" s="376"/>
      <c r="DLQ109" s="376"/>
      <c r="DLR109" s="376"/>
      <c r="DLS109" s="376"/>
      <c r="DLT109" s="376"/>
      <c r="DLU109" s="376"/>
      <c r="DLV109" s="376"/>
      <c r="DLW109" s="376"/>
      <c r="DLX109" s="376"/>
      <c r="DLY109" s="376"/>
      <c r="DLZ109" s="376"/>
      <c r="DMA109" s="376"/>
      <c r="DMB109" s="376"/>
      <c r="DMC109" s="376"/>
      <c r="DMD109" s="376"/>
      <c r="DME109" s="376"/>
      <c r="DMF109" s="376"/>
      <c r="DMG109" s="376"/>
      <c r="DMH109" s="376"/>
      <c r="DMI109" s="376"/>
      <c r="DMJ109" s="376"/>
      <c r="DMK109" s="376"/>
      <c r="DML109" s="376"/>
      <c r="DMM109" s="376"/>
      <c r="DMN109" s="376"/>
      <c r="DMO109" s="376"/>
      <c r="DMP109" s="376"/>
      <c r="DMQ109" s="376"/>
      <c r="DMR109" s="376"/>
      <c r="DMS109" s="376"/>
      <c r="DMT109" s="376"/>
      <c r="DMU109" s="376"/>
      <c r="DMV109" s="376"/>
      <c r="DMW109" s="376"/>
      <c r="DMX109" s="376"/>
      <c r="DMY109" s="376"/>
      <c r="DMZ109" s="376"/>
      <c r="DNA109" s="376"/>
      <c r="DNB109" s="376"/>
      <c r="DNC109" s="376"/>
      <c r="DND109" s="376"/>
      <c r="DNE109" s="376"/>
      <c r="DNF109" s="376"/>
      <c r="DNG109" s="376"/>
      <c r="DNH109" s="376"/>
      <c r="DNI109" s="376"/>
      <c r="DNJ109" s="376"/>
      <c r="DNK109" s="376"/>
      <c r="DNL109" s="376"/>
      <c r="DNM109" s="376"/>
      <c r="DNN109" s="376"/>
      <c r="DNO109" s="376"/>
      <c r="DNP109" s="376"/>
      <c r="DNQ109" s="376"/>
      <c r="DNR109" s="376"/>
      <c r="DNS109" s="376"/>
      <c r="DNT109" s="376"/>
      <c r="DNU109" s="376"/>
      <c r="DNV109" s="376"/>
      <c r="DNW109" s="376"/>
      <c r="DNX109" s="376"/>
      <c r="DNY109" s="376"/>
      <c r="DNZ109" s="376"/>
      <c r="DOA109" s="376"/>
      <c r="DOB109" s="376"/>
      <c r="DOC109" s="376"/>
      <c r="DOD109" s="376"/>
      <c r="DOE109" s="376"/>
      <c r="DOF109" s="376"/>
      <c r="DOG109" s="376"/>
      <c r="DOH109" s="376"/>
      <c r="DOI109" s="376"/>
      <c r="DOJ109" s="376"/>
      <c r="DOK109" s="376"/>
      <c r="DOL109" s="376"/>
      <c r="DOM109" s="376"/>
      <c r="DON109" s="376"/>
      <c r="DOO109" s="376"/>
      <c r="DOP109" s="376"/>
      <c r="DOQ109" s="376"/>
      <c r="DOR109" s="376"/>
      <c r="DOS109" s="376"/>
      <c r="DOT109" s="376"/>
      <c r="DOU109" s="376"/>
      <c r="DOV109" s="376"/>
      <c r="DOW109" s="376"/>
      <c r="DOX109" s="376"/>
      <c r="DOY109" s="376"/>
      <c r="DOZ109" s="376"/>
      <c r="DPA109" s="376"/>
      <c r="DPB109" s="376"/>
      <c r="DPC109" s="376"/>
      <c r="DPD109" s="376"/>
      <c r="DPE109" s="376"/>
      <c r="DPF109" s="376"/>
      <c r="DPG109" s="376"/>
      <c r="DPH109" s="376"/>
      <c r="DPI109" s="376"/>
      <c r="DPJ109" s="376"/>
      <c r="DPK109" s="376"/>
      <c r="DPL109" s="376"/>
      <c r="DPM109" s="376"/>
      <c r="DPN109" s="376"/>
      <c r="DPO109" s="376"/>
      <c r="DPP109" s="376"/>
      <c r="DPQ109" s="376"/>
      <c r="DPR109" s="376"/>
      <c r="DPS109" s="376"/>
      <c r="DPT109" s="376"/>
      <c r="DPU109" s="376"/>
      <c r="DPV109" s="376"/>
      <c r="DPW109" s="376"/>
      <c r="DPX109" s="376"/>
      <c r="DPY109" s="376"/>
      <c r="DPZ109" s="376"/>
      <c r="DQA109" s="376"/>
      <c r="DQB109" s="376"/>
      <c r="DQC109" s="376"/>
      <c r="DQD109" s="376"/>
      <c r="DQE109" s="376"/>
      <c r="DQF109" s="376"/>
      <c r="DQG109" s="376"/>
      <c r="DQH109" s="376"/>
      <c r="DQI109" s="376"/>
      <c r="DQJ109" s="376"/>
      <c r="DQK109" s="376"/>
      <c r="DQL109" s="376"/>
      <c r="DQM109" s="376"/>
      <c r="DQN109" s="376"/>
      <c r="DQO109" s="376"/>
      <c r="DQP109" s="376"/>
      <c r="DQQ109" s="376"/>
      <c r="DQR109" s="376"/>
      <c r="DQS109" s="376"/>
      <c r="DQT109" s="376"/>
      <c r="DQU109" s="376"/>
      <c r="DQV109" s="376"/>
      <c r="DQW109" s="376"/>
      <c r="DQX109" s="376"/>
      <c r="DQY109" s="376"/>
      <c r="DQZ109" s="376"/>
      <c r="DRA109" s="376"/>
      <c r="DRB109" s="376"/>
      <c r="DRC109" s="376"/>
      <c r="DRD109" s="376"/>
      <c r="DRE109" s="376"/>
      <c r="DRF109" s="376"/>
      <c r="DRG109" s="376"/>
      <c r="DRH109" s="376"/>
      <c r="DRI109" s="376"/>
      <c r="DRJ109" s="376"/>
      <c r="DRK109" s="376"/>
      <c r="DRL109" s="376"/>
      <c r="DRM109" s="376"/>
      <c r="DRN109" s="376"/>
      <c r="DRO109" s="376"/>
      <c r="DRP109" s="376"/>
      <c r="DRQ109" s="376"/>
      <c r="DRR109" s="376"/>
      <c r="DRS109" s="376"/>
      <c r="DRT109" s="376"/>
      <c r="DRU109" s="376"/>
      <c r="DRV109" s="376"/>
      <c r="DRW109" s="376"/>
      <c r="DRX109" s="376"/>
      <c r="DRY109" s="376"/>
      <c r="DRZ109" s="376"/>
      <c r="DSA109" s="376"/>
      <c r="DSB109" s="376"/>
      <c r="DSC109" s="376"/>
      <c r="DSD109" s="376"/>
      <c r="DSE109" s="376"/>
      <c r="DSF109" s="376"/>
      <c r="DSG109" s="376"/>
      <c r="DSH109" s="376"/>
      <c r="DSI109" s="376"/>
      <c r="DSJ109" s="376"/>
      <c r="DSK109" s="376"/>
      <c r="DSL109" s="376"/>
      <c r="DSM109" s="376"/>
      <c r="DSN109" s="376"/>
      <c r="DSO109" s="376"/>
      <c r="DSP109" s="376"/>
      <c r="DSQ109" s="376"/>
      <c r="DSR109" s="376"/>
      <c r="DSS109" s="376"/>
      <c r="DST109" s="376"/>
      <c r="DSU109" s="376"/>
      <c r="DSV109" s="376"/>
      <c r="DSW109" s="376"/>
      <c r="DSX109" s="376"/>
      <c r="DSY109" s="376"/>
      <c r="DSZ109" s="376"/>
      <c r="DTA109" s="376"/>
      <c r="DTB109" s="376"/>
      <c r="DTC109" s="376"/>
      <c r="DTD109" s="376"/>
      <c r="DTE109" s="376"/>
      <c r="DTF109" s="376"/>
      <c r="DTG109" s="376"/>
      <c r="DTH109" s="376"/>
      <c r="DTI109" s="376"/>
      <c r="DTJ109" s="376"/>
      <c r="DTK109" s="376"/>
      <c r="DTL109" s="376"/>
      <c r="DTM109" s="376"/>
      <c r="DTN109" s="376"/>
      <c r="DTO109" s="376"/>
      <c r="DTP109" s="376"/>
      <c r="DTQ109" s="376"/>
      <c r="DTR109" s="376"/>
      <c r="DTS109" s="376"/>
      <c r="DTT109" s="376"/>
      <c r="DTU109" s="376"/>
      <c r="DTV109" s="376"/>
      <c r="DTW109" s="376"/>
      <c r="DTX109" s="376"/>
      <c r="DTY109" s="376"/>
      <c r="DTZ109" s="376"/>
      <c r="DUA109" s="376"/>
      <c r="DUB109" s="376"/>
      <c r="DUC109" s="376"/>
      <c r="DUD109" s="376"/>
      <c r="DUE109" s="376"/>
      <c r="DUF109" s="376"/>
      <c r="DUG109" s="376"/>
      <c r="DUH109" s="376"/>
      <c r="DUI109" s="376"/>
      <c r="DUJ109" s="376"/>
      <c r="DUK109" s="376"/>
      <c r="DUL109" s="376"/>
      <c r="DUM109" s="376"/>
      <c r="DUN109" s="376"/>
      <c r="DUO109" s="376"/>
      <c r="DUP109" s="376"/>
      <c r="DUQ109" s="376"/>
      <c r="DUR109" s="376"/>
      <c r="DUS109" s="376"/>
      <c r="DUT109" s="376"/>
      <c r="DUU109" s="376"/>
      <c r="DUV109" s="376"/>
      <c r="DUW109" s="376"/>
      <c r="DUX109" s="376"/>
      <c r="DUY109" s="376"/>
      <c r="DUZ109" s="376"/>
      <c r="DVA109" s="376"/>
      <c r="DVB109" s="376"/>
      <c r="DVC109" s="376"/>
      <c r="DVD109" s="376"/>
      <c r="DVE109" s="376"/>
      <c r="DVF109" s="376"/>
      <c r="DVG109" s="376"/>
      <c r="DVH109" s="376"/>
      <c r="DVI109" s="376"/>
      <c r="DVJ109" s="376"/>
      <c r="DVK109" s="376"/>
      <c r="DVL109" s="376"/>
      <c r="DVM109" s="376"/>
      <c r="DVN109" s="376"/>
      <c r="DVO109" s="376"/>
      <c r="DVP109" s="376"/>
      <c r="DVQ109" s="376"/>
      <c r="DVR109" s="376"/>
      <c r="DVS109" s="376"/>
      <c r="DVT109" s="376"/>
      <c r="DVU109" s="376"/>
      <c r="DVV109" s="376"/>
      <c r="DVW109" s="376"/>
      <c r="DVX109" s="376"/>
      <c r="DVY109" s="376"/>
      <c r="DVZ109" s="376"/>
      <c r="DWA109" s="376"/>
      <c r="DWB109" s="376"/>
      <c r="DWC109" s="376"/>
      <c r="DWD109" s="376"/>
      <c r="DWE109" s="376"/>
      <c r="DWF109" s="376"/>
      <c r="DWG109" s="376"/>
      <c r="DWH109" s="376"/>
      <c r="DWI109" s="376"/>
      <c r="DWJ109" s="376"/>
      <c r="DWK109" s="376"/>
      <c r="DWL109" s="376"/>
      <c r="DWM109" s="376"/>
      <c r="DWN109" s="376"/>
      <c r="DWO109" s="376"/>
      <c r="DWP109" s="376"/>
      <c r="DWQ109" s="376"/>
      <c r="DWR109" s="376"/>
      <c r="DWS109" s="376"/>
      <c r="DWT109" s="376"/>
      <c r="DWU109" s="376"/>
      <c r="DWV109" s="376"/>
      <c r="DWW109" s="376"/>
      <c r="DWX109" s="376"/>
      <c r="DWY109" s="376"/>
      <c r="DWZ109" s="376"/>
      <c r="DXA109" s="376"/>
      <c r="DXB109" s="376"/>
      <c r="DXC109" s="376"/>
      <c r="DXD109" s="376"/>
      <c r="DXE109" s="376"/>
      <c r="DXF109" s="376"/>
      <c r="DXG109" s="376"/>
      <c r="DXH109" s="376"/>
      <c r="DXI109" s="376"/>
      <c r="DXJ109" s="376"/>
      <c r="DXK109" s="376"/>
      <c r="DXL109" s="376"/>
      <c r="DXM109" s="376"/>
      <c r="DXN109" s="376"/>
      <c r="DXO109" s="376"/>
      <c r="DXP109" s="376"/>
      <c r="DXQ109" s="376"/>
      <c r="DXR109" s="376"/>
      <c r="DXS109" s="376"/>
      <c r="DXT109" s="376"/>
      <c r="DXU109" s="376"/>
      <c r="DXV109" s="376"/>
      <c r="DXW109" s="376"/>
      <c r="DXX109" s="376"/>
      <c r="DXY109" s="376"/>
      <c r="DXZ109" s="376"/>
      <c r="DYA109" s="376"/>
      <c r="DYB109" s="376"/>
      <c r="DYC109" s="376"/>
      <c r="DYD109" s="376"/>
      <c r="DYE109" s="376"/>
      <c r="DYF109" s="376"/>
      <c r="DYG109" s="376"/>
      <c r="DYH109" s="376"/>
      <c r="DYI109" s="376"/>
      <c r="DYJ109" s="376"/>
      <c r="DYK109" s="376"/>
      <c r="DYL109" s="376"/>
      <c r="DYM109" s="376"/>
      <c r="DYN109" s="376"/>
      <c r="DYO109" s="376"/>
      <c r="DYP109" s="376"/>
      <c r="DYQ109" s="376"/>
      <c r="DYR109" s="376"/>
      <c r="DYS109" s="376"/>
      <c r="DYT109" s="376"/>
      <c r="DYU109" s="376"/>
      <c r="DYV109" s="376"/>
      <c r="DYW109" s="376"/>
      <c r="DYX109" s="376"/>
      <c r="DYY109" s="376"/>
      <c r="DYZ109" s="376"/>
      <c r="DZA109" s="376"/>
      <c r="DZB109" s="376"/>
      <c r="DZC109" s="376"/>
      <c r="DZD109" s="376"/>
      <c r="DZE109" s="376"/>
      <c r="DZF109" s="376"/>
      <c r="DZG109" s="376"/>
      <c r="DZH109" s="376"/>
      <c r="DZI109" s="376"/>
      <c r="DZJ109" s="376"/>
      <c r="DZK109" s="376"/>
      <c r="DZL109" s="376"/>
      <c r="DZM109" s="376"/>
      <c r="DZN109" s="376"/>
      <c r="DZO109" s="376"/>
      <c r="DZP109" s="376"/>
      <c r="DZQ109" s="376"/>
      <c r="DZR109" s="376"/>
      <c r="DZS109" s="376"/>
      <c r="DZT109" s="376"/>
      <c r="DZU109" s="376"/>
      <c r="DZV109" s="376"/>
      <c r="DZW109" s="376"/>
      <c r="DZX109" s="376"/>
      <c r="DZY109" s="376"/>
      <c r="DZZ109" s="376"/>
      <c r="EAA109" s="376"/>
      <c r="EAB109" s="376"/>
      <c r="EAC109" s="376"/>
      <c r="EAD109" s="376"/>
      <c r="EAE109" s="376"/>
      <c r="EAF109" s="376"/>
      <c r="EAG109" s="376"/>
      <c r="EAH109" s="376"/>
      <c r="EAI109" s="376"/>
      <c r="EAJ109" s="376"/>
      <c r="EAK109" s="376"/>
      <c r="EAL109" s="376"/>
      <c r="EAM109" s="376"/>
      <c r="EAN109" s="376"/>
      <c r="EAO109" s="376"/>
      <c r="EAP109" s="376"/>
      <c r="EAQ109" s="376"/>
      <c r="EAR109" s="376"/>
      <c r="EAS109" s="376"/>
      <c r="EAT109" s="376"/>
      <c r="EAU109" s="376"/>
      <c r="EAV109" s="376"/>
      <c r="EAW109" s="376"/>
      <c r="EAX109" s="376"/>
      <c r="EAY109" s="376"/>
      <c r="EAZ109" s="376"/>
      <c r="EBA109" s="376"/>
      <c r="EBB109" s="376"/>
      <c r="EBC109" s="376"/>
      <c r="EBD109" s="376"/>
      <c r="EBE109" s="376"/>
      <c r="EBF109" s="376"/>
      <c r="EBG109" s="376"/>
      <c r="EBH109" s="376"/>
      <c r="EBI109" s="376"/>
      <c r="EBJ109" s="376"/>
      <c r="EBK109" s="376"/>
      <c r="EBL109" s="376"/>
      <c r="EBM109" s="376"/>
      <c r="EBN109" s="376"/>
      <c r="EBO109" s="376"/>
      <c r="EBP109" s="376"/>
      <c r="EBQ109" s="376"/>
      <c r="EBR109" s="376"/>
      <c r="EBS109" s="376"/>
      <c r="EBT109" s="376"/>
      <c r="EBU109" s="376"/>
      <c r="EBV109" s="376"/>
      <c r="EBW109" s="376"/>
      <c r="EBX109" s="376"/>
      <c r="EBY109" s="376"/>
      <c r="EBZ109" s="376"/>
      <c r="ECA109" s="376"/>
      <c r="ECB109" s="376"/>
      <c r="ECC109" s="376"/>
      <c r="ECD109" s="376"/>
      <c r="ECE109" s="376"/>
      <c r="ECF109" s="376"/>
      <c r="ECG109" s="376"/>
      <c r="ECH109" s="376"/>
      <c r="ECI109" s="376"/>
      <c r="ECJ109" s="376"/>
      <c r="ECK109" s="376"/>
      <c r="ECL109" s="376"/>
      <c r="ECM109" s="376"/>
      <c r="ECN109" s="376"/>
      <c r="ECO109" s="376"/>
      <c r="ECP109" s="376"/>
      <c r="ECQ109" s="376"/>
      <c r="ECR109" s="376"/>
      <c r="ECS109" s="376"/>
      <c r="ECT109" s="376"/>
      <c r="ECU109" s="376"/>
      <c r="ECV109" s="376"/>
      <c r="ECW109" s="376"/>
      <c r="ECX109" s="376"/>
      <c r="ECY109" s="376"/>
      <c r="ECZ109" s="376"/>
      <c r="EDA109" s="376"/>
      <c r="EDB109" s="376"/>
      <c r="EDC109" s="376"/>
      <c r="EDD109" s="376"/>
      <c r="EDE109" s="376"/>
      <c r="EDF109" s="376"/>
      <c r="EDG109" s="376"/>
      <c r="EDH109" s="376"/>
      <c r="EDI109" s="376"/>
      <c r="EDJ109" s="376"/>
      <c r="EDK109" s="376"/>
      <c r="EDL109" s="376"/>
      <c r="EDM109" s="376"/>
      <c r="EDN109" s="376"/>
      <c r="EDO109" s="376"/>
      <c r="EDP109" s="376"/>
      <c r="EDQ109" s="376"/>
      <c r="EDR109" s="376"/>
      <c r="EDS109" s="376"/>
      <c r="EDT109" s="376"/>
      <c r="EDU109" s="376"/>
      <c r="EDV109" s="376"/>
      <c r="EDW109" s="376"/>
      <c r="EDX109" s="376"/>
      <c r="EDY109" s="376"/>
      <c r="EDZ109" s="376"/>
      <c r="EEA109" s="376"/>
      <c r="EEB109" s="376"/>
      <c r="EEC109" s="376"/>
      <c r="EED109" s="376"/>
      <c r="EEE109" s="376"/>
      <c r="EEF109" s="376"/>
      <c r="EEG109" s="376"/>
      <c r="EEH109" s="376"/>
      <c r="EEI109" s="376"/>
      <c r="EEJ109" s="376"/>
      <c r="EEK109" s="376"/>
      <c r="EEL109" s="376"/>
      <c r="EEM109" s="376"/>
      <c r="EEN109" s="376"/>
      <c r="EEO109" s="376"/>
      <c r="EEP109" s="376"/>
      <c r="EEQ109" s="376"/>
      <c r="EER109" s="376"/>
      <c r="EES109" s="376"/>
      <c r="EET109" s="376"/>
      <c r="EEU109" s="376"/>
      <c r="EEV109" s="376"/>
      <c r="EEW109" s="376"/>
      <c r="EEX109" s="376"/>
      <c r="EEY109" s="376"/>
      <c r="EEZ109" s="376"/>
      <c r="EFA109" s="376"/>
      <c r="EFB109" s="376"/>
      <c r="EFC109" s="376"/>
      <c r="EFD109" s="376"/>
      <c r="EFE109" s="376"/>
      <c r="EFF109" s="376"/>
      <c r="EFG109" s="376"/>
      <c r="EFH109" s="376"/>
      <c r="EFI109" s="376"/>
      <c r="EFJ109" s="376"/>
      <c r="EFK109" s="376"/>
      <c r="EFL109" s="376"/>
      <c r="EFM109" s="376"/>
      <c r="EFN109" s="376"/>
      <c r="EFO109" s="376"/>
      <c r="EFP109" s="376"/>
      <c r="EFQ109" s="376"/>
      <c r="EFR109" s="376"/>
      <c r="EFS109" s="376"/>
      <c r="EFT109" s="376"/>
      <c r="EFU109" s="376"/>
      <c r="EFV109" s="376"/>
      <c r="EFW109" s="376"/>
      <c r="EFX109" s="376"/>
      <c r="EFY109" s="376"/>
      <c r="EFZ109" s="376"/>
      <c r="EGA109" s="376"/>
      <c r="EGB109" s="376"/>
      <c r="EGC109" s="376"/>
      <c r="EGD109" s="376"/>
      <c r="EGE109" s="376"/>
      <c r="EGF109" s="376"/>
      <c r="EGG109" s="376"/>
      <c r="EGH109" s="376"/>
      <c r="EGI109" s="376"/>
      <c r="EGJ109" s="376"/>
      <c r="EGK109" s="376"/>
      <c r="EGL109" s="376"/>
      <c r="EGM109" s="376"/>
      <c r="EGN109" s="376"/>
      <c r="EGO109" s="376"/>
      <c r="EGP109" s="376"/>
      <c r="EGQ109" s="376"/>
      <c r="EGR109" s="376"/>
      <c r="EGS109" s="376"/>
      <c r="EGT109" s="376"/>
      <c r="EGU109" s="376"/>
      <c r="EGV109" s="376"/>
      <c r="EGW109" s="376"/>
      <c r="EGX109" s="376"/>
      <c r="EGY109" s="376"/>
      <c r="EGZ109" s="376"/>
      <c r="EHA109" s="376"/>
      <c r="EHB109" s="376"/>
      <c r="EHC109" s="376"/>
      <c r="EHD109" s="376"/>
      <c r="EHE109" s="376"/>
      <c r="EHF109" s="376"/>
      <c r="EHG109" s="376"/>
      <c r="EHH109" s="376"/>
      <c r="EHI109" s="376"/>
      <c r="EHJ109" s="376"/>
      <c r="EHK109" s="376"/>
      <c r="EHL109" s="376"/>
      <c r="EHM109" s="376"/>
      <c r="EHN109" s="376"/>
      <c r="EHO109" s="376"/>
      <c r="EHP109" s="376"/>
      <c r="EHQ109" s="376"/>
      <c r="EHR109" s="376"/>
      <c r="EHS109" s="376"/>
      <c r="EHT109" s="376"/>
      <c r="EHU109" s="376"/>
      <c r="EHV109" s="376"/>
      <c r="EHW109" s="376"/>
      <c r="EHX109" s="376"/>
      <c r="EHY109" s="376"/>
      <c r="EHZ109" s="376"/>
      <c r="EIA109" s="376"/>
      <c r="EIB109" s="376"/>
      <c r="EIC109" s="376"/>
      <c r="EID109" s="376"/>
      <c r="EIE109" s="376"/>
      <c r="EIF109" s="376"/>
      <c r="EIG109" s="376"/>
      <c r="EIH109" s="376"/>
      <c r="EII109" s="376"/>
      <c r="EIJ109" s="376"/>
      <c r="EIK109" s="376"/>
      <c r="EIL109" s="376"/>
      <c r="EIM109" s="376"/>
      <c r="EIN109" s="376"/>
      <c r="EIO109" s="376"/>
      <c r="EIP109" s="376"/>
      <c r="EIQ109" s="376"/>
      <c r="EIR109" s="376"/>
      <c r="EIS109" s="376"/>
      <c r="EIT109" s="376"/>
      <c r="EIU109" s="376"/>
      <c r="EIV109" s="376"/>
      <c r="EIW109" s="376"/>
      <c r="EIX109" s="376"/>
      <c r="EIY109" s="376"/>
      <c r="EIZ109" s="376"/>
      <c r="EJA109" s="376"/>
      <c r="EJB109" s="376"/>
      <c r="EJC109" s="376"/>
      <c r="EJD109" s="376"/>
      <c r="EJE109" s="376"/>
      <c r="EJF109" s="376"/>
      <c r="EJG109" s="376"/>
      <c r="EJH109" s="376"/>
      <c r="EJI109" s="376"/>
      <c r="EJJ109" s="376"/>
      <c r="EJK109" s="376"/>
      <c r="EJL109" s="376"/>
      <c r="EJM109" s="376"/>
      <c r="EJN109" s="376"/>
      <c r="EJO109" s="376"/>
      <c r="EJP109" s="376"/>
      <c r="EJQ109" s="376"/>
      <c r="EJR109" s="376"/>
      <c r="EJS109" s="376"/>
      <c r="EJT109" s="376"/>
      <c r="EJU109" s="376"/>
      <c r="EJV109" s="376"/>
      <c r="EJW109" s="376"/>
      <c r="EJX109" s="376"/>
      <c r="EJY109" s="376"/>
      <c r="EJZ109" s="376"/>
      <c r="EKA109" s="376"/>
      <c r="EKB109" s="376"/>
      <c r="EKC109" s="376"/>
      <c r="EKD109" s="376"/>
      <c r="EKE109" s="376"/>
      <c r="EKF109" s="376"/>
      <c r="EKG109" s="376"/>
      <c r="EKH109" s="376"/>
      <c r="EKI109" s="376"/>
      <c r="EKJ109" s="376"/>
      <c r="EKK109" s="376"/>
      <c r="EKL109" s="376"/>
      <c r="EKM109" s="376"/>
      <c r="EKN109" s="376"/>
      <c r="EKO109" s="376"/>
      <c r="EKP109" s="376"/>
      <c r="EKQ109" s="376"/>
      <c r="EKR109" s="376"/>
      <c r="EKS109" s="376"/>
      <c r="EKT109" s="376"/>
      <c r="EKU109" s="376"/>
      <c r="EKV109" s="376"/>
      <c r="EKW109" s="376"/>
      <c r="EKX109" s="376"/>
      <c r="EKY109" s="376"/>
      <c r="EKZ109" s="376"/>
      <c r="ELA109" s="376"/>
      <c r="ELB109" s="376"/>
      <c r="ELC109" s="376"/>
      <c r="ELD109" s="376"/>
      <c r="ELE109" s="376"/>
      <c r="ELF109" s="376"/>
      <c r="ELG109" s="376"/>
      <c r="ELH109" s="376"/>
      <c r="ELI109" s="376"/>
      <c r="ELJ109" s="376"/>
      <c r="ELK109" s="376"/>
      <c r="ELL109" s="376"/>
      <c r="ELM109" s="376"/>
      <c r="ELN109" s="376"/>
      <c r="ELO109" s="376"/>
      <c r="ELP109" s="376"/>
      <c r="ELQ109" s="376"/>
      <c r="ELR109" s="376"/>
      <c r="ELS109" s="376"/>
      <c r="ELT109" s="376"/>
      <c r="ELU109" s="376"/>
      <c r="ELV109" s="376"/>
      <c r="ELW109" s="376"/>
      <c r="ELX109" s="376"/>
      <c r="ELY109" s="376"/>
      <c r="ELZ109" s="376"/>
      <c r="EMA109" s="376"/>
      <c r="EMB109" s="376"/>
      <c r="EMC109" s="376"/>
      <c r="EMD109" s="376"/>
      <c r="EME109" s="376"/>
      <c r="EMF109" s="376"/>
      <c r="EMG109" s="376"/>
      <c r="EMH109" s="376"/>
      <c r="EMI109" s="376"/>
      <c r="EMJ109" s="376"/>
      <c r="EMK109" s="376"/>
      <c r="EML109" s="376"/>
      <c r="EMM109" s="376"/>
      <c r="EMN109" s="376"/>
      <c r="EMO109" s="376"/>
      <c r="EMP109" s="376"/>
      <c r="EMQ109" s="376"/>
      <c r="EMR109" s="376"/>
      <c r="EMS109" s="376"/>
      <c r="EMT109" s="376"/>
      <c r="EMU109" s="376"/>
      <c r="EMV109" s="376"/>
      <c r="EMW109" s="376"/>
      <c r="EMX109" s="376"/>
      <c r="EMY109" s="376"/>
      <c r="EMZ109" s="376"/>
      <c r="ENA109" s="376"/>
      <c r="ENB109" s="376"/>
      <c r="ENC109" s="376"/>
      <c r="END109" s="376"/>
      <c r="ENE109" s="376"/>
      <c r="ENF109" s="376"/>
      <c r="ENG109" s="376"/>
      <c r="ENH109" s="376"/>
      <c r="ENI109" s="376"/>
      <c r="ENJ109" s="376"/>
      <c r="ENK109" s="376"/>
      <c r="ENL109" s="376"/>
      <c r="ENM109" s="376"/>
      <c r="ENN109" s="376"/>
      <c r="ENO109" s="376"/>
      <c r="ENP109" s="376"/>
      <c r="ENQ109" s="376"/>
      <c r="ENR109" s="376"/>
      <c r="ENS109" s="376"/>
      <c r="ENT109" s="376"/>
      <c r="ENU109" s="376"/>
      <c r="ENV109" s="376"/>
      <c r="ENW109" s="376"/>
      <c r="ENX109" s="376"/>
      <c r="ENY109" s="376"/>
      <c r="ENZ109" s="376"/>
      <c r="EOA109" s="376"/>
      <c r="EOB109" s="376"/>
      <c r="EOC109" s="376"/>
      <c r="EOD109" s="376"/>
      <c r="EOE109" s="376"/>
      <c r="EOF109" s="376"/>
      <c r="EOG109" s="376"/>
      <c r="EOH109" s="376"/>
      <c r="EOI109" s="376"/>
      <c r="EOJ109" s="376"/>
      <c r="EOK109" s="376"/>
      <c r="EOL109" s="376"/>
      <c r="EOM109" s="376"/>
      <c r="EON109" s="376"/>
      <c r="EOO109" s="376"/>
      <c r="EOP109" s="376"/>
      <c r="EOQ109" s="376"/>
      <c r="EOR109" s="376"/>
      <c r="EOS109" s="376"/>
      <c r="EOT109" s="376"/>
      <c r="EOU109" s="376"/>
      <c r="EOV109" s="376"/>
      <c r="EOW109" s="376"/>
      <c r="EOX109" s="376"/>
      <c r="EOY109" s="376"/>
      <c r="EOZ109" s="376"/>
      <c r="EPA109" s="376"/>
      <c r="EPB109" s="376"/>
      <c r="EPC109" s="376"/>
      <c r="EPD109" s="376"/>
      <c r="EPE109" s="376"/>
      <c r="EPF109" s="376"/>
      <c r="EPG109" s="376"/>
      <c r="EPH109" s="376"/>
      <c r="EPI109" s="376"/>
      <c r="EPJ109" s="376"/>
      <c r="EPK109" s="376"/>
      <c r="EPL109" s="376"/>
      <c r="EPM109" s="376"/>
      <c r="EPN109" s="376"/>
      <c r="EPO109" s="376"/>
      <c r="EPP109" s="376"/>
      <c r="EPQ109" s="376"/>
      <c r="EPR109" s="376"/>
      <c r="EPS109" s="376"/>
      <c r="EPT109" s="376"/>
      <c r="EPU109" s="376"/>
      <c r="EPV109" s="376"/>
      <c r="EPW109" s="376"/>
      <c r="EPX109" s="376"/>
      <c r="EPY109" s="376"/>
      <c r="EPZ109" s="376"/>
      <c r="EQA109" s="376"/>
      <c r="EQB109" s="376"/>
      <c r="EQC109" s="376"/>
      <c r="EQD109" s="376"/>
      <c r="EQE109" s="376"/>
      <c r="EQF109" s="376"/>
      <c r="EQG109" s="376"/>
      <c r="EQH109" s="376"/>
      <c r="EQI109" s="376"/>
      <c r="EQJ109" s="376"/>
      <c r="EQK109" s="376"/>
      <c r="EQL109" s="376"/>
      <c r="EQM109" s="376"/>
      <c r="EQN109" s="376"/>
      <c r="EQO109" s="376"/>
      <c r="EQP109" s="376"/>
      <c r="EQQ109" s="376"/>
      <c r="EQR109" s="376"/>
      <c r="EQS109" s="376"/>
      <c r="EQT109" s="376"/>
      <c r="EQU109" s="376"/>
      <c r="EQV109" s="376"/>
      <c r="EQW109" s="376"/>
      <c r="EQX109" s="376"/>
      <c r="EQY109" s="376"/>
      <c r="EQZ109" s="376"/>
      <c r="ERA109" s="376"/>
      <c r="ERB109" s="376"/>
      <c r="ERC109" s="376"/>
      <c r="ERD109" s="376"/>
      <c r="ERE109" s="376"/>
      <c r="ERF109" s="376"/>
      <c r="ERG109" s="376"/>
      <c r="ERH109" s="376"/>
      <c r="ERI109" s="376"/>
      <c r="ERJ109" s="376"/>
      <c r="ERK109" s="376"/>
      <c r="ERL109" s="376"/>
      <c r="ERM109" s="376"/>
      <c r="ERN109" s="376"/>
      <c r="ERO109" s="376"/>
      <c r="ERP109" s="376"/>
      <c r="ERQ109" s="376"/>
      <c r="ERR109" s="376"/>
      <c r="ERS109" s="376"/>
      <c r="ERT109" s="376"/>
      <c r="ERU109" s="376"/>
      <c r="ERV109" s="376"/>
      <c r="ERW109" s="376"/>
      <c r="ERX109" s="376"/>
      <c r="ERY109" s="376"/>
      <c r="ERZ109" s="376"/>
      <c r="ESA109" s="376"/>
      <c r="ESB109" s="376"/>
      <c r="ESC109" s="376"/>
      <c r="ESD109" s="376"/>
      <c r="ESE109" s="376"/>
      <c r="ESF109" s="376"/>
      <c r="ESG109" s="376"/>
      <c r="ESH109" s="376"/>
      <c r="ESI109" s="376"/>
      <c r="ESJ109" s="376"/>
      <c r="ESK109" s="376"/>
      <c r="ESL109" s="376"/>
      <c r="ESM109" s="376"/>
      <c r="ESN109" s="376"/>
      <c r="ESO109" s="376"/>
      <c r="ESP109" s="376"/>
      <c r="ESQ109" s="376"/>
      <c r="ESR109" s="376"/>
      <c r="ESS109" s="376"/>
      <c r="EST109" s="376"/>
      <c r="ESU109" s="376"/>
      <c r="ESV109" s="376"/>
      <c r="ESW109" s="376"/>
      <c r="ESX109" s="376"/>
      <c r="ESY109" s="376"/>
      <c r="ESZ109" s="376"/>
      <c r="ETA109" s="376"/>
      <c r="ETB109" s="376"/>
      <c r="ETC109" s="376"/>
      <c r="ETD109" s="376"/>
      <c r="ETE109" s="376"/>
      <c r="ETF109" s="376"/>
      <c r="ETG109" s="376"/>
      <c r="ETH109" s="376"/>
      <c r="ETI109" s="376"/>
      <c r="ETJ109" s="376"/>
      <c r="ETK109" s="376"/>
      <c r="ETL109" s="376"/>
      <c r="ETM109" s="376"/>
      <c r="ETN109" s="376"/>
      <c r="ETO109" s="376"/>
      <c r="ETP109" s="376"/>
      <c r="ETQ109" s="376"/>
      <c r="ETR109" s="376"/>
      <c r="ETS109" s="376"/>
      <c r="ETT109" s="376"/>
      <c r="ETU109" s="376"/>
      <c r="ETV109" s="376"/>
      <c r="ETW109" s="376"/>
      <c r="ETX109" s="376"/>
      <c r="ETY109" s="376"/>
      <c r="ETZ109" s="376"/>
      <c r="EUA109" s="376"/>
      <c r="EUB109" s="376"/>
      <c r="EUC109" s="376"/>
      <c r="EUD109" s="376"/>
      <c r="EUE109" s="376"/>
      <c r="EUF109" s="376"/>
      <c r="EUG109" s="376"/>
      <c r="EUH109" s="376"/>
      <c r="EUI109" s="376"/>
      <c r="EUJ109" s="376"/>
      <c r="EUK109" s="376"/>
      <c r="EUL109" s="376"/>
      <c r="EUM109" s="376"/>
      <c r="EUN109" s="376"/>
      <c r="EUO109" s="376"/>
      <c r="EUP109" s="376"/>
      <c r="EUQ109" s="376"/>
      <c r="EUR109" s="376"/>
      <c r="EUS109" s="376"/>
      <c r="EUT109" s="376"/>
      <c r="EUU109" s="376"/>
      <c r="EUV109" s="376"/>
      <c r="EUW109" s="376"/>
      <c r="EUX109" s="376"/>
      <c r="EUY109" s="376"/>
      <c r="EUZ109" s="376"/>
      <c r="EVA109" s="376"/>
      <c r="EVB109" s="376"/>
      <c r="EVC109" s="376"/>
      <c r="EVD109" s="376"/>
      <c r="EVE109" s="376"/>
      <c r="EVF109" s="376"/>
      <c r="EVG109" s="376"/>
      <c r="EVH109" s="376"/>
      <c r="EVI109" s="376"/>
      <c r="EVJ109" s="376"/>
      <c r="EVK109" s="376"/>
      <c r="EVL109" s="376"/>
      <c r="EVM109" s="376"/>
      <c r="EVN109" s="376"/>
      <c r="EVO109" s="376"/>
      <c r="EVP109" s="376"/>
      <c r="EVQ109" s="376"/>
      <c r="EVR109" s="376"/>
      <c r="EVS109" s="376"/>
      <c r="EVT109" s="376"/>
      <c r="EVU109" s="376"/>
      <c r="EVV109" s="376"/>
      <c r="EVW109" s="376"/>
      <c r="EVX109" s="376"/>
      <c r="EVY109" s="376"/>
      <c r="EVZ109" s="376"/>
      <c r="EWA109" s="376"/>
      <c r="EWB109" s="376"/>
      <c r="EWC109" s="376"/>
      <c r="EWD109" s="376"/>
      <c r="EWE109" s="376"/>
      <c r="EWF109" s="376"/>
      <c r="EWG109" s="376"/>
      <c r="EWH109" s="376"/>
      <c r="EWI109" s="376"/>
      <c r="EWJ109" s="376"/>
      <c r="EWK109" s="376"/>
      <c r="EWL109" s="376"/>
      <c r="EWM109" s="376"/>
      <c r="EWN109" s="376"/>
      <c r="EWO109" s="376"/>
      <c r="EWP109" s="376"/>
      <c r="EWQ109" s="376"/>
      <c r="EWR109" s="376"/>
      <c r="EWS109" s="376"/>
      <c r="EWT109" s="376"/>
      <c r="EWU109" s="376"/>
      <c r="EWV109" s="376"/>
      <c r="EWW109" s="376"/>
      <c r="EWX109" s="376"/>
      <c r="EWY109" s="376"/>
      <c r="EWZ109" s="376"/>
      <c r="EXA109" s="376"/>
      <c r="EXB109" s="376"/>
      <c r="EXC109" s="376"/>
      <c r="EXD109" s="376"/>
      <c r="EXE109" s="376"/>
      <c r="EXF109" s="376"/>
      <c r="EXG109" s="376"/>
      <c r="EXH109" s="376"/>
      <c r="EXI109" s="376"/>
      <c r="EXJ109" s="376"/>
      <c r="EXK109" s="376"/>
      <c r="EXL109" s="376"/>
      <c r="EXM109" s="376"/>
      <c r="EXN109" s="376"/>
      <c r="EXO109" s="376"/>
      <c r="EXP109" s="376"/>
      <c r="EXQ109" s="376"/>
      <c r="EXR109" s="376"/>
      <c r="EXS109" s="376"/>
      <c r="EXT109" s="376"/>
      <c r="EXU109" s="376"/>
      <c r="EXV109" s="376"/>
      <c r="EXW109" s="376"/>
      <c r="EXX109" s="376"/>
      <c r="EXY109" s="376"/>
      <c r="EXZ109" s="376"/>
      <c r="EYA109" s="376"/>
      <c r="EYB109" s="376"/>
      <c r="EYC109" s="376"/>
      <c r="EYD109" s="376"/>
      <c r="EYE109" s="376"/>
      <c r="EYF109" s="376"/>
      <c r="EYG109" s="376"/>
      <c r="EYH109" s="376"/>
      <c r="EYI109" s="376"/>
      <c r="EYJ109" s="376"/>
      <c r="EYK109" s="376"/>
      <c r="EYL109" s="376"/>
      <c r="EYM109" s="376"/>
      <c r="EYN109" s="376"/>
      <c r="EYO109" s="376"/>
      <c r="EYP109" s="376"/>
      <c r="EYQ109" s="376"/>
      <c r="EYR109" s="376"/>
      <c r="EYS109" s="376"/>
      <c r="EYT109" s="376"/>
      <c r="EYU109" s="376"/>
      <c r="EYV109" s="376"/>
      <c r="EYW109" s="376"/>
      <c r="EYX109" s="376"/>
      <c r="EYY109" s="376"/>
      <c r="EYZ109" s="376"/>
      <c r="EZA109" s="376"/>
      <c r="EZB109" s="376"/>
      <c r="EZC109" s="376"/>
      <c r="EZD109" s="376"/>
      <c r="EZE109" s="376"/>
      <c r="EZF109" s="376"/>
      <c r="EZG109" s="376"/>
      <c r="EZH109" s="376"/>
      <c r="EZI109" s="376"/>
      <c r="EZJ109" s="376"/>
      <c r="EZK109" s="376"/>
      <c r="EZL109" s="376"/>
      <c r="EZM109" s="376"/>
      <c r="EZN109" s="376"/>
      <c r="EZO109" s="376"/>
      <c r="EZP109" s="376"/>
      <c r="EZQ109" s="376"/>
      <c r="EZR109" s="376"/>
      <c r="EZS109" s="376"/>
      <c r="EZT109" s="376"/>
      <c r="EZU109" s="376"/>
      <c r="EZV109" s="376"/>
      <c r="EZW109" s="376"/>
      <c r="EZX109" s="376"/>
      <c r="EZY109" s="376"/>
      <c r="EZZ109" s="376"/>
      <c r="FAA109" s="376"/>
      <c r="FAB109" s="376"/>
      <c r="FAC109" s="376"/>
      <c r="FAD109" s="376"/>
      <c r="FAE109" s="376"/>
      <c r="FAF109" s="376"/>
      <c r="FAG109" s="376"/>
      <c r="FAH109" s="376"/>
      <c r="FAI109" s="376"/>
      <c r="FAJ109" s="376"/>
      <c r="FAK109" s="376"/>
      <c r="FAL109" s="376"/>
      <c r="FAM109" s="376"/>
      <c r="FAN109" s="376"/>
      <c r="FAO109" s="376"/>
      <c r="FAP109" s="376"/>
      <c r="FAQ109" s="376"/>
      <c r="FAR109" s="376"/>
      <c r="FAS109" s="376"/>
      <c r="FAT109" s="376"/>
      <c r="FAU109" s="376"/>
      <c r="FAV109" s="376"/>
      <c r="FAW109" s="376"/>
      <c r="FAX109" s="376"/>
      <c r="FAY109" s="376"/>
      <c r="FAZ109" s="376"/>
      <c r="FBA109" s="376"/>
      <c r="FBB109" s="376"/>
      <c r="FBC109" s="376"/>
      <c r="FBD109" s="376"/>
      <c r="FBE109" s="376"/>
      <c r="FBF109" s="376"/>
      <c r="FBG109" s="376"/>
      <c r="FBH109" s="376"/>
      <c r="FBI109" s="376"/>
      <c r="FBJ109" s="376"/>
      <c r="FBK109" s="376"/>
      <c r="FBL109" s="376"/>
      <c r="FBM109" s="376"/>
      <c r="FBN109" s="376"/>
      <c r="FBO109" s="376"/>
      <c r="FBP109" s="376"/>
      <c r="FBQ109" s="376"/>
      <c r="FBR109" s="376"/>
      <c r="FBS109" s="376"/>
      <c r="FBT109" s="376"/>
      <c r="FBU109" s="376"/>
      <c r="FBV109" s="376"/>
      <c r="FBW109" s="376"/>
      <c r="FBX109" s="376"/>
      <c r="FBY109" s="376"/>
      <c r="FBZ109" s="376"/>
      <c r="FCA109" s="376"/>
      <c r="FCB109" s="376"/>
      <c r="FCC109" s="376"/>
      <c r="FCD109" s="376"/>
      <c r="FCE109" s="376"/>
      <c r="FCF109" s="376"/>
      <c r="FCG109" s="376"/>
      <c r="FCH109" s="376"/>
      <c r="FCI109" s="376"/>
      <c r="FCJ109" s="376"/>
      <c r="FCK109" s="376"/>
      <c r="FCL109" s="376"/>
      <c r="FCM109" s="376"/>
      <c r="FCN109" s="376"/>
      <c r="FCO109" s="376"/>
      <c r="FCP109" s="376"/>
      <c r="FCQ109" s="376"/>
      <c r="FCR109" s="376"/>
      <c r="FCS109" s="376"/>
      <c r="FCT109" s="376"/>
      <c r="FCU109" s="376"/>
      <c r="FCV109" s="376"/>
      <c r="FCW109" s="376"/>
      <c r="FCX109" s="376"/>
      <c r="FCY109" s="376"/>
      <c r="FCZ109" s="376"/>
      <c r="FDA109" s="376"/>
      <c r="FDB109" s="376"/>
      <c r="FDC109" s="376"/>
      <c r="FDD109" s="376"/>
      <c r="FDE109" s="376"/>
      <c r="FDF109" s="376"/>
      <c r="FDG109" s="376"/>
      <c r="FDH109" s="376"/>
      <c r="FDI109" s="376"/>
      <c r="FDJ109" s="376"/>
      <c r="FDK109" s="376"/>
      <c r="FDL109" s="376"/>
      <c r="FDM109" s="376"/>
      <c r="FDN109" s="376"/>
      <c r="FDO109" s="376"/>
      <c r="FDP109" s="376"/>
      <c r="FDQ109" s="376"/>
      <c r="FDR109" s="376"/>
      <c r="FDS109" s="376"/>
      <c r="FDT109" s="376"/>
      <c r="FDU109" s="376"/>
      <c r="FDV109" s="376"/>
      <c r="FDW109" s="376"/>
      <c r="FDX109" s="376"/>
      <c r="FDY109" s="376"/>
      <c r="FDZ109" s="376"/>
      <c r="FEA109" s="376"/>
      <c r="FEB109" s="376"/>
      <c r="FEC109" s="376"/>
      <c r="FED109" s="376"/>
      <c r="FEE109" s="376"/>
      <c r="FEF109" s="376"/>
      <c r="FEG109" s="376"/>
      <c r="FEH109" s="376"/>
      <c r="FEI109" s="376"/>
      <c r="FEJ109" s="376"/>
      <c r="FEK109" s="376"/>
      <c r="FEL109" s="376"/>
      <c r="FEM109" s="376"/>
      <c r="FEN109" s="376"/>
      <c r="FEO109" s="376"/>
      <c r="FEP109" s="376"/>
      <c r="FEQ109" s="376"/>
      <c r="FER109" s="376"/>
      <c r="FES109" s="376"/>
      <c r="FET109" s="376"/>
      <c r="FEU109" s="376"/>
      <c r="FEV109" s="376"/>
      <c r="FEW109" s="376"/>
      <c r="FEX109" s="376"/>
      <c r="FEY109" s="376"/>
      <c r="FEZ109" s="376"/>
      <c r="FFA109" s="376"/>
      <c r="FFB109" s="376"/>
      <c r="FFC109" s="376"/>
      <c r="FFD109" s="376"/>
      <c r="FFE109" s="376"/>
      <c r="FFF109" s="376"/>
      <c r="FFG109" s="376"/>
      <c r="FFH109" s="376"/>
      <c r="FFI109" s="376"/>
      <c r="FFJ109" s="376"/>
      <c r="FFK109" s="376"/>
      <c r="FFL109" s="376"/>
      <c r="FFM109" s="376"/>
      <c r="FFN109" s="376"/>
      <c r="FFO109" s="376"/>
      <c r="FFP109" s="376"/>
      <c r="FFQ109" s="376"/>
      <c r="FFR109" s="376"/>
      <c r="FFS109" s="376"/>
      <c r="FFT109" s="376"/>
      <c r="FFU109" s="376"/>
      <c r="FFV109" s="376"/>
      <c r="FFW109" s="376"/>
      <c r="FFX109" s="376"/>
      <c r="FFY109" s="376"/>
      <c r="FFZ109" s="376"/>
      <c r="FGA109" s="376"/>
      <c r="FGB109" s="376"/>
      <c r="FGC109" s="376"/>
      <c r="FGD109" s="376"/>
      <c r="FGE109" s="376"/>
      <c r="FGF109" s="376"/>
      <c r="FGG109" s="376"/>
      <c r="FGH109" s="376"/>
      <c r="FGI109" s="376"/>
      <c r="FGJ109" s="376"/>
      <c r="FGK109" s="376"/>
      <c r="FGL109" s="376"/>
      <c r="FGM109" s="376"/>
      <c r="FGN109" s="376"/>
      <c r="FGO109" s="376"/>
      <c r="FGP109" s="376"/>
      <c r="FGQ109" s="376"/>
      <c r="FGR109" s="376"/>
      <c r="FGS109" s="376"/>
      <c r="FGT109" s="376"/>
      <c r="FGU109" s="376"/>
      <c r="FGV109" s="376"/>
      <c r="FGW109" s="376"/>
      <c r="FGX109" s="376"/>
      <c r="FGY109" s="376"/>
      <c r="FGZ109" s="376"/>
      <c r="FHA109" s="376"/>
      <c r="FHB109" s="376"/>
      <c r="FHC109" s="376"/>
      <c r="FHD109" s="376"/>
      <c r="FHE109" s="376"/>
      <c r="FHF109" s="376"/>
      <c r="FHG109" s="376"/>
      <c r="FHH109" s="376"/>
      <c r="FHI109" s="376"/>
      <c r="FHJ109" s="376"/>
      <c r="FHK109" s="376"/>
      <c r="FHL109" s="376"/>
      <c r="FHM109" s="376"/>
      <c r="FHN109" s="376"/>
      <c r="FHO109" s="376"/>
      <c r="FHP109" s="376"/>
      <c r="FHQ109" s="376"/>
      <c r="FHR109" s="376"/>
      <c r="FHS109" s="376"/>
      <c r="FHT109" s="376"/>
      <c r="FHU109" s="376"/>
      <c r="FHV109" s="376"/>
      <c r="FHW109" s="376"/>
      <c r="FHX109" s="376"/>
      <c r="FHY109" s="376"/>
      <c r="FHZ109" s="376"/>
      <c r="FIA109" s="376"/>
      <c r="FIB109" s="376"/>
      <c r="FIC109" s="376"/>
      <c r="FID109" s="376"/>
      <c r="FIE109" s="376"/>
      <c r="FIF109" s="376"/>
      <c r="FIG109" s="376"/>
      <c r="FIH109" s="376"/>
      <c r="FII109" s="376"/>
      <c r="FIJ109" s="376"/>
      <c r="FIK109" s="376"/>
      <c r="FIL109" s="376"/>
      <c r="FIM109" s="376"/>
      <c r="FIN109" s="376"/>
      <c r="FIO109" s="376"/>
      <c r="FIP109" s="376"/>
      <c r="FIQ109" s="376"/>
      <c r="FIR109" s="376"/>
      <c r="FIS109" s="376"/>
      <c r="FIT109" s="376"/>
      <c r="FIU109" s="376"/>
      <c r="FIV109" s="376"/>
      <c r="FIW109" s="376"/>
      <c r="FIX109" s="376"/>
      <c r="FIY109" s="376"/>
      <c r="FIZ109" s="376"/>
      <c r="FJA109" s="376"/>
      <c r="FJB109" s="376"/>
      <c r="FJC109" s="376"/>
      <c r="FJD109" s="376"/>
      <c r="FJE109" s="376"/>
      <c r="FJF109" s="376"/>
      <c r="FJG109" s="376"/>
      <c r="FJH109" s="376"/>
      <c r="FJI109" s="376"/>
      <c r="FJJ109" s="376"/>
      <c r="FJK109" s="376"/>
      <c r="FJL109" s="376"/>
      <c r="FJM109" s="376"/>
      <c r="FJN109" s="376"/>
      <c r="FJO109" s="376"/>
      <c r="FJP109" s="376"/>
      <c r="FJQ109" s="376"/>
      <c r="FJR109" s="376"/>
      <c r="FJS109" s="376"/>
      <c r="FJT109" s="376"/>
      <c r="FJU109" s="376"/>
      <c r="FJV109" s="376"/>
      <c r="FJW109" s="376"/>
      <c r="FJX109" s="376"/>
      <c r="FJY109" s="376"/>
      <c r="FJZ109" s="376"/>
      <c r="FKA109" s="376"/>
      <c r="FKB109" s="376"/>
      <c r="FKC109" s="376"/>
      <c r="FKD109" s="376"/>
      <c r="FKE109" s="376"/>
      <c r="FKF109" s="376"/>
      <c r="FKG109" s="376"/>
      <c r="FKH109" s="376"/>
      <c r="FKI109" s="376"/>
      <c r="FKJ109" s="376"/>
      <c r="FKK109" s="376"/>
      <c r="FKL109" s="376"/>
      <c r="FKM109" s="376"/>
      <c r="FKN109" s="376"/>
      <c r="FKO109" s="376"/>
      <c r="FKP109" s="376"/>
      <c r="FKQ109" s="376"/>
      <c r="FKR109" s="376"/>
      <c r="FKS109" s="376"/>
      <c r="FKT109" s="376"/>
      <c r="FKU109" s="376"/>
      <c r="FKV109" s="376"/>
      <c r="FKW109" s="376"/>
      <c r="FKX109" s="376"/>
      <c r="FKY109" s="376"/>
      <c r="FKZ109" s="376"/>
      <c r="FLA109" s="376"/>
      <c r="FLB109" s="376"/>
      <c r="FLC109" s="376"/>
      <c r="FLD109" s="376"/>
      <c r="FLE109" s="376"/>
      <c r="FLF109" s="376"/>
      <c r="FLG109" s="376"/>
      <c r="FLH109" s="376"/>
      <c r="FLI109" s="376"/>
      <c r="FLJ109" s="376"/>
      <c r="FLK109" s="376"/>
      <c r="FLL109" s="376"/>
      <c r="FLM109" s="376"/>
      <c r="FLN109" s="376"/>
      <c r="FLO109" s="376"/>
      <c r="FLP109" s="376"/>
      <c r="FLQ109" s="376"/>
      <c r="FLR109" s="376"/>
      <c r="FLS109" s="376"/>
      <c r="FLT109" s="376"/>
      <c r="FLU109" s="376"/>
      <c r="FLV109" s="376"/>
      <c r="FLW109" s="376"/>
      <c r="FLX109" s="376"/>
      <c r="FLY109" s="376"/>
      <c r="FLZ109" s="376"/>
      <c r="FMA109" s="376"/>
      <c r="FMB109" s="376"/>
      <c r="FMC109" s="376"/>
      <c r="FMD109" s="376"/>
      <c r="FME109" s="376"/>
      <c r="FMF109" s="376"/>
      <c r="FMG109" s="376"/>
      <c r="FMH109" s="376"/>
      <c r="FMI109" s="376"/>
      <c r="FMJ109" s="376"/>
      <c r="FMK109" s="376"/>
      <c r="FML109" s="376"/>
      <c r="FMM109" s="376"/>
      <c r="FMN109" s="376"/>
      <c r="FMO109" s="376"/>
      <c r="FMP109" s="376"/>
      <c r="FMQ109" s="376"/>
      <c r="FMR109" s="376"/>
      <c r="FMS109" s="376"/>
      <c r="FMT109" s="376"/>
      <c r="FMU109" s="376"/>
      <c r="FMV109" s="376"/>
      <c r="FMW109" s="376"/>
      <c r="FMX109" s="376"/>
      <c r="FMY109" s="376"/>
      <c r="FMZ109" s="376"/>
      <c r="FNA109" s="376"/>
      <c r="FNB109" s="376"/>
      <c r="FNC109" s="376"/>
      <c r="FND109" s="376"/>
      <c r="FNE109" s="376"/>
      <c r="FNF109" s="376"/>
      <c r="FNG109" s="376"/>
      <c r="FNH109" s="376"/>
      <c r="FNI109" s="376"/>
      <c r="FNJ109" s="376"/>
      <c r="FNK109" s="376"/>
      <c r="FNL109" s="376"/>
      <c r="FNM109" s="376"/>
      <c r="FNN109" s="376"/>
      <c r="FNO109" s="376"/>
      <c r="FNP109" s="376"/>
      <c r="FNQ109" s="376"/>
      <c r="FNR109" s="376"/>
      <c r="FNS109" s="376"/>
      <c r="FNT109" s="376"/>
      <c r="FNU109" s="376"/>
      <c r="FNV109" s="376"/>
      <c r="FNW109" s="376"/>
      <c r="FNX109" s="376"/>
      <c r="FNY109" s="376"/>
      <c r="FNZ109" s="376"/>
      <c r="FOA109" s="376"/>
      <c r="FOB109" s="376"/>
      <c r="FOC109" s="376"/>
      <c r="FOD109" s="376"/>
      <c r="FOE109" s="376"/>
      <c r="FOF109" s="376"/>
      <c r="FOG109" s="376"/>
      <c r="FOH109" s="376"/>
      <c r="FOI109" s="376"/>
      <c r="FOJ109" s="376"/>
      <c r="FOK109" s="376"/>
      <c r="FOL109" s="376"/>
      <c r="FOM109" s="376"/>
      <c r="FON109" s="376"/>
      <c r="FOO109" s="376"/>
      <c r="FOP109" s="376"/>
      <c r="FOQ109" s="376"/>
      <c r="FOR109" s="376"/>
      <c r="FOS109" s="376"/>
      <c r="FOT109" s="376"/>
      <c r="FOU109" s="376"/>
      <c r="FOV109" s="376"/>
      <c r="FOW109" s="376"/>
      <c r="FOX109" s="376"/>
      <c r="FOY109" s="376"/>
      <c r="FOZ109" s="376"/>
      <c r="FPA109" s="376"/>
      <c r="FPB109" s="376"/>
      <c r="FPC109" s="376"/>
      <c r="FPD109" s="376"/>
      <c r="FPE109" s="376"/>
      <c r="FPF109" s="376"/>
      <c r="FPG109" s="376"/>
      <c r="FPH109" s="376"/>
      <c r="FPI109" s="376"/>
      <c r="FPJ109" s="376"/>
      <c r="FPK109" s="376"/>
      <c r="FPL109" s="376"/>
      <c r="FPM109" s="376"/>
      <c r="FPN109" s="376"/>
      <c r="FPO109" s="376"/>
      <c r="FPP109" s="376"/>
      <c r="FPQ109" s="376"/>
      <c r="FPR109" s="376"/>
      <c r="FPS109" s="376"/>
      <c r="FPT109" s="376"/>
      <c r="FPU109" s="376"/>
      <c r="FPV109" s="376"/>
      <c r="FPW109" s="376"/>
      <c r="FPX109" s="376"/>
      <c r="FPY109" s="376"/>
      <c r="FPZ109" s="376"/>
      <c r="FQA109" s="376"/>
      <c r="FQB109" s="376"/>
      <c r="FQC109" s="376"/>
      <c r="FQD109" s="376"/>
      <c r="FQE109" s="376"/>
      <c r="FQF109" s="376"/>
      <c r="FQG109" s="376"/>
      <c r="FQH109" s="376"/>
      <c r="FQI109" s="376"/>
      <c r="FQJ109" s="376"/>
      <c r="FQK109" s="376"/>
      <c r="FQL109" s="376"/>
      <c r="FQM109" s="376"/>
      <c r="FQN109" s="376"/>
      <c r="FQO109" s="376"/>
      <c r="FQP109" s="376"/>
      <c r="FQQ109" s="376"/>
      <c r="FQR109" s="376"/>
      <c r="FQS109" s="376"/>
      <c r="FQT109" s="376"/>
      <c r="FQU109" s="376"/>
      <c r="FQV109" s="376"/>
      <c r="FQW109" s="376"/>
      <c r="FQX109" s="376"/>
      <c r="FQY109" s="376"/>
      <c r="FQZ109" s="376"/>
      <c r="FRA109" s="376"/>
      <c r="FRB109" s="376"/>
      <c r="FRC109" s="376"/>
      <c r="FRD109" s="376"/>
      <c r="FRE109" s="376"/>
      <c r="FRF109" s="376"/>
      <c r="FRG109" s="376"/>
      <c r="FRH109" s="376"/>
      <c r="FRI109" s="376"/>
      <c r="FRJ109" s="376"/>
      <c r="FRK109" s="376"/>
      <c r="FRL109" s="376"/>
      <c r="FRM109" s="376"/>
      <c r="FRN109" s="376"/>
      <c r="FRO109" s="376"/>
      <c r="FRP109" s="376"/>
      <c r="FRQ109" s="376"/>
      <c r="FRR109" s="376"/>
      <c r="FRS109" s="376"/>
      <c r="FRT109" s="376"/>
      <c r="FRU109" s="376"/>
      <c r="FRV109" s="376"/>
      <c r="FRW109" s="376"/>
      <c r="FRX109" s="376"/>
      <c r="FRY109" s="376"/>
      <c r="FRZ109" s="376"/>
      <c r="FSA109" s="376"/>
      <c r="FSB109" s="376"/>
      <c r="FSC109" s="376"/>
      <c r="FSD109" s="376"/>
      <c r="FSE109" s="376"/>
      <c r="FSF109" s="376"/>
      <c r="FSG109" s="376"/>
      <c r="FSH109" s="376"/>
      <c r="FSI109" s="376"/>
      <c r="FSJ109" s="376"/>
      <c r="FSK109" s="376"/>
      <c r="FSL109" s="376"/>
      <c r="FSM109" s="376"/>
      <c r="FSN109" s="376"/>
      <c r="FSO109" s="376"/>
      <c r="FSP109" s="376"/>
      <c r="FSQ109" s="376"/>
      <c r="FSR109" s="376"/>
      <c r="FSS109" s="376"/>
      <c r="FST109" s="376"/>
      <c r="FSU109" s="376"/>
      <c r="FSV109" s="376"/>
      <c r="FSW109" s="376"/>
      <c r="FSX109" s="376"/>
      <c r="FSY109" s="376"/>
      <c r="FSZ109" s="376"/>
      <c r="FTA109" s="376"/>
      <c r="FTB109" s="376"/>
      <c r="FTC109" s="376"/>
      <c r="FTD109" s="376"/>
      <c r="FTE109" s="376"/>
      <c r="FTF109" s="376"/>
      <c r="FTG109" s="376"/>
      <c r="FTH109" s="376"/>
      <c r="FTI109" s="376"/>
      <c r="FTJ109" s="376"/>
      <c r="FTK109" s="376"/>
      <c r="FTL109" s="376"/>
      <c r="FTM109" s="376"/>
      <c r="FTN109" s="376"/>
      <c r="FTO109" s="376"/>
      <c r="FTP109" s="376"/>
      <c r="FTQ109" s="376"/>
      <c r="FTR109" s="376"/>
      <c r="FTS109" s="376"/>
      <c r="FTT109" s="376"/>
      <c r="FTU109" s="376"/>
      <c r="FTV109" s="376"/>
      <c r="FTW109" s="376"/>
      <c r="FTX109" s="376"/>
      <c r="FTY109" s="376"/>
      <c r="FTZ109" s="376"/>
      <c r="FUA109" s="376"/>
      <c r="FUB109" s="376"/>
      <c r="FUC109" s="376"/>
      <c r="FUD109" s="376"/>
      <c r="FUE109" s="376"/>
      <c r="FUF109" s="376"/>
      <c r="FUG109" s="376"/>
      <c r="FUH109" s="376"/>
      <c r="FUI109" s="376"/>
      <c r="FUJ109" s="376"/>
      <c r="FUK109" s="376"/>
      <c r="FUL109" s="376"/>
      <c r="FUM109" s="376"/>
      <c r="FUN109" s="376"/>
      <c r="FUO109" s="376"/>
      <c r="FUP109" s="376"/>
      <c r="FUQ109" s="376"/>
      <c r="FUR109" s="376"/>
      <c r="FUS109" s="376"/>
      <c r="FUT109" s="376"/>
      <c r="FUU109" s="376"/>
      <c r="FUV109" s="376"/>
      <c r="FUW109" s="376"/>
      <c r="FUX109" s="376"/>
      <c r="FUY109" s="376"/>
      <c r="FUZ109" s="376"/>
      <c r="FVA109" s="376"/>
      <c r="FVB109" s="376"/>
      <c r="FVC109" s="376"/>
      <c r="FVD109" s="376"/>
      <c r="FVE109" s="376"/>
      <c r="FVF109" s="376"/>
      <c r="FVG109" s="376"/>
      <c r="FVH109" s="376"/>
      <c r="FVI109" s="376"/>
      <c r="FVJ109" s="376"/>
      <c r="FVK109" s="376"/>
      <c r="FVL109" s="376"/>
      <c r="FVM109" s="376"/>
      <c r="FVN109" s="376"/>
      <c r="FVO109" s="376"/>
      <c r="FVP109" s="376"/>
      <c r="FVQ109" s="376"/>
      <c r="FVR109" s="376"/>
      <c r="FVS109" s="376"/>
      <c r="FVT109" s="376"/>
      <c r="FVU109" s="376"/>
      <c r="FVV109" s="376"/>
      <c r="FVW109" s="376"/>
      <c r="FVX109" s="376"/>
      <c r="FVY109" s="376"/>
      <c r="FVZ109" s="376"/>
      <c r="FWA109" s="376"/>
      <c r="FWB109" s="376"/>
      <c r="FWC109" s="376"/>
      <c r="FWD109" s="376"/>
      <c r="FWE109" s="376"/>
      <c r="FWF109" s="376"/>
      <c r="FWG109" s="376"/>
      <c r="FWH109" s="376"/>
      <c r="FWI109" s="376"/>
      <c r="FWJ109" s="376"/>
      <c r="FWK109" s="376"/>
      <c r="FWL109" s="376"/>
      <c r="FWM109" s="376"/>
      <c r="FWN109" s="376"/>
      <c r="FWO109" s="376"/>
      <c r="FWP109" s="376"/>
      <c r="FWQ109" s="376"/>
      <c r="FWR109" s="376"/>
      <c r="FWS109" s="376"/>
      <c r="FWT109" s="376"/>
      <c r="FWU109" s="376"/>
      <c r="FWV109" s="376"/>
      <c r="FWW109" s="376"/>
      <c r="FWX109" s="376"/>
      <c r="FWY109" s="376"/>
      <c r="FWZ109" s="376"/>
      <c r="FXA109" s="376"/>
      <c r="FXB109" s="376"/>
      <c r="FXC109" s="376"/>
      <c r="FXD109" s="376"/>
      <c r="FXE109" s="376"/>
      <c r="FXF109" s="376"/>
      <c r="FXG109" s="376"/>
      <c r="FXH109" s="376"/>
      <c r="FXI109" s="376"/>
      <c r="FXJ109" s="376"/>
      <c r="FXK109" s="376"/>
      <c r="FXL109" s="376"/>
      <c r="FXM109" s="376"/>
      <c r="FXN109" s="376"/>
      <c r="FXO109" s="376"/>
      <c r="FXP109" s="376"/>
      <c r="FXQ109" s="376"/>
      <c r="FXR109" s="376"/>
      <c r="FXS109" s="376"/>
      <c r="FXT109" s="376"/>
      <c r="FXU109" s="376"/>
      <c r="FXV109" s="376"/>
      <c r="FXW109" s="376"/>
      <c r="FXX109" s="376"/>
      <c r="FXY109" s="376"/>
      <c r="FXZ109" s="376"/>
      <c r="FYA109" s="376"/>
      <c r="FYB109" s="376"/>
      <c r="FYC109" s="376"/>
      <c r="FYD109" s="376"/>
      <c r="FYE109" s="376"/>
      <c r="FYF109" s="376"/>
      <c r="FYG109" s="376"/>
      <c r="FYH109" s="376"/>
      <c r="FYI109" s="376"/>
      <c r="FYJ109" s="376"/>
      <c r="FYK109" s="376"/>
      <c r="FYL109" s="376"/>
      <c r="FYM109" s="376"/>
      <c r="FYN109" s="376"/>
      <c r="FYO109" s="376"/>
      <c r="FYP109" s="376"/>
      <c r="FYQ109" s="376"/>
      <c r="FYR109" s="376"/>
      <c r="FYS109" s="376"/>
      <c r="FYT109" s="376"/>
      <c r="FYU109" s="376"/>
      <c r="FYV109" s="376"/>
      <c r="FYW109" s="376"/>
      <c r="FYX109" s="376"/>
      <c r="FYY109" s="376"/>
      <c r="FYZ109" s="376"/>
      <c r="FZA109" s="376"/>
      <c r="FZB109" s="376"/>
      <c r="FZC109" s="376"/>
      <c r="FZD109" s="376"/>
      <c r="FZE109" s="376"/>
      <c r="FZF109" s="376"/>
      <c r="FZG109" s="376"/>
      <c r="FZH109" s="376"/>
      <c r="FZI109" s="376"/>
      <c r="FZJ109" s="376"/>
      <c r="FZK109" s="376"/>
      <c r="FZL109" s="376"/>
      <c r="FZM109" s="376"/>
      <c r="FZN109" s="376"/>
      <c r="FZO109" s="376"/>
      <c r="FZP109" s="376"/>
      <c r="FZQ109" s="376"/>
      <c r="FZR109" s="376"/>
      <c r="FZS109" s="376"/>
      <c r="FZT109" s="376"/>
      <c r="FZU109" s="376"/>
      <c r="FZV109" s="376"/>
      <c r="FZW109" s="376"/>
      <c r="FZX109" s="376"/>
      <c r="FZY109" s="376"/>
      <c r="FZZ109" s="376"/>
      <c r="GAA109" s="376"/>
      <c r="GAB109" s="376"/>
      <c r="GAC109" s="376"/>
      <c r="GAD109" s="376"/>
      <c r="GAE109" s="376"/>
      <c r="GAF109" s="376"/>
      <c r="GAG109" s="376"/>
      <c r="GAH109" s="376"/>
      <c r="GAI109" s="376"/>
      <c r="GAJ109" s="376"/>
      <c r="GAK109" s="376"/>
      <c r="GAL109" s="376"/>
      <c r="GAM109" s="376"/>
      <c r="GAN109" s="376"/>
      <c r="GAO109" s="376"/>
      <c r="GAP109" s="376"/>
      <c r="GAQ109" s="376"/>
      <c r="GAR109" s="376"/>
      <c r="GAS109" s="376"/>
      <c r="GAT109" s="376"/>
      <c r="GAU109" s="376"/>
      <c r="GAV109" s="376"/>
      <c r="GAW109" s="376"/>
      <c r="GAX109" s="376"/>
      <c r="GAY109" s="376"/>
      <c r="GAZ109" s="376"/>
      <c r="GBA109" s="376"/>
      <c r="GBB109" s="376"/>
      <c r="GBC109" s="376"/>
      <c r="GBD109" s="376"/>
      <c r="GBE109" s="376"/>
      <c r="GBF109" s="376"/>
      <c r="GBG109" s="376"/>
      <c r="GBH109" s="376"/>
      <c r="GBI109" s="376"/>
      <c r="GBJ109" s="376"/>
      <c r="GBK109" s="376"/>
      <c r="GBL109" s="376"/>
      <c r="GBM109" s="376"/>
      <c r="GBN109" s="376"/>
      <c r="GBO109" s="376"/>
      <c r="GBP109" s="376"/>
      <c r="GBQ109" s="376"/>
      <c r="GBR109" s="376"/>
      <c r="GBS109" s="376"/>
      <c r="GBT109" s="376"/>
      <c r="GBU109" s="376"/>
      <c r="GBV109" s="376"/>
      <c r="GBW109" s="376"/>
      <c r="GBX109" s="376"/>
      <c r="GBY109" s="376"/>
      <c r="GBZ109" s="376"/>
      <c r="GCA109" s="376"/>
      <c r="GCB109" s="376"/>
      <c r="GCC109" s="376"/>
      <c r="GCD109" s="376"/>
      <c r="GCE109" s="376"/>
      <c r="GCF109" s="376"/>
      <c r="GCG109" s="376"/>
      <c r="GCH109" s="376"/>
      <c r="GCI109" s="376"/>
      <c r="GCJ109" s="376"/>
      <c r="GCK109" s="376"/>
      <c r="GCL109" s="376"/>
      <c r="GCM109" s="376"/>
      <c r="GCN109" s="376"/>
      <c r="GCO109" s="376"/>
      <c r="GCP109" s="376"/>
      <c r="GCQ109" s="376"/>
      <c r="GCR109" s="376"/>
      <c r="GCS109" s="376"/>
      <c r="GCT109" s="376"/>
      <c r="GCU109" s="376"/>
      <c r="GCV109" s="376"/>
      <c r="GCW109" s="376"/>
      <c r="GCX109" s="376"/>
      <c r="GCY109" s="376"/>
      <c r="GCZ109" s="376"/>
      <c r="GDA109" s="376"/>
      <c r="GDB109" s="376"/>
      <c r="GDC109" s="376"/>
      <c r="GDD109" s="376"/>
      <c r="GDE109" s="376"/>
      <c r="GDF109" s="376"/>
      <c r="GDG109" s="376"/>
      <c r="GDH109" s="376"/>
      <c r="GDI109" s="376"/>
      <c r="GDJ109" s="376"/>
      <c r="GDK109" s="376"/>
      <c r="GDL109" s="376"/>
      <c r="GDM109" s="376"/>
      <c r="GDN109" s="376"/>
      <c r="GDO109" s="376"/>
      <c r="GDP109" s="376"/>
      <c r="GDQ109" s="376"/>
      <c r="GDR109" s="376"/>
      <c r="GDS109" s="376"/>
      <c r="GDT109" s="376"/>
      <c r="GDU109" s="376"/>
      <c r="GDV109" s="376"/>
      <c r="GDW109" s="376"/>
      <c r="GDX109" s="376"/>
      <c r="GDY109" s="376"/>
      <c r="GDZ109" s="376"/>
      <c r="GEA109" s="376"/>
      <c r="GEB109" s="376"/>
      <c r="GEC109" s="376"/>
      <c r="GED109" s="376"/>
      <c r="GEE109" s="376"/>
      <c r="GEF109" s="376"/>
      <c r="GEG109" s="376"/>
      <c r="GEH109" s="376"/>
      <c r="GEI109" s="376"/>
      <c r="GEJ109" s="376"/>
      <c r="GEK109" s="376"/>
      <c r="GEL109" s="376"/>
      <c r="GEM109" s="376"/>
      <c r="GEN109" s="376"/>
      <c r="GEO109" s="376"/>
      <c r="GEP109" s="376"/>
      <c r="GEQ109" s="376"/>
      <c r="GER109" s="376"/>
      <c r="GES109" s="376"/>
      <c r="GET109" s="376"/>
      <c r="GEU109" s="376"/>
      <c r="GEV109" s="376"/>
      <c r="GEW109" s="376"/>
      <c r="GEX109" s="376"/>
      <c r="GEY109" s="376"/>
      <c r="GEZ109" s="376"/>
      <c r="GFA109" s="376"/>
      <c r="GFB109" s="376"/>
      <c r="GFC109" s="376"/>
      <c r="GFD109" s="376"/>
      <c r="GFE109" s="376"/>
      <c r="GFF109" s="376"/>
      <c r="GFG109" s="376"/>
      <c r="GFH109" s="376"/>
      <c r="GFI109" s="376"/>
      <c r="GFJ109" s="376"/>
      <c r="GFK109" s="376"/>
      <c r="GFL109" s="376"/>
      <c r="GFM109" s="376"/>
      <c r="GFN109" s="376"/>
      <c r="GFO109" s="376"/>
      <c r="GFP109" s="376"/>
      <c r="GFQ109" s="376"/>
      <c r="GFR109" s="376"/>
      <c r="GFS109" s="376"/>
      <c r="GFT109" s="376"/>
      <c r="GFU109" s="376"/>
      <c r="GFV109" s="376"/>
      <c r="GFW109" s="376"/>
      <c r="GFX109" s="376"/>
      <c r="GFY109" s="376"/>
      <c r="GFZ109" s="376"/>
      <c r="GGA109" s="376"/>
      <c r="GGB109" s="376"/>
      <c r="GGC109" s="376"/>
      <c r="GGD109" s="376"/>
      <c r="GGE109" s="376"/>
      <c r="GGF109" s="376"/>
      <c r="GGG109" s="376"/>
      <c r="GGH109" s="376"/>
      <c r="GGI109" s="376"/>
      <c r="GGJ109" s="376"/>
      <c r="GGK109" s="376"/>
      <c r="GGL109" s="376"/>
      <c r="GGM109" s="376"/>
      <c r="GGN109" s="376"/>
      <c r="GGO109" s="376"/>
      <c r="GGP109" s="376"/>
      <c r="GGQ109" s="376"/>
      <c r="GGR109" s="376"/>
      <c r="GGS109" s="376"/>
      <c r="GGT109" s="376"/>
      <c r="GGU109" s="376"/>
      <c r="GGV109" s="376"/>
      <c r="GGW109" s="376"/>
      <c r="GGX109" s="376"/>
      <c r="GGY109" s="376"/>
      <c r="GGZ109" s="376"/>
      <c r="GHA109" s="376"/>
      <c r="GHB109" s="376"/>
      <c r="GHC109" s="376"/>
      <c r="GHD109" s="376"/>
      <c r="GHE109" s="376"/>
      <c r="GHF109" s="376"/>
      <c r="GHG109" s="376"/>
      <c r="GHH109" s="376"/>
      <c r="GHI109" s="376"/>
      <c r="GHJ109" s="376"/>
      <c r="GHK109" s="376"/>
      <c r="GHL109" s="376"/>
      <c r="GHM109" s="376"/>
      <c r="GHN109" s="376"/>
      <c r="GHO109" s="376"/>
      <c r="GHP109" s="376"/>
      <c r="GHQ109" s="376"/>
      <c r="GHR109" s="376"/>
      <c r="GHS109" s="376"/>
      <c r="GHT109" s="376"/>
      <c r="GHU109" s="376"/>
      <c r="GHV109" s="376"/>
      <c r="GHW109" s="376"/>
      <c r="GHX109" s="376"/>
      <c r="GHY109" s="376"/>
      <c r="GHZ109" s="376"/>
      <c r="GIA109" s="376"/>
      <c r="GIB109" s="376"/>
      <c r="GIC109" s="376"/>
      <c r="GID109" s="376"/>
      <c r="GIE109" s="376"/>
      <c r="GIF109" s="376"/>
      <c r="GIG109" s="376"/>
      <c r="GIH109" s="376"/>
      <c r="GII109" s="376"/>
      <c r="GIJ109" s="376"/>
      <c r="GIK109" s="376"/>
      <c r="GIL109" s="376"/>
      <c r="GIM109" s="376"/>
      <c r="GIN109" s="376"/>
      <c r="GIO109" s="376"/>
      <c r="GIP109" s="376"/>
      <c r="GIQ109" s="376"/>
      <c r="GIR109" s="376"/>
      <c r="GIS109" s="376"/>
      <c r="GIT109" s="376"/>
      <c r="GIU109" s="376"/>
      <c r="GIV109" s="376"/>
      <c r="GIW109" s="376"/>
      <c r="GIX109" s="376"/>
      <c r="GIY109" s="376"/>
      <c r="GIZ109" s="376"/>
      <c r="GJA109" s="376"/>
      <c r="GJB109" s="376"/>
      <c r="GJC109" s="376"/>
      <c r="GJD109" s="376"/>
      <c r="GJE109" s="376"/>
      <c r="GJF109" s="376"/>
      <c r="GJG109" s="376"/>
      <c r="GJH109" s="376"/>
      <c r="GJI109" s="376"/>
      <c r="GJJ109" s="376"/>
      <c r="GJK109" s="376"/>
      <c r="GJL109" s="376"/>
      <c r="GJM109" s="376"/>
      <c r="GJN109" s="376"/>
      <c r="GJO109" s="376"/>
      <c r="GJP109" s="376"/>
      <c r="GJQ109" s="376"/>
      <c r="GJR109" s="376"/>
      <c r="GJS109" s="376"/>
      <c r="GJT109" s="376"/>
      <c r="GJU109" s="376"/>
      <c r="GJV109" s="376"/>
      <c r="GJW109" s="376"/>
      <c r="GJX109" s="376"/>
      <c r="GJY109" s="376"/>
      <c r="GJZ109" s="376"/>
      <c r="GKA109" s="376"/>
      <c r="GKB109" s="376"/>
      <c r="GKC109" s="376"/>
      <c r="GKD109" s="376"/>
      <c r="GKE109" s="376"/>
      <c r="GKF109" s="376"/>
      <c r="GKG109" s="376"/>
      <c r="GKH109" s="376"/>
      <c r="GKI109" s="376"/>
      <c r="GKJ109" s="376"/>
      <c r="GKK109" s="376"/>
      <c r="GKL109" s="376"/>
      <c r="GKM109" s="376"/>
      <c r="GKN109" s="376"/>
      <c r="GKO109" s="376"/>
      <c r="GKP109" s="376"/>
      <c r="GKQ109" s="376"/>
      <c r="GKR109" s="376"/>
      <c r="GKS109" s="376"/>
      <c r="GKT109" s="376"/>
      <c r="GKU109" s="376"/>
      <c r="GKV109" s="376"/>
      <c r="GKW109" s="376"/>
      <c r="GKX109" s="376"/>
      <c r="GKY109" s="376"/>
      <c r="GKZ109" s="376"/>
      <c r="GLA109" s="376"/>
      <c r="GLB109" s="376"/>
      <c r="GLC109" s="376"/>
      <c r="GLD109" s="376"/>
      <c r="GLE109" s="376"/>
      <c r="GLF109" s="376"/>
      <c r="GLG109" s="376"/>
      <c r="GLH109" s="376"/>
      <c r="GLI109" s="376"/>
      <c r="GLJ109" s="376"/>
      <c r="GLK109" s="376"/>
      <c r="GLL109" s="376"/>
      <c r="GLM109" s="376"/>
      <c r="GLN109" s="376"/>
      <c r="GLO109" s="376"/>
      <c r="GLP109" s="376"/>
      <c r="GLQ109" s="376"/>
      <c r="GLR109" s="376"/>
      <c r="GLS109" s="376"/>
      <c r="GLT109" s="376"/>
      <c r="GLU109" s="376"/>
      <c r="GLV109" s="376"/>
      <c r="GLW109" s="376"/>
      <c r="GLX109" s="376"/>
      <c r="GLY109" s="376"/>
      <c r="GLZ109" s="376"/>
      <c r="GMA109" s="376"/>
      <c r="GMB109" s="376"/>
      <c r="GMC109" s="376"/>
      <c r="GMD109" s="376"/>
      <c r="GME109" s="376"/>
      <c r="GMF109" s="376"/>
      <c r="GMG109" s="376"/>
      <c r="GMH109" s="376"/>
      <c r="GMI109" s="376"/>
      <c r="GMJ109" s="376"/>
      <c r="GMK109" s="376"/>
      <c r="GML109" s="376"/>
      <c r="GMM109" s="376"/>
      <c r="GMN109" s="376"/>
      <c r="GMO109" s="376"/>
      <c r="GMP109" s="376"/>
      <c r="GMQ109" s="376"/>
      <c r="GMR109" s="376"/>
      <c r="GMS109" s="376"/>
      <c r="GMT109" s="376"/>
      <c r="GMU109" s="376"/>
      <c r="GMV109" s="376"/>
      <c r="GMW109" s="376"/>
      <c r="GMX109" s="376"/>
      <c r="GMY109" s="376"/>
      <c r="GMZ109" s="376"/>
      <c r="GNA109" s="376"/>
      <c r="GNB109" s="376"/>
      <c r="GNC109" s="376"/>
      <c r="GND109" s="376"/>
      <c r="GNE109" s="376"/>
      <c r="GNF109" s="376"/>
      <c r="GNG109" s="376"/>
      <c r="GNH109" s="376"/>
      <c r="GNI109" s="376"/>
      <c r="GNJ109" s="376"/>
      <c r="GNK109" s="376"/>
      <c r="GNL109" s="376"/>
      <c r="GNM109" s="376"/>
      <c r="GNN109" s="376"/>
      <c r="GNO109" s="376"/>
      <c r="GNP109" s="376"/>
      <c r="GNQ109" s="376"/>
      <c r="GNR109" s="376"/>
      <c r="GNS109" s="376"/>
      <c r="GNT109" s="376"/>
      <c r="GNU109" s="376"/>
      <c r="GNV109" s="376"/>
      <c r="GNW109" s="376"/>
      <c r="GNX109" s="376"/>
      <c r="GNY109" s="376"/>
      <c r="GNZ109" s="376"/>
      <c r="GOA109" s="376"/>
      <c r="GOB109" s="376"/>
      <c r="GOC109" s="376"/>
      <c r="GOD109" s="376"/>
      <c r="GOE109" s="376"/>
      <c r="GOF109" s="376"/>
      <c r="GOG109" s="376"/>
      <c r="GOH109" s="376"/>
      <c r="GOI109" s="376"/>
      <c r="GOJ109" s="376"/>
      <c r="GOK109" s="376"/>
      <c r="GOL109" s="376"/>
      <c r="GOM109" s="376"/>
      <c r="GON109" s="376"/>
      <c r="GOO109" s="376"/>
      <c r="GOP109" s="376"/>
      <c r="GOQ109" s="376"/>
      <c r="GOR109" s="376"/>
      <c r="GOS109" s="376"/>
      <c r="GOT109" s="376"/>
      <c r="GOU109" s="376"/>
      <c r="GOV109" s="376"/>
      <c r="GOW109" s="376"/>
      <c r="GOX109" s="376"/>
      <c r="GOY109" s="376"/>
      <c r="GOZ109" s="376"/>
      <c r="GPA109" s="376"/>
      <c r="GPB109" s="376"/>
      <c r="GPC109" s="376"/>
      <c r="GPD109" s="376"/>
      <c r="GPE109" s="376"/>
      <c r="GPF109" s="376"/>
      <c r="GPG109" s="376"/>
      <c r="GPH109" s="376"/>
      <c r="GPI109" s="376"/>
      <c r="GPJ109" s="376"/>
      <c r="GPK109" s="376"/>
      <c r="GPL109" s="376"/>
      <c r="GPM109" s="376"/>
      <c r="GPN109" s="376"/>
      <c r="GPO109" s="376"/>
      <c r="GPP109" s="376"/>
      <c r="GPQ109" s="376"/>
      <c r="GPR109" s="376"/>
      <c r="GPS109" s="376"/>
      <c r="GPT109" s="376"/>
      <c r="GPU109" s="376"/>
      <c r="GPV109" s="376"/>
      <c r="GPW109" s="376"/>
      <c r="GPX109" s="376"/>
      <c r="GPY109" s="376"/>
      <c r="GPZ109" s="376"/>
      <c r="GQA109" s="376"/>
      <c r="GQB109" s="376"/>
      <c r="GQC109" s="376"/>
      <c r="GQD109" s="376"/>
      <c r="GQE109" s="376"/>
      <c r="GQF109" s="376"/>
      <c r="GQG109" s="376"/>
      <c r="GQH109" s="376"/>
      <c r="GQI109" s="376"/>
      <c r="GQJ109" s="376"/>
      <c r="GQK109" s="376"/>
      <c r="GQL109" s="376"/>
      <c r="GQM109" s="376"/>
      <c r="GQN109" s="376"/>
      <c r="GQO109" s="376"/>
      <c r="GQP109" s="376"/>
      <c r="GQQ109" s="376"/>
      <c r="GQR109" s="376"/>
      <c r="GQS109" s="376"/>
      <c r="GQT109" s="376"/>
      <c r="GQU109" s="376"/>
      <c r="GQV109" s="376"/>
      <c r="GQW109" s="376"/>
      <c r="GQX109" s="376"/>
      <c r="GQY109" s="376"/>
      <c r="GQZ109" s="376"/>
      <c r="GRA109" s="376"/>
      <c r="GRB109" s="376"/>
      <c r="GRC109" s="376"/>
      <c r="GRD109" s="376"/>
      <c r="GRE109" s="376"/>
      <c r="GRF109" s="376"/>
      <c r="GRG109" s="376"/>
      <c r="GRH109" s="376"/>
      <c r="GRI109" s="376"/>
      <c r="GRJ109" s="376"/>
      <c r="GRK109" s="376"/>
      <c r="GRL109" s="376"/>
      <c r="GRM109" s="376"/>
      <c r="GRN109" s="376"/>
      <c r="GRO109" s="376"/>
      <c r="GRP109" s="376"/>
      <c r="GRQ109" s="376"/>
      <c r="GRR109" s="376"/>
      <c r="GRS109" s="376"/>
      <c r="GRT109" s="376"/>
      <c r="GRU109" s="376"/>
      <c r="GRV109" s="376"/>
      <c r="GRW109" s="376"/>
      <c r="GRX109" s="376"/>
      <c r="GRY109" s="376"/>
      <c r="GRZ109" s="376"/>
      <c r="GSA109" s="376"/>
      <c r="GSB109" s="376"/>
      <c r="GSC109" s="376"/>
      <c r="GSD109" s="376"/>
      <c r="GSE109" s="376"/>
      <c r="GSF109" s="376"/>
      <c r="GSG109" s="376"/>
      <c r="GSH109" s="376"/>
      <c r="GSI109" s="376"/>
      <c r="GSJ109" s="376"/>
      <c r="GSK109" s="376"/>
      <c r="GSL109" s="376"/>
      <c r="GSM109" s="376"/>
      <c r="GSN109" s="376"/>
      <c r="GSO109" s="376"/>
      <c r="GSP109" s="376"/>
      <c r="GSQ109" s="376"/>
      <c r="GSR109" s="376"/>
      <c r="GSS109" s="376"/>
      <c r="GST109" s="376"/>
      <c r="GSU109" s="376"/>
      <c r="GSV109" s="376"/>
      <c r="GSW109" s="376"/>
      <c r="GSX109" s="376"/>
      <c r="GSY109" s="376"/>
      <c r="GSZ109" s="376"/>
      <c r="GTA109" s="376"/>
      <c r="GTB109" s="376"/>
      <c r="GTC109" s="376"/>
      <c r="GTD109" s="376"/>
      <c r="GTE109" s="376"/>
      <c r="GTF109" s="376"/>
      <c r="GTG109" s="376"/>
      <c r="GTH109" s="376"/>
      <c r="GTI109" s="376"/>
      <c r="GTJ109" s="376"/>
      <c r="GTK109" s="376"/>
      <c r="GTL109" s="376"/>
      <c r="GTM109" s="376"/>
      <c r="GTN109" s="376"/>
      <c r="GTO109" s="376"/>
      <c r="GTP109" s="376"/>
      <c r="GTQ109" s="376"/>
      <c r="GTR109" s="376"/>
      <c r="GTS109" s="376"/>
      <c r="GTT109" s="376"/>
      <c r="GTU109" s="376"/>
      <c r="GTV109" s="376"/>
      <c r="GTW109" s="376"/>
      <c r="GTX109" s="376"/>
      <c r="GTY109" s="376"/>
      <c r="GTZ109" s="376"/>
      <c r="GUA109" s="376"/>
      <c r="GUB109" s="376"/>
      <c r="GUC109" s="376"/>
      <c r="GUD109" s="376"/>
      <c r="GUE109" s="376"/>
      <c r="GUF109" s="376"/>
      <c r="GUG109" s="376"/>
      <c r="GUH109" s="376"/>
      <c r="GUI109" s="376"/>
      <c r="GUJ109" s="376"/>
      <c r="GUK109" s="376"/>
      <c r="GUL109" s="376"/>
      <c r="GUM109" s="376"/>
      <c r="GUN109" s="376"/>
      <c r="GUO109" s="376"/>
      <c r="GUP109" s="376"/>
      <c r="GUQ109" s="376"/>
      <c r="GUR109" s="376"/>
      <c r="GUS109" s="376"/>
      <c r="GUT109" s="376"/>
      <c r="GUU109" s="376"/>
      <c r="GUV109" s="376"/>
      <c r="GUW109" s="376"/>
      <c r="GUX109" s="376"/>
      <c r="GUY109" s="376"/>
      <c r="GUZ109" s="376"/>
      <c r="GVA109" s="376"/>
      <c r="GVB109" s="376"/>
      <c r="GVC109" s="376"/>
      <c r="GVD109" s="376"/>
      <c r="GVE109" s="376"/>
      <c r="GVF109" s="376"/>
      <c r="GVG109" s="376"/>
      <c r="GVH109" s="376"/>
      <c r="GVI109" s="376"/>
      <c r="GVJ109" s="376"/>
      <c r="GVK109" s="376"/>
      <c r="GVL109" s="376"/>
      <c r="GVM109" s="376"/>
      <c r="GVN109" s="376"/>
      <c r="GVO109" s="376"/>
      <c r="GVP109" s="376"/>
      <c r="GVQ109" s="376"/>
      <c r="GVR109" s="376"/>
      <c r="GVS109" s="376"/>
      <c r="GVT109" s="376"/>
      <c r="GVU109" s="376"/>
      <c r="GVV109" s="376"/>
      <c r="GVW109" s="376"/>
      <c r="GVX109" s="376"/>
      <c r="GVY109" s="376"/>
      <c r="GVZ109" s="376"/>
      <c r="GWA109" s="376"/>
      <c r="GWB109" s="376"/>
      <c r="GWC109" s="376"/>
      <c r="GWD109" s="376"/>
      <c r="GWE109" s="376"/>
      <c r="GWF109" s="376"/>
      <c r="GWG109" s="376"/>
      <c r="GWH109" s="376"/>
      <c r="GWI109" s="376"/>
      <c r="GWJ109" s="376"/>
      <c r="GWK109" s="376"/>
      <c r="GWL109" s="376"/>
      <c r="GWM109" s="376"/>
      <c r="GWN109" s="376"/>
      <c r="GWO109" s="376"/>
      <c r="GWP109" s="376"/>
      <c r="GWQ109" s="376"/>
      <c r="GWR109" s="376"/>
      <c r="GWS109" s="376"/>
      <c r="GWT109" s="376"/>
      <c r="GWU109" s="376"/>
      <c r="GWV109" s="376"/>
      <c r="GWW109" s="376"/>
      <c r="GWX109" s="376"/>
      <c r="GWY109" s="376"/>
      <c r="GWZ109" s="376"/>
      <c r="GXA109" s="376"/>
      <c r="GXB109" s="376"/>
      <c r="GXC109" s="376"/>
      <c r="GXD109" s="376"/>
      <c r="GXE109" s="376"/>
      <c r="GXF109" s="376"/>
      <c r="GXG109" s="376"/>
      <c r="GXH109" s="376"/>
      <c r="GXI109" s="376"/>
      <c r="GXJ109" s="376"/>
      <c r="GXK109" s="376"/>
      <c r="GXL109" s="376"/>
      <c r="GXM109" s="376"/>
      <c r="GXN109" s="376"/>
      <c r="GXO109" s="376"/>
      <c r="GXP109" s="376"/>
      <c r="GXQ109" s="376"/>
      <c r="GXR109" s="376"/>
      <c r="GXS109" s="376"/>
      <c r="GXT109" s="376"/>
      <c r="GXU109" s="376"/>
      <c r="GXV109" s="376"/>
      <c r="GXW109" s="376"/>
      <c r="GXX109" s="376"/>
      <c r="GXY109" s="376"/>
      <c r="GXZ109" s="376"/>
      <c r="GYA109" s="376"/>
      <c r="GYB109" s="376"/>
      <c r="GYC109" s="376"/>
      <c r="GYD109" s="376"/>
      <c r="GYE109" s="376"/>
      <c r="GYF109" s="376"/>
      <c r="GYG109" s="376"/>
      <c r="GYH109" s="376"/>
      <c r="GYI109" s="376"/>
      <c r="GYJ109" s="376"/>
      <c r="GYK109" s="376"/>
      <c r="GYL109" s="376"/>
      <c r="GYM109" s="376"/>
      <c r="GYN109" s="376"/>
      <c r="GYO109" s="376"/>
      <c r="GYP109" s="376"/>
      <c r="GYQ109" s="376"/>
      <c r="GYR109" s="376"/>
      <c r="GYS109" s="376"/>
      <c r="GYT109" s="376"/>
      <c r="GYU109" s="376"/>
      <c r="GYV109" s="376"/>
      <c r="GYW109" s="376"/>
      <c r="GYX109" s="376"/>
      <c r="GYY109" s="376"/>
      <c r="GYZ109" s="376"/>
      <c r="GZA109" s="376"/>
      <c r="GZB109" s="376"/>
      <c r="GZC109" s="376"/>
      <c r="GZD109" s="376"/>
      <c r="GZE109" s="376"/>
      <c r="GZF109" s="376"/>
      <c r="GZG109" s="376"/>
      <c r="GZH109" s="376"/>
      <c r="GZI109" s="376"/>
      <c r="GZJ109" s="376"/>
      <c r="GZK109" s="376"/>
      <c r="GZL109" s="376"/>
      <c r="GZM109" s="376"/>
      <c r="GZN109" s="376"/>
      <c r="GZO109" s="376"/>
      <c r="GZP109" s="376"/>
      <c r="GZQ109" s="376"/>
      <c r="GZR109" s="376"/>
      <c r="GZS109" s="376"/>
      <c r="GZT109" s="376"/>
      <c r="GZU109" s="376"/>
      <c r="GZV109" s="376"/>
      <c r="GZW109" s="376"/>
      <c r="GZX109" s="376"/>
      <c r="GZY109" s="376"/>
      <c r="GZZ109" s="376"/>
      <c r="HAA109" s="376"/>
      <c r="HAB109" s="376"/>
      <c r="HAC109" s="376"/>
      <c r="HAD109" s="376"/>
      <c r="HAE109" s="376"/>
      <c r="HAF109" s="376"/>
      <c r="HAG109" s="376"/>
      <c r="HAH109" s="376"/>
      <c r="HAI109" s="376"/>
      <c r="HAJ109" s="376"/>
      <c r="HAK109" s="376"/>
      <c r="HAL109" s="376"/>
      <c r="HAM109" s="376"/>
      <c r="HAN109" s="376"/>
      <c r="HAO109" s="376"/>
      <c r="HAP109" s="376"/>
      <c r="HAQ109" s="376"/>
      <c r="HAR109" s="376"/>
      <c r="HAS109" s="376"/>
      <c r="HAT109" s="376"/>
      <c r="HAU109" s="376"/>
      <c r="HAV109" s="376"/>
      <c r="HAW109" s="376"/>
      <c r="HAX109" s="376"/>
      <c r="HAY109" s="376"/>
      <c r="HAZ109" s="376"/>
      <c r="HBA109" s="376"/>
      <c r="HBB109" s="376"/>
      <c r="HBC109" s="376"/>
      <c r="HBD109" s="376"/>
      <c r="HBE109" s="376"/>
      <c r="HBF109" s="376"/>
      <c r="HBG109" s="376"/>
      <c r="HBH109" s="376"/>
      <c r="HBI109" s="376"/>
      <c r="HBJ109" s="376"/>
      <c r="HBK109" s="376"/>
      <c r="HBL109" s="376"/>
      <c r="HBM109" s="376"/>
      <c r="HBN109" s="376"/>
      <c r="HBO109" s="376"/>
      <c r="HBP109" s="376"/>
      <c r="HBQ109" s="376"/>
      <c r="HBR109" s="376"/>
      <c r="HBS109" s="376"/>
      <c r="HBT109" s="376"/>
      <c r="HBU109" s="376"/>
      <c r="HBV109" s="376"/>
      <c r="HBW109" s="376"/>
      <c r="HBX109" s="376"/>
      <c r="HBY109" s="376"/>
      <c r="HBZ109" s="376"/>
      <c r="HCA109" s="376"/>
      <c r="HCB109" s="376"/>
      <c r="HCC109" s="376"/>
      <c r="HCD109" s="376"/>
      <c r="HCE109" s="376"/>
      <c r="HCF109" s="376"/>
      <c r="HCG109" s="376"/>
      <c r="HCH109" s="376"/>
      <c r="HCI109" s="376"/>
      <c r="HCJ109" s="376"/>
      <c r="HCK109" s="376"/>
      <c r="HCL109" s="376"/>
      <c r="HCM109" s="376"/>
      <c r="HCN109" s="376"/>
      <c r="HCO109" s="376"/>
      <c r="HCP109" s="376"/>
      <c r="HCQ109" s="376"/>
      <c r="HCR109" s="376"/>
      <c r="HCS109" s="376"/>
      <c r="HCT109" s="376"/>
      <c r="HCU109" s="376"/>
      <c r="HCV109" s="376"/>
      <c r="HCW109" s="376"/>
      <c r="HCX109" s="376"/>
      <c r="HCY109" s="376"/>
      <c r="HCZ109" s="376"/>
      <c r="HDA109" s="376"/>
      <c r="HDB109" s="376"/>
      <c r="HDC109" s="376"/>
      <c r="HDD109" s="376"/>
      <c r="HDE109" s="376"/>
      <c r="HDF109" s="376"/>
      <c r="HDG109" s="376"/>
      <c r="HDH109" s="376"/>
      <c r="HDI109" s="376"/>
      <c r="HDJ109" s="376"/>
      <c r="HDK109" s="376"/>
      <c r="HDL109" s="376"/>
      <c r="HDM109" s="376"/>
      <c r="HDN109" s="376"/>
      <c r="HDO109" s="376"/>
      <c r="HDP109" s="376"/>
      <c r="HDQ109" s="376"/>
      <c r="HDR109" s="376"/>
      <c r="HDS109" s="376"/>
      <c r="HDT109" s="376"/>
      <c r="HDU109" s="376"/>
      <c r="HDV109" s="376"/>
      <c r="HDW109" s="376"/>
      <c r="HDX109" s="376"/>
      <c r="HDY109" s="376"/>
      <c r="HDZ109" s="376"/>
      <c r="HEA109" s="376"/>
      <c r="HEB109" s="376"/>
      <c r="HEC109" s="376"/>
      <c r="HED109" s="376"/>
      <c r="HEE109" s="376"/>
      <c r="HEF109" s="376"/>
      <c r="HEG109" s="376"/>
      <c r="HEH109" s="376"/>
      <c r="HEI109" s="376"/>
      <c r="HEJ109" s="376"/>
      <c r="HEK109" s="376"/>
      <c r="HEL109" s="376"/>
      <c r="HEM109" s="376"/>
      <c r="HEN109" s="376"/>
      <c r="HEO109" s="376"/>
      <c r="HEP109" s="376"/>
      <c r="HEQ109" s="376"/>
      <c r="HER109" s="376"/>
      <c r="HES109" s="376"/>
      <c r="HET109" s="376"/>
      <c r="HEU109" s="376"/>
      <c r="HEV109" s="376"/>
      <c r="HEW109" s="376"/>
      <c r="HEX109" s="376"/>
      <c r="HEY109" s="376"/>
      <c r="HEZ109" s="376"/>
      <c r="HFA109" s="376"/>
      <c r="HFB109" s="376"/>
      <c r="HFC109" s="376"/>
      <c r="HFD109" s="376"/>
      <c r="HFE109" s="376"/>
      <c r="HFF109" s="376"/>
      <c r="HFG109" s="376"/>
      <c r="HFH109" s="376"/>
      <c r="HFI109" s="376"/>
      <c r="HFJ109" s="376"/>
      <c r="HFK109" s="376"/>
      <c r="HFL109" s="376"/>
      <c r="HFM109" s="376"/>
      <c r="HFN109" s="376"/>
      <c r="HFO109" s="376"/>
      <c r="HFP109" s="376"/>
      <c r="HFQ109" s="376"/>
      <c r="HFR109" s="376"/>
      <c r="HFS109" s="376"/>
      <c r="HFT109" s="376"/>
      <c r="HFU109" s="376"/>
      <c r="HFV109" s="376"/>
      <c r="HFW109" s="376"/>
      <c r="HFX109" s="376"/>
      <c r="HFY109" s="376"/>
      <c r="HFZ109" s="376"/>
      <c r="HGA109" s="376"/>
      <c r="HGB109" s="376"/>
      <c r="HGC109" s="376"/>
      <c r="HGD109" s="376"/>
      <c r="HGE109" s="376"/>
      <c r="HGF109" s="376"/>
      <c r="HGG109" s="376"/>
      <c r="HGH109" s="376"/>
      <c r="HGI109" s="376"/>
      <c r="HGJ109" s="376"/>
      <c r="HGK109" s="376"/>
      <c r="HGL109" s="376"/>
      <c r="HGM109" s="376"/>
      <c r="HGN109" s="376"/>
      <c r="HGO109" s="376"/>
      <c r="HGP109" s="376"/>
      <c r="HGQ109" s="376"/>
      <c r="HGR109" s="376"/>
      <c r="HGS109" s="376"/>
      <c r="HGT109" s="376"/>
      <c r="HGU109" s="376"/>
      <c r="HGV109" s="376"/>
      <c r="HGW109" s="376"/>
      <c r="HGX109" s="376"/>
      <c r="HGY109" s="376"/>
      <c r="HGZ109" s="376"/>
      <c r="HHA109" s="376"/>
      <c r="HHB109" s="376"/>
      <c r="HHC109" s="376"/>
      <c r="HHD109" s="376"/>
      <c r="HHE109" s="376"/>
      <c r="HHF109" s="376"/>
      <c r="HHG109" s="376"/>
      <c r="HHH109" s="376"/>
      <c r="HHI109" s="376"/>
      <c r="HHJ109" s="376"/>
      <c r="HHK109" s="376"/>
      <c r="HHL109" s="376"/>
      <c r="HHM109" s="376"/>
      <c r="HHN109" s="376"/>
      <c r="HHO109" s="376"/>
      <c r="HHP109" s="376"/>
      <c r="HHQ109" s="376"/>
      <c r="HHR109" s="376"/>
      <c r="HHS109" s="376"/>
      <c r="HHT109" s="376"/>
      <c r="HHU109" s="376"/>
      <c r="HHV109" s="376"/>
      <c r="HHW109" s="376"/>
      <c r="HHX109" s="376"/>
      <c r="HHY109" s="376"/>
      <c r="HHZ109" s="376"/>
      <c r="HIA109" s="376"/>
      <c r="HIB109" s="376"/>
      <c r="HIC109" s="376"/>
      <c r="HID109" s="376"/>
      <c r="HIE109" s="376"/>
      <c r="HIF109" s="376"/>
      <c r="HIG109" s="376"/>
      <c r="HIH109" s="376"/>
      <c r="HII109" s="376"/>
      <c r="HIJ109" s="376"/>
      <c r="HIK109" s="376"/>
      <c r="HIL109" s="376"/>
      <c r="HIM109" s="376"/>
      <c r="HIN109" s="376"/>
      <c r="HIO109" s="376"/>
      <c r="HIP109" s="376"/>
      <c r="HIQ109" s="376"/>
      <c r="HIR109" s="376"/>
      <c r="HIS109" s="376"/>
      <c r="HIT109" s="376"/>
      <c r="HIU109" s="376"/>
      <c r="HIV109" s="376"/>
      <c r="HIW109" s="376"/>
      <c r="HIX109" s="376"/>
      <c r="HIY109" s="376"/>
      <c r="HIZ109" s="376"/>
      <c r="HJA109" s="376"/>
      <c r="HJB109" s="376"/>
      <c r="HJC109" s="376"/>
      <c r="HJD109" s="376"/>
      <c r="HJE109" s="376"/>
      <c r="HJF109" s="376"/>
      <c r="HJG109" s="376"/>
      <c r="HJH109" s="376"/>
      <c r="HJI109" s="376"/>
      <c r="HJJ109" s="376"/>
      <c r="HJK109" s="376"/>
      <c r="HJL109" s="376"/>
      <c r="HJM109" s="376"/>
      <c r="HJN109" s="376"/>
      <c r="HJO109" s="376"/>
      <c r="HJP109" s="376"/>
      <c r="HJQ109" s="376"/>
      <c r="HJR109" s="376"/>
      <c r="HJS109" s="376"/>
      <c r="HJT109" s="376"/>
      <c r="HJU109" s="376"/>
      <c r="HJV109" s="376"/>
      <c r="HJW109" s="376"/>
      <c r="HJX109" s="376"/>
      <c r="HJY109" s="376"/>
      <c r="HJZ109" s="376"/>
      <c r="HKA109" s="376"/>
      <c r="HKB109" s="376"/>
      <c r="HKC109" s="376"/>
      <c r="HKD109" s="376"/>
      <c r="HKE109" s="376"/>
      <c r="HKF109" s="376"/>
      <c r="HKG109" s="376"/>
      <c r="HKH109" s="376"/>
      <c r="HKI109" s="376"/>
      <c r="HKJ109" s="376"/>
      <c r="HKK109" s="376"/>
      <c r="HKL109" s="376"/>
      <c r="HKM109" s="376"/>
      <c r="HKN109" s="376"/>
      <c r="HKO109" s="376"/>
      <c r="HKP109" s="376"/>
      <c r="HKQ109" s="376"/>
      <c r="HKR109" s="376"/>
      <c r="HKS109" s="376"/>
      <c r="HKT109" s="376"/>
      <c r="HKU109" s="376"/>
      <c r="HKV109" s="376"/>
      <c r="HKW109" s="376"/>
      <c r="HKX109" s="376"/>
      <c r="HKY109" s="376"/>
      <c r="HKZ109" s="376"/>
      <c r="HLA109" s="376"/>
      <c r="HLB109" s="376"/>
      <c r="HLC109" s="376"/>
      <c r="HLD109" s="376"/>
      <c r="HLE109" s="376"/>
      <c r="HLF109" s="376"/>
      <c r="HLG109" s="376"/>
      <c r="HLH109" s="376"/>
      <c r="HLI109" s="376"/>
      <c r="HLJ109" s="376"/>
      <c r="HLK109" s="376"/>
      <c r="HLL109" s="376"/>
      <c r="HLM109" s="376"/>
      <c r="HLN109" s="376"/>
      <c r="HLO109" s="376"/>
      <c r="HLP109" s="376"/>
      <c r="HLQ109" s="376"/>
      <c r="HLR109" s="376"/>
      <c r="HLS109" s="376"/>
      <c r="HLT109" s="376"/>
      <c r="HLU109" s="376"/>
      <c r="HLV109" s="376"/>
      <c r="HLW109" s="376"/>
      <c r="HLX109" s="376"/>
      <c r="HLY109" s="376"/>
      <c r="HLZ109" s="376"/>
      <c r="HMA109" s="376"/>
      <c r="HMB109" s="376"/>
      <c r="HMC109" s="376"/>
      <c r="HMD109" s="376"/>
      <c r="HME109" s="376"/>
      <c r="HMF109" s="376"/>
      <c r="HMG109" s="376"/>
      <c r="HMH109" s="376"/>
      <c r="HMI109" s="376"/>
      <c r="HMJ109" s="376"/>
      <c r="HMK109" s="376"/>
      <c r="HML109" s="376"/>
      <c r="HMM109" s="376"/>
      <c r="HMN109" s="376"/>
      <c r="HMO109" s="376"/>
      <c r="HMP109" s="376"/>
      <c r="HMQ109" s="376"/>
      <c r="HMR109" s="376"/>
      <c r="HMS109" s="376"/>
      <c r="HMT109" s="376"/>
      <c r="HMU109" s="376"/>
      <c r="HMV109" s="376"/>
      <c r="HMW109" s="376"/>
      <c r="HMX109" s="376"/>
      <c r="HMY109" s="376"/>
      <c r="HMZ109" s="376"/>
      <c r="HNA109" s="376"/>
      <c r="HNB109" s="376"/>
      <c r="HNC109" s="376"/>
      <c r="HND109" s="376"/>
      <c r="HNE109" s="376"/>
      <c r="HNF109" s="376"/>
      <c r="HNG109" s="376"/>
      <c r="HNH109" s="376"/>
      <c r="HNI109" s="376"/>
      <c r="HNJ109" s="376"/>
      <c r="HNK109" s="376"/>
      <c r="HNL109" s="376"/>
      <c r="HNM109" s="376"/>
      <c r="HNN109" s="376"/>
      <c r="HNO109" s="376"/>
      <c r="HNP109" s="376"/>
      <c r="HNQ109" s="376"/>
      <c r="HNR109" s="376"/>
      <c r="HNS109" s="376"/>
      <c r="HNT109" s="376"/>
      <c r="HNU109" s="376"/>
      <c r="HNV109" s="376"/>
      <c r="HNW109" s="376"/>
      <c r="HNX109" s="376"/>
      <c r="HNY109" s="376"/>
      <c r="HNZ109" s="376"/>
      <c r="HOA109" s="376"/>
      <c r="HOB109" s="376"/>
      <c r="HOC109" s="376"/>
      <c r="HOD109" s="376"/>
      <c r="HOE109" s="376"/>
      <c r="HOF109" s="376"/>
      <c r="HOG109" s="376"/>
      <c r="HOH109" s="376"/>
      <c r="HOI109" s="376"/>
      <c r="HOJ109" s="376"/>
      <c r="HOK109" s="376"/>
      <c r="HOL109" s="376"/>
      <c r="HOM109" s="376"/>
      <c r="HON109" s="376"/>
      <c r="HOO109" s="376"/>
      <c r="HOP109" s="376"/>
      <c r="HOQ109" s="376"/>
      <c r="HOR109" s="376"/>
      <c r="HOS109" s="376"/>
      <c r="HOT109" s="376"/>
      <c r="HOU109" s="376"/>
      <c r="HOV109" s="376"/>
      <c r="HOW109" s="376"/>
      <c r="HOX109" s="376"/>
      <c r="HOY109" s="376"/>
      <c r="HOZ109" s="376"/>
      <c r="HPA109" s="376"/>
      <c r="HPB109" s="376"/>
      <c r="HPC109" s="376"/>
      <c r="HPD109" s="376"/>
      <c r="HPE109" s="376"/>
      <c r="HPF109" s="376"/>
      <c r="HPG109" s="376"/>
      <c r="HPH109" s="376"/>
      <c r="HPI109" s="376"/>
      <c r="HPJ109" s="376"/>
      <c r="HPK109" s="376"/>
      <c r="HPL109" s="376"/>
      <c r="HPM109" s="376"/>
      <c r="HPN109" s="376"/>
      <c r="HPO109" s="376"/>
      <c r="HPP109" s="376"/>
      <c r="HPQ109" s="376"/>
      <c r="HPR109" s="376"/>
      <c r="HPS109" s="376"/>
      <c r="HPT109" s="376"/>
      <c r="HPU109" s="376"/>
      <c r="HPV109" s="376"/>
      <c r="HPW109" s="376"/>
      <c r="HPX109" s="376"/>
      <c r="HPY109" s="376"/>
      <c r="HPZ109" s="376"/>
      <c r="HQA109" s="376"/>
      <c r="HQB109" s="376"/>
      <c r="HQC109" s="376"/>
      <c r="HQD109" s="376"/>
      <c r="HQE109" s="376"/>
      <c r="HQF109" s="376"/>
      <c r="HQG109" s="376"/>
      <c r="HQH109" s="376"/>
      <c r="HQI109" s="376"/>
      <c r="HQJ109" s="376"/>
      <c r="HQK109" s="376"/>
      <c r="HQL109" s="376"/>
      <c r="HQM109" s="376"/>
      <c r="HQN109" s="376"/>
      <c r="HQO109" s="376"/>
      <c r="HQP109" s="376"/>
      <c r="HQQ109" s="376"/>
      <c r="HQR109" s="376"/>
      <c r="HQS109" s="376"/>
      <c r="HQT109" s="376"/>
      <c r="HQU109" s="376"/>
      <c r="HQV109" s="376"/>
      <c r="HQW109" s="376"/>
      <c r="HQX109" s="376"/>
      <c r="HQY109" s="376"/>
      <c r="HQZ109" s="376"/>
      <c r="HRA109" s="376"/>
      <c r="HRB109" s="376"/>
      <c r="HRC109" s="376"/>
      <c r="HRD109" s="376"/>
      <c r="HRE109" s="376"/>
      <c r="HRF109" s="376"/>
      <c r="HRG109" s="376"/>
      <c r="HRH109" s="376"/>
      <c r="HRI109" s="376"/>
      <c r="HRJ109" s="376"/>
      <c r="HRK109" s="376"/>
      <c r="HRL109" s="376"/>
      <c r="HRM109" s="376"/>
      <c r="HRN109" s="376"/>
      <c r="HRO109" s="376"/>
      <c r="HRP109" s="376"/>
      <c r="HRQ109" s="376"/>
      <c r="HRR109" s="376"/>
      <c r="HRS109" s="376"/>
      <c r="HRT109" s="376"/>
      <c r="HRU109" s="376"/>
      <c r="HRV109" s="376"/>
      <c r="HRW109" s="376"/>
      <c r="HRX109" s="376"/>
      <c r="HRY109" s="376"/>
      <c r="HRZ109" s="376"/>
      <c r="HSA109" s="376"/>
      <c r="HSB109" s="376"/>
      <c r="HSC109" s="376"/>
      <c r="HSD109" s="376"/>
      <c r="HSE109" s="376"/>
      <c r="HSF109" s="376"/>
      <c r="HSG109" s="376"/>
      <c r="HSH109" s="376"/>
      <c r="HSI109" s="376"/>
      <c r="HSJ109" s="376"/>
      <c r="HSK109" s="376"/>
      <c r="HSL109" s="376"/>
      <c r="HSM109" s="376"/>
      <c r="HSN109" s="376"/>
      <c r="HSO109" s="376"/>
      <c r="HSP109" s="376"/>
      <c r="HSQ109" s="376"/>
      <c r="HSR109" s="376"/>
      <c r="HSS109" s="376"/>
      <c r="HST109" s="376"/>
      <c r="HSU109" s="376"/>
      <c r="HSV109" s="376"/>
      <c r="HSW109" s="376"/>
      <c r="HSX109" s="376"/>
      <c r="HSY109" s="376"/>
      <c r="HSZ109" s="376"/>
      <c r="HTA109" s="376"/>
      <c r="HTB109" s="376"/>
      <c r="HTC109" s="376"/>
      <c r="HTD109" s="376"/>
      <c r="HTE109" s="376"/>
      <c r="HTF109" s="376"/>
      <c r="HTG109" s="376"/>
      <c r="HTH109" s="376"/>
      <c r="HTI109" s="376"/>
      <c r="HTJ109" s="376"/>
      <c r="HTK109" s="376"/>
      <c r="HTL109" s="376"/>
      <c r="HTM109" s="376"/>
      <c r="HTN109" s="376"/>
      <c r="HTO109" s="376"/>
      <c r="HTP109" s="376"/>
      <c r="HTQ109" s="376"/>
      <c r="HTR109" s="376"/>
      <c r="HTS109" s="376"/>
      <c r="HTT109" s="376"/>
      <c r="HTU109" s="376"/>
      <c r="HTV109" s="376"/>
      <c r="HTW109" s="376"/>
      <c r="HTX109" s="376"/>
      <c r="HTY109" s="376"/>
      <c r="HTZ109" s="376"/>
      <c r="HUA109" s="376"/>
      <c r="HUB109" s="376"/>
      <c r="HUC109" s="376"/>
      <c r="HUD109" s="376"/>
      <c r="HUE109" s="376"/>
      <c r="HUF109" s="376"/>
      <c r="HUG109" s="376"/>
      <c r="HUH109" s="376"/>
      <c r="HUI109" s="376"/>
      <c r="HUJ109" s="376"/>
      <c r="HUK109" s="376"/>
      <c r="HUL109" s="376"/>
      <c r="HUM109" s="376"/>
      <c r="HUN109" s="376"/>
      <c r="HUO109" s="376"/>
      <c r="HUP109" s="376"/>
      <c r="HUQ109" s="376"/>
      <c r="HUR109" s="376"/>
      <c r="HUS109" s="376"/>
      <c r="HUT109" s="376"/>
      <c r="HUU109" s="376"/>
      <c r="HUV109" s="376"/>
      <c r="HUW109" s="376"/>
      <c r="HUX109" s="376"/>
      <c r="HUY109" s="376"/>
      <c r="HUZ109" s="376"/>
      <c r="HVA109" s="376"/>
      <c r="HVB109" s="376"/>
      <c r="HVC109" s="376"/>
      <c r="HVD109" s="376"/>
      <c r="HVE109" s="376"/>
      <c r="HVF109" s="376"/>
      <c r="HVG109" s="376"/>
      <c r="HVH109" s="376"/>
      <c r="HVI109" s="376"/>
      <c r="HVJ109" s="376"/>
      <c r="HVK109" s="376"/>
      <c r="HVL109" s="376"/>
      <c r="HVM109" s="376"/>
      <c r="HVN109" s="376"/>
      <c r="HVO109" s="376"/>
      <c r="HVP109" s="376"/>
      <c r="HVQ109" s="376"/>
      <c r="HVR109" s="376"/>
      <c r="HVS109" s="376"/>
      <c r="HVT109" s="376"/>
      <c r="HVU109" s="376"/>
      <c r="HVV109" s="376"/>
      <c r="HVW109" s="376"/>
      <c r="HVX109" s="376"/>
      <c r="HVY109" s="376"/>
      <c r="HVZ109" s="376"/>
      <c r="HWA109" s="376"/>
      <c r="HWB109" s="376"/>
      <c r="HWC109" s="376"/>
      <c r="HWD109" s="376"/>
      <c r="HWE109" s="376"/>
      <c r="HWF109" s="376"/>
      <c r="HWG109" s="376"/>
      <c r="HWH109" s="376"/>
      <c r="HWI109" s="376"/>
      <c r="HWJ109" s="376"/>
      <c r="HWK109" s="376"/>
      <c r="HWL109" s="376"/>
      <c r="HWM109" s="376"/>
      <c r="HWN109" s="376"/>
      <c r="HWO109" s="376"/>
      <c r="HWP109" s="376"/>
      <c r="HWQ109" s="376"/>
      <c r="HWR109" s="376"/>
      <c r="HWS109" s="376"/>
      <c r="HWT109" s="376"/>
      <c r="HWU109" s="376"/>
      <c r="HWV109" s="376"/>
      <c r="HWW109" s="376"/>
      <c r="HWX109" s="376"/>
      <c r="HWY109" s="376"/>
      <c r="HWZ109" s="376"/>
      <c r="HXA109" s="376"/>
      <c r="HXB109" s="376"/>
      <c r="HXC109" s="376"/>
      <c r="HXD109" s="376"/>
      <c r="HXE109" s="376"/>
      <c r="HXF109" s="376"/>
      <c r="HXG109" s="376"/>
      <c r="HXH109" s="376"/>
      <c r="HXI109" s="376"/>
      <c r="HXJ109" s="376"/>
      <c r="HXK109" s="376"/>
      <c r="HXL109" s="376"/>
      <c r="HXM109" s="376"/>
      <c r="HXN109" s="376"/>
      <c r="HXO109" s="376"/>
      <c r="HXP109" s="376"/>
      <c r="HXQ109" s="376"/>
      <c r="HXR109" s="376"/>
      <c r="HXS109" s="376"/>
      <c r="HXT109" s="376"/>
      <c r="HXU109" s="376"/>
      <c r="HXV109" s="376"/>
      <c r="HXW109" s="376"/>
      <c r="HXX109" s="376"/>
      <c r="HXY109" s="376"/>
      <c r="HXZ109" s="376"/>
      <c r="HYA109" s="376"/>
      <c r="HYB109" s="376"/>
      <c r="HYC109" s="376"/>
      <c r="HYD109" s="376"/>
      <c r="HYE109" s="376"/>
      <c r="HYF109" s="376"/>
      <c r="HYG109" s="376"/>
      <c r="HYH109" s="376"/>
      <c r="HYI109" s="376"/>
      <c r="HYJ109" s="376"/>
      <c r="HYK109" s="376"/>
      <c r="HYL109" s="376"/>
      <c r="HYM109" s="376"/>
      <c r="HYN109" s="376"/>
      <c r="HYO109" s="376"/>
      <c r="HYP109" s="376"/>
      <c r="HYQ109" s="376"/>
      <c r="HYR109" s="376"/>
      <c r="HYS109" s="376"/>
      <c r="HYT109" s="376"/>
      <c r="HYU109" s="376"/>
      <c r="HYV109" s="376"/>
      <c r="HYW109" s="376"/>
      <c r="HYX109" s="376"/>
      <c r="HYY109" s="376"/>
      <c r="HYZ109" s="376"/>
      <c r="HZA109" s="376"/>
      <c r="HZB109" s="376"/>
      <c r="HZC109" s="376"/>
      <c r="HZD109" s="376"/>
      <c r="HZE109" s="376"/>
      <c r="HZF109" s="376"/>
      <c r="HZG109" s="376"/>
      <c r="HZH109" s="376"/>
      <c r="HZI109" s="376"/>
      <c r="HZJ109" s="376"/>
      <c r="HZK109" s="376"/>
      <c r="HZL109" s="376"/>
      <c r="HZM109" s="376"/>
      <c r="HZN109" s="376"/>
      <c r="HZO109" s="376"/>
      <c r="HZP109" s="376"/>
      <c r="HZQ109" s="376"/>
      <c r="HZR109" s="376"/>
      <c r="HZS109" s="376"/>
      <c r="HZT109" s="376"/>
      <c r="HZU109" s="376"/>
      <c r="HZV109" s="376"/>
      <c r="HZW109" s="376"/>
      <c r="HZX109" s="376"/>
      <c r="HZY109" s="376"/>
      <c r="HZZ109" s="376"/>
      <c r="IAA109" s="376"/>
      <c r="IAB109" s="376"/>
      <c r="IAC109" s="376"/>
      <c r="IAD109" s="376"/>
      <c r="IAE109" s="376"/>
      <c r="IAF109" s="376"/>
      <c r="IAG109" s="376"/>
      <c r="IAH109" s="376"/>
      <c r="IAI109" s="376"/>
      <c r="IAJ109" s="376"/>
      <c r="IAK109" s="376"/>
      <c r="IAL109" s="376"/>
      <c r="IAM109" s="376"/>
      <c r="IAN109" s="376"/>
      <c r="IAO109" s="376"/>
      <c r="IAP109" s="376"/>
      <c r="IAQ109" s="376"/>
      <c r="IAR109" s="376"/>
      <c r="IAS109" s="376"/>
      <c r="IAT109" s="376"/>
      <c r="IAU109" s="376"/>
      <c r="IAV109" s="376"/>
      <c r="IAW109" s="376"/>
      <c r="IAX109" s="376"/>
      <c r="IAY109" s="376"/>
      <c r="IAZ109" s="376"/>
      <c r="IBA109" s="376"/>
      <c r="IBB109" s="376"/>
      <c r="IBC109" s="376"/>
      <c r="IBD109" s="376"/>
      <c r="IBE109" s="376"/>
      <c r="IBF109" s="376"/>
      <c r="IBG109" s="376"/>
      <c r="IBH109" s="376"/>
      <c r="IBI109" s="376"/>
      <c r="IBJ109" s="376"/>
      <c r="IBK109" s="376"/>
      <c r="IBL109" s="376"/>
      <c r="IBM109" s="376"/>
      <c r="IBN109" s="376"/>
      <c r="IBO109" s="376"/>
      <c r="IBP109" s="376"/>
      <c r="IBQ109" s="376"/>
      <c r="IBR109" s="376"/>
      <c r="IBS109" s="376"/>
      <c r="IBT109" s="376"/>
      <c r="IBU109" s="376"/>
      <c r="IBV109" s="376"/>
      <c r="IBW109" s="376"/>
      <c r="IBX109" s="376"/>
      <c r="IBY109" s="376"/>
      <c r="IBZ109" s="376"/>
      <c r="ICA109" s="376"/>
      <c r="ICB109" s="376"/>
      <c r="ICC109" s="376"/>
      <c r="ICD109" s="376"/>
      <c r="ICE109" s="376"/>
      <c r="ICF109" s="376"/>
      <c r="ICG109" s="376"/>
      <c r="ICH109" s="376"/>
      <c r="ICI109" s="376"/>
      <c r="ICJ109" s="376"/>
      <c r="ICK109" s="376"/>
      <c r="ICL109" s="376"/>
      <c r="ICM109" s="376"/>
      <c r="ICN109" s="376"/>
      <c r="ICO109" s="376"/>
      <c r="ICP109" s="376"/>
      <c r="ICQ109" s="376"/>
      <c r="ICR109" s="376"/>
      <c r="ICS109" s="376"/>
      <c r="ICT109" s="376"/>
      <c r="ICU109" s="376"/>
      <c r="ICV109" s="376"/>
      <c r="ICW109" s="376"/>
      <c r="ICX109" s="376"/>
      <c r="ICY109" s="376"/>
      <c r="ICZ109" s="376"/>
      <c r="IDA109" s="376"/>
      <c r="IDB109" s="376"/>
      <c r="IDC109" s="376"/>
      <c r="IDD109" s="376"/>
      <c r="IDE109" s="376"/>
      <c r="IDF109" s="376"/>
      <c r="IDG109" s="376"/>
      <c r="IDH109" s="376"/>
      <c r="IDI109" s="376"/>
      <c r="IDJ109" s="376"/>
      <c r="IDK109" s="376"/>
      <c r="IDL109" s="376"/>
      <c r="IDM109" s="376"/>
      <c r="IDN109" s="376"/>
      <c r="IDO109" s="376"/>
      <c r="IDP109" s="376"/>
      <c r="IDQ109" s="376"/>
      <c r="IDR109" s="376"/>
      <c r="IDS109" s="376"/>
      <c r="IDT109" s="376"/>
      <c r="IDU109" s="376"/>
      <c r="IDV109" s="376"/>
      <c r="IDW109" s="376"/>
      <c r="IDX109" s="376"/>
      <c r="IDY109" s="376"/>
      <c r="IDZ109" s="376"/>
      <c r="IEA109" s="376"/>
      <c r="IEB109" s="376"/>
      <c r="IEC109" s="376"/>
      <c r="IED109" s="376"/>
      <c r="IEE109" s="376"/>
      <c r="IEF109" s="376"/>
      <c r="IEG109" s="376"/>
      <c r="IEH109" s="376"/>
      <c r="IEI109" s="376"/>
      <c r="IEJ109" s="376"/>
      <c r="IEK109" s="376"/>
      <c r="IEL109" s="376"/>
      <c r="IEM109" s="376"/>
      <c r="IEN109" s="376"/>
      <c r="IEO109" s="376"/>
      <c r="IEP109" s="376"/>
      <c r="IEQ109" s="376"/>
      <c r="IER109" s="376"/>
      <c r="IES109" s="376"/>
      <c r="IET109" s="376"/>
      <c r="IEU109" s="376"/>
      <c r="IEV109" s="376"/>
      <c r="IEW109" s="376"/>
      <c r="IEX109" s="376"/>
      <c r="IEY109" s="376"/>
      <c r="IEZ109" s="376"/>
      <c r="IFA109" s="376"/>
      <c r="IFB109" s="376"/>
      <c r="IFC109" s="376"/>
      <c r="IFD109" s="376"/>
      <c r="IFE109" s="376"/>
      <c r="IFF109" s="376"/>
      <c r="IFG109" s="376"/>
      <c r="IFH109" s="376"/>
      <c r="IFI109" s="376"/>
      <c r="IFJ109" s="376"/>
      <c r="IFK109" s="376"/>
      <c r="IFL109" s="376"/>
      <c r="IFM109" s="376"/>
      <c r="IFN109" s="376"/>
      <c r="IFO109" s="376"/>
      <c r="IFP109" s="376"/>
      <c r="IFQ109" s="376"/>
      <c r="IFR109" s="376"/>
      <c r="IFS109" s="376"/>
      <c r="IFT109" s="376"/>
      <c r="IFU109" s="376"/>
      <c r="IFV109" s="376"/>
      <c r="IFW109" s="376"/>
      <c r="IFX109" s="376"/>
      <c r="IFY109" s="376"/>
      <c r="IFZ109" s="376"/>
      <c r="IGA109" s="376"/>
      <c r="IGB109" s="376"/>
      <c r="IGC109" s="376"/>
      <c r="IGD109" s="376"/>
      <c r="IGE109" s="376"/>
      <c r="IGF109" s="376"/>
      <c r="IGG109" s="376"/>
      <c r="IGH109" s="376"/>
      <c r="IGI109" s="376"/>
      <c r="IGJ109" s="376"/>
      <c r="IGK109" s="376"/>
      <c r="IGL109" s="376"/>
      <c r="IGM109" s="376"/>
      <c r="IGN109" s="376"/>
      <c r="IGO109" s="376"/>
      <c r="IGP109" s="376"/>
      <c r="IGQ109" s="376"/>
      <c r="IGR109" s="376"/>
      <c r="IGS109" s="376"/>
      <c r="IGT109" s="376"/>
      <c r="IGU109" s="376"/>
      <c r="IGV109" s="376"/>
      <c r="IGW109" s="376"/>
      <c r="IGX109" s="376"/>
      <c r="IGY109" s="376"/>
      <c r="IGZ109" s="376"/>
      <c r="IHA109" s="376"/>
      <c r="IHB109" s="376"/>
      <c r="IHC109" s="376"/>
      <c r="IHD109" s="376"/>
      <c r="IHE109" s="376"/>
      <c r="IHF109" s="376"/>
      <c r="IHG109" s="376"/>
      <c r="IHH109" s="376"/>
      <c r="IHI109" s="376"/>
      <c r="IHJ109" s="376"/>
      <c r="IHK109" s="376"/>
      <c r="IHL109" s="376"/>
      <c r="IHM109" s="376"/>
      <c r="IHN109" s="376"/>
      <c r="IHO109" s="376"/>
      <c r="IHP109" s="376"/>
      <c r="IHQ109" s="376"/>
      <c r="IHR109" s="376"/>
      <c r="IHS109" s="376"/>
      <c r="IHT109" s="376"/>
      <c r="IHU109" s="376"/>
      <c r="IHV109" s="376"/>
      <c r="IHW109" s="376"/>
      <c r="IHX109" s="376"/>
      <c r="IHY109" s="376"/>
      <c r="IHZ109" s="376"/>
      <c r="IIA109" s="376"/>
      <c r="IIB109" s="376"/>
      <c r="IIC109" s="376"/>
      <c r="IID109" s="376"/>
      <c r="IIE109" s="376"/>
      <c r="IIF109" s="376"/>
      <c r="IIG109" s="376"/>
      <c r="IIH109" s="376"/>
      <c r="III109" s="376"/>
      <c r="IIJ109" s="376"/>
      <c r="IIK109" s="376"/>
      <c r="IIL109" s="376"/>
      <c r="IIM109" s="376"/>
      <c r="IIN109" s="376"/>
      <c r="IIO109" s="376"/>
      <c r="IIP109" s="376"/>
      <c r="IIQ109" s="376"/>
      <c r="IIR109" s="376"/>
      <c r="IIS109" s="376"/>
      <c r="IIT109" s="376"/>
      <c r="IIU109" s="376"/>
      <c r="IIV109" s="376"/>
      <c r="IIW109" s="376"/>
      <c r="IIX109" s="376"/>
      <c r="IIY109" s="376"/>
      <c r="IIZ109" s="376"/>
      <c r="IJA109" s="376"/>
      <c r="IJB109" s="376"/>
      <c r="IJC109" s="376"/>
      <c r="IJD109" s="376"/>
      <c r="IJE109" s="376"/>
      <c r="IJF109" s="376"/>
      <c r="IJG109" s="376"/>
      <c r="IJH109" s="376"/>
      <c r="IJI109" s="376"/>
      <c r="IJJ109" s="376"/>
      <c r="IJK109" s="376"/>
      <c r="IJL109" s="376"/>
      <c r="IJM109" s="376"/>
      <c r="IJN109" s="376"/>
      <c r="IJO109" s="376"/>
      <c r="IJP109" s="376"/>
      <c r="IJQ109" s="376"/>
      <c r="IJR109" s="376"/>
      <c r="IJS109" s="376"/>
      <c r="IJT109" s="376"/>
      <c r="IJU109" s="376"/>
      <c r="IJV109" s="376"/>
      <c r="IJW109" s="376"/>
      <c r="IJX109" s="376"/>
      <c r="IJY109" s="376"/>
      <c r="IJZ109" s="376"/>
      <c r="IKA109" s="376"/>
      <c r="IKB109" s="376"/>
      <c r="IKC109" s="376"/>
      <c r="IKD109" s="376"/>
      <c r="IKE109" s="376"/>
      <c r="IKF109" s="376"/>
      <c r="IKG109" s="376"/>
      <c r="IKH109" s="376"/>
      <c r="IKI109" s="376"/>
      <c r="IKJ109" s="376"/>
      <c r="IKK109" s="376"/>
      <c r="IKL109" s="376"/>
      <c r="IKM109" s="376"/>
      <c r="IKN109" s="376"/>
      <c r="IKO109" s="376"/>
      <c r="IKP109" s="376"/>
      <c r="IKQ109" s="376"/>
      <c r="IKR109" s="376"/>
      <c r="IKS109" s="376"/>
      <c r="IKT109" s="376"/>
      <c r="IKU109" s="376"/>
      <c r="IKV109" s="376"/>
      <c r="IKW109" s="376"/>
      <c r="IKX109" s="376"/>
      <c r="IKY109" s="376"/>
      <c r="IKZ109" s="376"/>
      <c r="ILA109" s="376"/>
      <c r="ILB109" s="376"/>
      <c r="ILC109" s="376"/>
      <c r="ILD109" s="376"/>
      <c r="ILE109" s="376"/>
      <c r="ILF109" s="376"/>
      <c r="ILG109" s="376"/>
      <c r="ILH109" s="376"/>
      <c r="ILI109" s="376"/>
      <c r="ILJ109" s="376"/>
      <c r="ILK109" s="376"/>
      <c r="ILL109" s="376"/>
      <c r="ILM109" s="376"/>
      <c r="ILN109" s="376"/>
      <c r="ILO109" s="376"/>
      <c r="ILP109" s="376"/>
      <c r="ILQ109" s="376"/>
      <c r="ILR109" s="376"/>
      <c r="ILS109" s="376"/>
      <c r="ILT109" s="376"/>
      <c r="ILU109" s="376"/>
      <c r="ILV109" s="376"/>
      <c r="ILW109" s="376"/>
      <c r="ILX109" s="376"/>
      <c r="ILY109" s="376"/>
      <c r="ILZ109" s="376"/>
      <c r="IMA109" s="376"/>
      <c r="IMB109" s="376"/>
      <c r="IMC109" s="376"/>
      <c r="IMD109" s="376"/>
      <c r="IME109" s="376"/>
      <c r="IMF109" s="376"/>
      <c r="IMG109" s="376"/>
      <c r="IMH109" s="376"/>
      <c r="IMI109" s="376"/>
      <c r="IMJ109" s="376"/>
      <c r="IMK109" s="376"/>
      <c r="IML109" s="376"/>
      <c r="IMM109" s="376"/>
      <c r="IMN109" s="376"/>
      <c r="IMO109" s="376"/>
      <c r="IMP109" s="376"/>
      <c r="IMQ109" s="376"/>
      <c r="IMR109" s="376"/>
      <c r="IMS109" s="376"/>
      <c r="IMT109" s="376"/>
      <c r="IMU109" s="376"/>
      <c r="IMV109" s="376"/>
      <c r="IMW109" s="376"/>
      <c r="IMX109" s="376"/>
      <c r="IMY109" s="376"/>
      <c r="IMZ109" s="376"/>
      <c r="INA109" s="376"/>
      <c r="INB109" s="376"/>
      <c r="INC109" s="376"/>
      <c r="IND109" s="376"/>
      <c r="INE109" s="376"/>
      <c r="INF109" s="376"/>
      <c r="ING109" s="376"/>
      <c r="INH109" s="376"/>
      <c r="INI109" s="376"/>
      <c r="INJ109" s="376"/>
      <c r="INK109" s="376"/>
      <c r="INL109" s="376"/>
      <c r="INM109" s="376"/>
      <c r="INN109" s="376"/>
      <c r="INO109" s="376"/>
      <c r="INP109" s="376"/>
      <c r="INQ109" s="376"/>
      <c r="INR109" s="376"/>
      <c r="INS109" s="376"/>
      <c r="INT109" s="376"/>
      <c r="INU109" s="376"/>
      <c r="INV109" s="376"/>
      <c r="INW109" s="376"/>
      <c r="INX109" s="376"/>
      <c r="INY109" s="376"/>
      <c r="INZ109" s="376"/>
      <c r="IOA109" s="376"/>
      <c r="IOB109" s="376"/>
      <c r="IOC109" s="376"/>
      <c r="IOD109" s="376"/>
      <c r="IOE109" s="376"/>
      <c r="IOF109" s="376"/>
      <c r="IOG109" s="376"/>
      <c r="IOH109" s="376"/>
      <c r="IOI109" s="376"/>
      <c r="IOJ109" s="376"/>
      <c r="IOK109" s="376"/>
      <c r="IOL109" s="376"/>
      <c r="IOM109" s="376"/>
      <c r="ION109" s="376"/>
      <c r="IOO109" s="376"/>
      <c r="IOP109" s="376"/>
      <c r="IOQ109" s="376"/>
      <c r="IOR109" s="376"/>
      <c r="IOS109" s="376"/>
      <c r="IOT109" s="376"/>
      <c r="IOU109" s="376"/>
      <c r="IOV109" s="376"/>
      <c r="IOW109" s="376"/>
      <c r="IOX109" s="376"/>
      <c r="IOY109" s="376"/>
      <c r="IOZ109" s="376"/>
      <c r="IPA109" s="376"/>
      <c r="IPB109" s="376"/>
      <c r="IPC109" s="376"/>
      <c r="IPD109" s="376"/>
      <c r="IPE109" s="376"/>
      <c r="IPF109" s="376"/>
      <c r="IPG109" s="376"/>
      <c r="IPH109" s="376"/>
      <c r="IPI109" s="376"/>
      <c r="IPJ109" s="376"/>
      <c r="IPK109" s="376"/>
      <c r="IPL109" s="376"/>
      <c r="IPM109" s="376"/>
      <c r="IPN109" s="376"/>
      <c r="IPO109" s="376"/>
      <c r="IPP109" s="376"/>
      <c r="IPQ109" s="376"/>
      <c r="IPR109" s="376"/>
      <c r="IPS109" s="376"/>
      <c r="IPT109" s="376"/>
      <c r="IPU109" s="376"/>
      <c r="IPV109" s="376"/>
      <c r="IPW109" s="376"/>
      <c r="IPX109" s="376"/>
      <c r="IPY109" s="376"/>
      <c r="IPZ109" s="376"/>
      <c r="IQA109" s="376"/>
      <c r="IQB109" s="376"/>
      <c r="IQC109" s="376"/>
      <c r="IQD109" s="376"/>
      <c r="IQE109" s="376"/>
      <c r="IQF109" s="376"/>
      <c r="IQG109" s="376"/>
      <c r="IQH109" s="376"/>
      <c r="IQI109" s="376"/>
      <c r="IQJ109" s="376"/>
      <c r="IQK109" s="376"/>
      <c r="IQL109" s="376"/>
      <c r="IQM109" s="376"/>
      <c r="IQN109" s="376"/>
      <c r="IQO109" s="376"/>
      <c r="IQP109" s="376"/>
      <c r="IQQ109" s="376"/>
      <c r="IQR109" s="376"/>
      <c r="IQS109" s="376"/>
      <c r="IQT109" s="376"/>
      <c r="IQU109" s="376"/>
      <c r="IQV109" s="376"/>
      <c r="IQW109" s="376"/>
      <c r="IQX109" s="376"/>
      <c r="IQY109" s="376"/>
      <c r="IQZ109" s="376"/>
      <c r="IRA109" s="376"/>
      <c r="IRB109" s="376"/>
      <c r="IRC109" s="376"/>
      <c r="IRD109" s="376"/>
      <c r="IRE109" s="376"/>
      <c r="IRF109" s="376"/>
      <c r="IRG109" s="376"/>
      <c r="IRH109" s="376"/>
      <c r="IRI109" s="376"/>
      <c r="IRJ109" s="376"/>
      <c r="IRK109" s="376"/>
      <c r="IRL109" s="376"/>
      <c r="IRM109" s="376"/>
      <c r="IRN109" s="376"/>
      <c r="IRO109" s="376"/>
      <c r="IRP109" s="376"/>
      <c r="IRQ109" s="376"/>
      <c r="IRR109" s="376"/>
      <c r="IRS109" s="376"/>
      <c r="IRT109" s="376"/>
      <c r="IRU109" s="376"/>
      <c r="IRV109" s="376"/>
      <c r="IRW109" s="376"/>
      <c r="IRX109" s="376"/>
      <c r="IRY109" s="376"/>
      <c r="IRZ109" s="376"/>
      <c r="ISA109" s="376"/>
      <c r="ISB109" s="376"/>
      <c r="ISC109" s="376"/>
      <c r="ISD109" s="376"/>
      <c r="ISE109" s="376"/>
      <c r="ISF109" s="376"/>
      <c r="ISG109" s="376"/>
      <c r="ISH109" s="376"/>
      <c r="ISI109" s="376"/>
      <c r="ISJ109" s="376"/>
      <c r="ISK109" s="376"/>
      <c r="ISL109" s="376"/>
      <c r="ISM109" s="376"/>
      <c r="ISN109" s="376"/>
      <c r="ISO109" s="376"/>
      <c r="ISP109" s="376"/>
      <c r="ISQ109" s="376"/>
      <c r="ISR109" s="376"/>
      <c r="ISS109" s="376"/>
      <c r="IST109" s="376"/>
      <c r="ISU109" s="376"/>
      <c r="ISV109" s="376"/>
      <c r="ISW109" s="376"/>
      <c r="ISX109" s="376"/>
      <c r="ISY109" s="376"/>
      <c r="ISZ109" s="376"/>
      <c r="ITA109" s="376"/>
      <c r="ITB109" s="376"/>
      <c r="ITC109" s="376"/>
      <c r="ITD109" s="376"/>
      <c r="ITE109" s="376"/>
      <c r="ITF109" s="376"/>
      <c r="ITG109" s="376"/>
      <c r="ITH109" s="376"/>
      <c r="ITI109" s="376"/>
      <c r="ITJ109" s="376"/>
      <c r="ITK109" s="376"/>
      <c r="ITL109" s="376"/>
      <c r="ITM109" s="376"/>
      <c r="ITN109" s="376"/>
      <c r="ITO109" s="376"/>
      <c r="ITP109" s="376"/>
      <c r="ITQ109" s="376"/>
      <c r="ITR109" s="376"/>
      <c r="ITS109" s="376"/>
      <c r="ITT109" s="376"/>
      <c r="ITU109" s="376"/>
      <c r="ITV109" s="376"/>
      <c r="ITW109" s="376"/>
      <c r="ITX109" s="376"/>
      <c r="ITY109" s="376"/>
      <c r="ITZ109" s="376"/>
      <c r="IUA109" s="376"/>
      <c r="IUB109" s="376"/>
      <c r="IUC109" s="376"/>
      <c r="IUD109" s="376"/>
      <c r="IUE109" s="376"/>
      <c r="IUF109" s="376"/>
      <c r="IUG109" s="376"/>
      <c r="IUH109" s="376"/>
      <c r="IUI109" s="376"/>
      <c r="IUJ109" s="376"/>
      <c r="IUK109" s="376"/>
      <c r="IUL109" s="376"/>
      <c r="IUM109" s="376"/>
      <c r="IUN109" s="376"/>
      <c r="IUO109" s="376"/>
      <c r="IUP109" s="376"/>
      <c r="IUQ109" s="376"/>
      <c r="IUR109" s="376"/>
      <c r="IUS109" s="376"/>
      <c r="IUT109" s="376"/>
      <c r="IUU109" s="376"/>
      <c r="IUV109" s="376"/>
      <c r="IUW109" s="376"/>
      <c r="IUX109" s="376"/>
      <c r="IUY109" s="376"/>
      <c r="IUZ109" s="376"/>
      <c r="IVA109" s="376"/>
      <c r="IVB109" s="376"/>
      <c r="IVC109" s="376"/>
      <c r="IVD109" s="376"/>
      <c r="IVE109" s="376"/>
      <c r="IVF109" s="376"/>
      <c r="IVG109" s="376"/>
      <c r="IVH109" s="376"/>
      <c r="IVI109" s="376"/>
      <c r="IVJ109" s="376"/>
      <c r="IVK109" s="376"/>
      <c r="IVL109" s="376"/>
      <c r="IVM109" s="376"/>
      <c r="IVN109" s="376"/>
      <c r="IVO109" s="376"/>
      <c r="IVP109" s="376"/>
      <c r="IVQ109" s="376"/>
      <c r="IVR109" s="376"/>
      <c r="IVS109" s="376"/>
      <c r="IVT109" s="376"/>
      <c r="IVU109" s="376"/>
      <c r="IVV109" s="376"/>
      <c r="IVW109" s="376"/>
      <c r="IVX109" s="376"/>
      <c r="IVY109" s="376"/>
      <c r="IVZ109" s="376"/>
      <c r="IWA109" s="376"/>
      <c r="IWB109" s="376"/>
      <c r="IWC109" s="376"/>
      <c r="IWD109" s="376"/>
      <c r="IWE109" s="376"/>
      <c r="IWF109" s="376"/>
      <c r="IWG109" s="376"/>
      <c r="IWH109" s="376"/>
      <c r="IWI109" s="376"/>
      <c r="IWJ109" s="376"/>
      <c r="IWK109" s="376"/>
      <c r="IWL109" s="376"/>
      <c r="IWM109" s="376"/>
      <c r="IWN109" s="376"/>
      <c r="IWO109" s="376"/>
      <c r="IWP109" s="376"/>
      <c r="IWQ109" s="376"/>
      <c r="IWR109" s="376"/>
      <c r="IWS109" s="376"/>
      <c r="IWT109" s="376"/>
      <c r="IWU109" s="376"/>
      <c r="IWV109" s="376"/>
      <c r="IWW109" s="376"/>
      <c r="IWX109" s="376"/>
      <c r="IWY109" s="376"/>
      <c r="IWZ109" s="376"/>
      <c r="IXA109" s="376"/>
      <c r="IXB109" s="376"/>
      <c r="IXC109" s="376"/>
      <c r="IXD109" s="376"/>
      <c r="IXE109" s="376"/>
      <c r="IXF109" s="376"/>
      <c r="IXG109" s="376"/>
      <c r="IXH109" s="376"/>
      <c r="IXI109" s="376"/>
      <c r="IXJ109" s="376"/>
      <c r="IXK109" s="376"/>
      <c r="IXL109" s="376"/>
      <c r="IXM109" s="376"/>
      <c r="IXN109" s="376"/>
      <c r="IXO109" s="376"/>
      <c r="IXP109" s="376"/>
      <c r="IXQ109" s="376"/>
      <c r="IXR109" s="376"/>
      <c r="IXS109" s="376"/>
      <c r="IXT109" s="376"/>
      <c r="IXU109" s="376"/>
      <c r="IXV109" s="376"/>
      <c r="IXW109" s="376"/>
      <c r="IXX109" s="376"/>
      <c r="IXY109" s="376"/>
      <c r="IXZ109" s="376"/>
      <c r="IYA109" s="376"/>
      <c r="IYB109" s="376"/>
      <c r="IYC109" s="376"/>
      <c r="IYD109" s="376"/>
      <c r="IYE109" s="376"/>
      <c r="IYF109" s="376"/>
      <c r="IYG109" s="376"/>
      <c r="IYH109" s="376"/>
      <c r="IYI109" s="376"/>
      <c r="IYJ109" s="376"/>
      <c r="IYK109" s="376"/>
      <c r="IYL109" s="376"/>
      <c r="IYM109" s="376"/>
      <c r="IYN109" s="376"/>
      <c r="IYO109" s="376"/>
      <c r="IYP109" s="376"/>
      <c r="IYQ109" s="376"/>
      <c r="IYR109" s="376"/>
      <c r="IYS109" s="376"/>
      <c r="IYT109" s="376"/>
      <c r="IYU109" s="376"/>
      <c r="IYV109" s="376"/>
      <c r="IYW109" s="376"/>
      <c r="IYX109" s="376"/>
      <c r="IYY109" s="376"/>
      <c r="IYZ109" s="376"/>
      <c r="IZA109" s="376"/>
      <c r="IZB109" s="376"/>
      <c r="IZC109" s="376"/>
      <c r="IZD109" s="376"/>
      <c r="IZE109" s="376"/>
      <c r="IZF109" s="376"/>
      <c r="IZG109" s="376"/>
      <c r="IZH109" s="376"/>
      <c r="IZI109" s="376"/>
      <c r="IZJ109" s="376"/>
      <c r="IZK109" s="376"/>
      <c r="IZL109" s="376"/>
      <c r="IZM109" s="376"/>
      <c r="IZN109" s="376"/>
      <c r="IZO109" s="376"/>
      <c r="IZP109" s="376"/>
      <c r="IZQ109" s="376"/>
      <c r="IZR109" s="376"/>
      <c r="IZS109" s="376"/>
      <c r="IZT109" s="376"/>
      <c r="IZU109" s="376"/>
      <c r="IZV109" s="376"/>
      <c r="IZW109" s="376"/>
      <c r="IZX109" s="376"/>
      <c r="IZY109" s="376"/>
      <c r="IZZ109" s="376"/>
      <c r="JAA109" s="376"/>
      <c r="JAB109" s="376"/>
      <c r="JAC109" s="376"/>
      <c r="JAD109" s="376"/>
      <c r="JAE109" s="376"/>
      <c r="JAF109" s="376"/>
      <c r="JAG109" s="376"/>
      <c r="JAH109" s="376"/>
      <c r="JAI109" s="376"/>
      <c r="JAJ109" s="376"/>
      <c r="JAK109" s="376"/>
      <c r="JAL109" s="376"/>
      <c r="JAM109" s="376"/>
      <c r="JAN109" s="376"/>
      <c r="JAO109" s="376"/>
      <c r="JAP109" s="376"/>
      <c r="JAQ109" s="376"/>
      <c r="JAR109" s="376"/>
      <c r="JAS109" s="376"/>
      <c r="JAT109" s="376"/>
      <c r="JAU109" s="376"/>
      <c r="JAV109" s="376"/>
      <c r="JAW109" s="376"/>
      <c r="JAX109" s="376"/>
      <c r="JAY109" s="376"/>
      <c r="JAZ109" s="376"/>
      <c r="JBA109" s="376"/>
      <c r="JBB109" s="376"/>
      <c r="JBC109" s="376"/>
      <c r="JBD109" s="376"/>
      <c r="JBE109" s="376"/>
      <c r="JBF109" s="376"/>
      <c r="JBG109" s="376"/>
      <c r="JBH109" s="376"/>
      <c r="JBI109" s="376"/>
      <c r="JBJ109" s="376"/>
      <c r="JBK109" s="376"/>
      <c r="JBL109" s="376"/>
      <c r="JBM109" s="376"/>
      <c r="JBN109" s="376"/>
      <c r="JBO109" s="376"/>
      <c r="JBP109" s="376"/>
      <c r="JBQ109" s="376"/>
      <c r="JBR109" s="376"/>
      <c r="JBS109" s="376"/>
      <c r="JBT109" s="376"/>
      <c r="JBU109" s="376"/>
      <c r="JBV109" s="376"/>
      <c r="JBW109" s="376"/>
      <c r="JBX109" s="376"/>
      <c r="JBY109" s="376"/>
      <c r="JBZ109" s="376"/>
      <c r="JCA109" s="376"/>
      <c r="JCB109" s="376"/>
      <c r="JCC109" s="376"/>
      <c r="JCD109" s="376"/>
      <c r="JCE109" s="376"/>
      <c r="JCF109" s="376"/>
      <c r="JCG109" s="376"/>
      <c r="JCH109" s="376"/>
      <c r="JCI109" s="376"/>
      <c r="JCJ109" s="376"/>
      <c r="JCK109" s="376"/>
      <c r="JCL109" s="376"/>
      <c r="JCM109" s="376"/>
      <c r="JCN109" s="376"/>
      <c r="JCO109" s="376"/>
      <c r="JCP109" s="376"/>
      <c r="JCQ109" s="376"/>
      <c r="JCR109" s="376"/>
      <c r="JCS109" s="376"/>
      <c r="JCT109" s="376"/>
      <c r="JCU109" s="376"/>
      <c r="JCV109" s="376"/>
      <c r="JCW109" s="376"/>
      <c r="JCX109" s="376"/>
      <c r="JCY109" s="376"/>
      <c r="JCZ109" s="376"/>
      <c r="JDA109" s="376"/>
      <c r="JDB109" s="376"/>
      <c r="JDC109" s="376"/>
      <c r="JDD109" s="376"/>
      <c r="JDE109" s="376"/>
      <c r="JDF109" s="376"/>
      <c r="JDG109" s="376"/>
      <c r="JDH109" s="376"/>
      <c r="JDI109" s="376"/>
      <c r="JDJ109" s="376"/>
      <c r="JDK109" s="376"/>
      <c r="JDL109" s="376"/>
      <c r="JDM109" s="376"/>
      <c r="JDN109" s="376"/>
      <c r="JDO109" s="376"/>
      <c r="JDP109" s="376"/>
      <c r="JDQ109" s="376"/>
      <c r="JDR109" s="376"/>
      <c r="JDS109" s="376"/>
      <c r="JDT109" s="376"/>
      <c r="JDU109" s="376"/>
      <c r="JDV109" s="376"/>
      <c r="JDW109" s="376"/>
      <c r="JDX109" s="376"/>
      <c r="JDY109" s="376"/>
      <c r="JDZ109" s="376"/>
      <c r="JEA109" s="376"/>
      <c r="JEB109" s="376"/>
      <c r="JEC109" s="376"/>
      <c r="JED109" s="376"/>
      <c r="JEE109" s="376"/>
      <c r="JEF109" s="376"/>
      <c r="JEG109" s="376"/>
      <c r="JEH109" s="376"/>
      <c r="JEI109" s="376"/>
      <c r="JEJ109" s="376"/>
      <c r="JEK109" s="376"/>
      <c r="JEL109" s="376"/>
      <c r="JEM109" s="376"/>
      <c r="JEN109" s="376"/>
      <c r="JEO109" s="376"/>
      <c r="JEP109" s="376"/>
      <c r="JEQ109" s="376"/>
      <c r="JER109" s="376"/>
      <c r="JES109" s="376"/>
      <c r="JET109" s="376"/>
      <c r="JEU109" s="376"/>
      <c r="JEV109" s="376"/>
      <c r="JEW109" s="376"/>
      <c r="JEX109" s="376"/>
      <c r="JEY109" s="376"/>
      <c r="JEZ109" s="376"/>
      <c r="JFA109" s="376"/>
      <c r="JFB109" s="376"/>
      <c r="JFC109" s="376"/>
      <c r="JFD109" s="376"/>
      <c r="JFE109" s="376"/>
      <c r="JFF109" s="376"/>
      <c r="JFG109" s="376"/>
      <c r="JFH109" s="376"/>
      <c r="JFI109" s="376"/>
      <c r="JFJ109" s="376"/>
      <c r="JFK109" s="376"/>
      <c r="JFL109" s="376"/>
      <c r="JFM109" s="376"/>
      <c r="JFN109" s="376"/>
      <c r="JFO109" s="376"/>
      <c r="JFP109" s="376"/>
      <c r="JFQ109" s="376"/>
      <c r="JFR109" s="376"/>
      <c r="JFS109" s="376"/>
      <c r="JFT109" s="376"/>
      <c r="JFU109" s="376"/>
      <c r="JFV109" s="376"/>
      <c r="JFW109" s="376"/>
      <c r="JFX109" s="376"/>
      <c r="JFY109" s="376"/>
      <c r="JFZ109" s="376"/>
      <c r="JGA109" s="376"/>
      <c r="JGB109" s="376"/>
      <c r="JGC109" s="376"/>
      <c r="JGD109" s="376"/>
      <c r="JGE109" s="376"/>
      <c r="JGF109" s="376"/>
      <c r="JGG109" s="376"/>
      <c r="JGH109" s="376"/>
      <c r="JGI109" s="376"/>
      <c r="JGJ109" s="376"/>
      <c r="JGK109" s="376"/>
      <c r="JGL109" s="376"/>
      <c r="JGM109" s="376"/>
      <c r="JGN109" s="376"/>
      <c r="JGO109" s="376"/>
      <c r="JGP109" s="376"/>
      <c r="JGQ109" s="376"/>
      <c r="JGR109" s="376"/>
      <c r="JGS109" s="376"/>
      <c r="JGT109" s="376"/>
      <c r="JGU109" s="376"/>
      <c r="JGV109" s="376"/>
      <c r="JGW109" s="376"/>
      <c r="JGX109" s="376"/>
      <c r="JGY109" s="376"/>
      <c r="JGZ109" s="376"/>
      <c r="JHA109" s="376"/>
      <c r="JHB109" s="376"/>
      <c r="JHC109" s="376"/>
      <c r="JHD109" s="376"/>
      <c r="JHE109" s="376"/>
      <c r="JHF109" s="376"/>
      <c r="JHG109" s="376"/>
      <c r="JHH109" s="376"/>
      <c r="JHI109" s="376"/>
      <c r="JHJ109" s="376"/>
      <c r="JHK109" s="376"/>
      <c r="JHL109" s="376"/>
      <c r="JHM109" s="376"/>
      <c r="JHN109" s="376"/>
      <c r="JHO109" s="376"/>
      <c r="JHP109" s="376"/>
      <c r="JHQ109" s="376"/>
      <c r="JHR109" s="376"/>
      <c r="JHS109" s="376"/>
      <c r="JHT109" s="376"/>
      <c r="JHU109" s="376"/>
      <c r="JHV109" s="376"/>
      <c r="JHW109" s="376"/>
      <c r="JHX109" s="376"/>
      <c r="JHY109" s="376"/>
      <c r="JHZ109" s="376"/>
      <c r="JIA109" s="376"/>
      <c r="JIB109" s="376"/>
      <c r="JIC109" s="376"/>
      <c r="JID109" s="376"/>
      <c r="JIE109" s="376"/>
      <c r="JIF109" s="376"/>
      <c r="JIG109" s="376"/>
      <c r="JIH109" s="376"/>
      <c r="JII109" s="376"/>
      <c r="JIJ109" s="376"/>
      <c r="JIK109" s="376"/>
      <c r="JIL109" s="376"/>
      <c r="JIM109" s="376"/>
      <c r="JIN109" s="376"/>
      <c r="JIO109" s="376"/>
      <c r="JIP109" s="376"/>
      <c r="JIQ109" s="376"/>
      <c r="JIR109" s="376"/>
      <c r="JIS109" s="376"/>
      <c r="JIT109" s="376"/>
      <c r="JIU109" s="376"/>
      <c r="JIV109" s="376"/>
      <c r="JIW109" s="376"/>
      <c r="JIX109" s="376"/>
      <c r="JIY109" s="376"/>
      <c r="JIZ109" s="376"/>
      <c r="JJA109" s="376"/>
      <c r="JJB109" s="376"/>
      <c r="JJC109" s="376"/>
      <c r="JJD109" s="376"/>
      <c r="JJE109" s="376"/>
      <c r="JJF109" s="376"/>
      <c r="JJG109" s="376"/>
      <c r="JJH109" s="376"/>
      <c r="JJI109" s="376"/>
      <c r="JJJ109" s="376"/>
      <c r="JJK109" s="376"/>
      <c r="JJL109" s="376"/>
      <c r="JJM109" s="376"/>
      <c r="JJN109" s="376"/>
      <c r="JJO109" s="376"/>
      <c r="JJP109" s="376"/>
      <c r="JJQ109" s="376"/>
      <c r="JJR109" s="376"/>
      <c r="JJS109" s="376"/>
      <c r="JJT109" s="376"/>
      <c r="JJU109" s="376"/>
      <c r="JJV109" s="376"/>
      <c r="JJW109" s="376"/>
      <c r="JJX109" s="376"/>
      <c r="JJY109" s="376"/>
      <c r="JJZ109" s="376"/>
      <c r="JKA109" s="376"/>
      <c r="JKB109" s="376"/>
      <c r="JKC109" s="376"/>
      <c r="JKD109" s="376"/>
      <c r="JKE109" s="376"/>
      <c r="JKF109" s="376"/>
      <c r="JKG109" s="376"/>
      <c r="JKH109" s="376"/>
      <c r="JKI109" s="376"/>
      <c r="JKJ109" s="376"/>
      <c r="JKK109" s="376"/>
      <c r="JKL109" s="376"/>
      <c r="JKM109" s="376"/>
      <c r="JKN109" s="376"/>
      <c r="JKO109" s="376"/>
      <c r="JKP109" s="376"/>
      <c r="JKQ109" s="376"/>
      <c r="JKR109" s="376"/>
      <c r="JKS109" s="376"/>
      <c r="JKT109" s="376"/>
      <c r="JKU109" s="376"/>
      <c r="JKV109" s="376"/>
      <c r="JKW109" s="376"/>
      <c r="JKX109" s="376"/>
      <c r="JKY109" s="376"/>
      <c r="JKZ109" s="376"/>
      <c r="JLA109" s="376"/>
      <c r="JLB109" s="376"/>
      <c r="JLC109" s="376"/>
      <c r="JLD109" s="376"/>
      <c r="JLE109" s="376"/>
      <c r="JLF109" s="376"/>
      <c r="JLG109" s="376"/>
      <c r="JLH109" s="376"/>
      <c r="JLI109" s="376"/>
      <c r="JLJ109" s="376"/>
      <c r="JLK109" s="376"/>
      <c r="JLL109" s="376"/>
      <c r="JLM109" s="376"/>
      <c r="JLN109" s="376"/>
      <c r="JLO109" s="376"/>
      <c r="JLP109" s="376"/>
      <c r="JLQ109" s="376"/>
      <c r="JLR109" s="376"/>
      <c r="JLS109" s="376"/>
      <c r="JLT109" s="376"/>
      <c r="JLU109" s="376"/>
      <c r="JLV109" s="376"/>
      <c r="JLW109" s="376"/>
      <c r="JLX109" s="376"/>
      <c r="JLY109" s="376"/>
      <c r="JLZ109" s="376"/>
      <c r="JMA109" s="376"/>
      <c r="JMB109" s="376"/>
      <c r="JMC109" s="376"/>
      <c r="JMD109" s="376"/>
      <c r="JME109" s="376"/>
      <c r="JMF109" s="376"/>
      <c r="JMG109" s="376"/>
      <c r="JMH109" s="376"/>
      <c r="JMI109" s="376"/>
      <c r="JMJ109" s="376"/>
      <c r="JMK109" s="376"/>
      <c r="JML109" s="376"/>
      <c r="JMM109" s="376"/>
      <c r="JMN109" s="376"/>
      <c r="JMO109" s="376"/>
      <c r="JMP109" s="376"/>
      <c r="JMQ109" s="376"/>
      <c r="JMR109" s="376"/>
      <c r="JMS109" s="376"/>
      <c r="JMT109" s="376"/>
      <c r="JMU109" s="376"/>
      <c r="JMV109" s="376"/>
      <c r="JMW109" s="376"/>
      <c r="JMX109" s="376"/>
      <c r="JMY109" s="376"/>
      <c r="JMZ109" s="376"/>
      <c r="JNA109" s="376"/>
      <c r="JNB109" s="376"/>
      <c r="JNC109" s="376"/>
      <c r="JND109" s="376"/>
      <c r="JNE109" s="376"/>
      <c r="JNF109" s="376"/>
      <c r="JNG109" s="376"/>
      <c r="JNH109" s="376"/>
      <c r="JNI109" s="376"/>
      <c r="JNJ109" s="376"/>
      <c r="JNK109" s="376"/>
      <c r="JNL109" s="376"/>
      <c r="JNM109" s="376"/>
      <c r="JNN109" s="376"/>
      <c r="JNO109" s="376"/>
      <c r="JNP109" s="376"/>
      <c r="JNQ109" s="376"/>
      <c r="JNR109" s="376"/>
      <c r="JNS109" s="376"/>
      <c r="JNT109" s="376"/>
      <c r="JNU109" s="376"/>
      <c r="JNV109" s="376"/>
      <c r="JNW109" s="376"/>
      <c r="JNX109" s="376"/>
      <c r="JNY109" s="376"/>
      <c r="JNZ109" s="376"/>
      <c r="JOA109" s="376"/>
      <c r="JOB109" s="376"/>
      <c r="JOC109" s="376"/>
      <c r="JOD109" s="376"/>
      <c r="JOE109" s="376"/>
      <c r="JOF109" s="376"/>
      <c r="JOG109" s="376"/>
      <c r="JOH109" s="376"/>
      <c r="JOI109" s="376"/>
      <c r="JOJ109" s="376"/>
      <c r="JOK109" s="376"/>
      <c r="JOL109" s="376"/>
      <c r="JOM109" s="376"/>
      <c r="JON109" s="376"/>
      <c r="JOO109" s="376"/>
      <c r="JOP109" s="376"/>
      <c r="JOQ109" s="376"/>
      <c r="JOR109" s="376"/>
      <c r="JOS109" s="376"/>
      <c r="JOT109" s="376"/>
      <c r="JOU109" s="376"/>
      <c r="JOV109" s="376"/>
      <c r="JOW109" s="376"/>
      <c r="JOX109" s="376"/>
      <c r="JOY109" s="376"/>
      <c r="JOZ109" s="376"/>
      <c r="JPA109" s="376"/>
      <c r="JPB109" s="376"/>
      <c r="JPC109" s="376"/>
      <c r="JPD109" s="376"/>
      <c r="JPE109" s="376"/>
      <c r="JPF109" s="376"/>
      <c r="JPG109" s="376"/>
      <c r="JPH109" s="376"/>
      <c r="JPI109" s="376"/>
      <c r="JPJ109" s="376"/>
      <c r="JPK109" s="376"/>
      <c r="JPL109" s="376"/>
      <c r="JPM109" s="376"/>
      <c r="JPN109" s="376"/>
      <c r="JPO109" s="376"/>
      <c r="JPP109" s="376"/>
      <c r="JPQ109" s="376"/>
      <c r="JPR109" s="376"/>
      <c r="JPS109" s="376"/>
      <c r="JPT109" s="376"/>
      <c r="JPU109" s="376"/>
      <c r="JPV109" s="376"/>
      <c r="JPW109" s="376"/>
      <c r="JPX109" s="376"/>
      <c r="JPY109" s="376"/>
      <c r="JPZ109" s="376"/>
      <c r="JQA109" s="376"/>
      <c r="JQB109" s="376"/>
      <c r="JQC109" s="376"/>
      <c r="JQD109" s="376"/>
      <c r="JQE109" s="376"/>
      <c r="JQF109" s="376"/>
      <c r="JQG109" s="376"/>
      <c r="JQH109" s="376"/>
      <c r="JQI109" s="376"/>
      <c r="JQJ109" s="376"/>
      <c r="JQK109" s="376"/>
      <c r="JQL109" s="376"/>
      <c r="JQM109" s="376"/>
      <c r="JQN109" s="376"/>
      <c r="JQO109" s="376"/>
      <c r="JQP109" s="376"/>
      <c r="JQQ109" s="376"/>
      <c r="JQR109" s="376"/>
      <c r="JQS109" s="376"/>
      <c r="JQT109" s="376"/>
      <c r="JQU109" s="376"/>
      <c r="JQV109" s="376"/>
      <c r="JQW109" s="376"/>
      <c r="JQX109" s="376"/>
      <c r="JQY109" s="376"/>
      <c r="JQZ109" s="376"/>
      <c r="JRA109" s="376"/>
      <c r="JRB109" s="376"/>
      <c r="JRC109" s="376"/>
      <c r="JRD109" s="376"/>
      <c r="JRE109" s="376"/>
      <c r="JRF109" s="376"/>
      <c r="JRG109" s="376"/>
      <c r="JRH109" s="376"/>
      <c r="JRI109" s="376"/>
      <c r="JRJ109" s="376"/>
      <c r="JRK109" s="376"/>
      <c r="JRL109" s="376"/>
      <c r="JRM109" s="376"/>
      <c r="JRN109" s="376"/>
      <c r="JRO109" s="376"/>
      <c r="JRP109" s="376"/>
      <c r="JRQ109" s="376"/>
      <c r="JRR109" s="376"/>
      <c r="JRS109" s="376"/>
      <c r="JRT109" s="376"/>
      <c r="JRU109" s="376"/>
      <c r="JRV109" s="376"/>
      <c r="JRW109" s="376"/>
      <c r="JRX109" s="376"/>
      <c r="JRY109" s="376"/>
      <c r="JRZ109" s="376"/>
      <c r="JSA109" s="376"/>
      <c r="JSB109" s="376"/>
      <c r="JSC109" s="376"/>
      <c r="JSD109" s="376"/>
      <c r="JSE109" s="376"/>
      <c r="JSF109" s="376"/>
      <c r="JSG109" s="376"/>
      <c r="JSH109" s="376"/>
      <c r="JSI109" s="376"/>
      <c r="JSJ109" s="376"/>
      <c r="JSK109" s="376"/>
      <c r="JSL109" s="376"/>
      <c r="JSM109" s="376"/>
      <c r="JSN109" s="376"/>
      <c r="JSO109" s="376"/>
      <c r="JSP109" s="376"/>
      <c r="JSQ109" s="376"/>
      <c r="JSR109" s="376"/>
      <c r="JSS109" s="376"/>
      <c r="JST109" s="376"/>
      <c r="JSU109" s="376"/>
      <c r="JSV109" s="376"/>
      <c r="JSW109" s="376"/>
      <c r="JSX109" s="376"/>
      <c r="JSY109" s="376"/>
      <c r="JSZ109" s="376"/>
      <c r="JTA109" s="376"/>
      <c r="JTB109" s="376"/>
      <c r="JTC109" s="376"/>
      <c r="JTD109" s="376"/>
      <c r="JTE109" s="376"/>
      <c r="JTF109" s="376"/>
      <c r="JTG109" s="376"/>
      <c r="JTH109" s="376"/>
      <c r="JTI109" s="376"/>
      <c r="JTJ109" s="376"/>
      <c r="JTK109" s="376"/>
      <c r="JTL109" s="376"/>
      <c r="JTM109" s="376"/>
      <c r="JTN109" s="376"/>
      <c r="JTO109" s="376"/>
      <c r="JTP109" s="376"/>
      <c r="JTQ109" s="376"/>
      <c r="JTR109" s="376"/>
      <c r="JTS109" s="376"/>
      <c r="JTT109" s="376"/>
      <c r="JTU109" s="376"/>
      <c r="JTV109" s="376"/>
      <c r="JTW109" s="376"/>
      <c r="JTX109" s="376"/>
      <c r="JTY109" s="376"/>
      <c r="JTZ109" s="376"/>
      <c r="JUA109" s="376"/>
      <c r="JUB109" s="376"/>
      <c r="JUC109" s="376"/>
      <c r="JUD109" s="376"/>
      <c r="JUE109" s="376"/>
      <c r="JUF109" s="376"/>
      <c r="JUG109" s="376"/>
      <c r="JUH109" s="376"/>
      <c r="JUI109" s="376"/>
      <c r="JUJ109" s="376"/>
      <c r="JUK109" s="376"/>
      <c r="JUL109" s="376"/>
      <c r="JUM109" s="376"/>
      <c r="JUN109" s="376"/>
      <c r="JUO109" s="376"/>
      <c r="JUP109" s="376"/>
      <c r="JUQ109" s="376"/>
      <c r="JUR109" s="376"/>
      <c r="JUS109" s="376"/>
      <c r="JUT109" s="376"/>
      <c r="JUU109" s="376"/>
      <c r="JUV109" s="376"/>
      <c r="JUW109" s="376"/>
      <c r="JUX109" s="376"/>
      <c r="JUY109" s="376"/>
      <c r="JUZ109" s="376"/>
      <c r="JVA109" s="376"/>
      <c r="JVB109" s="376"/>
      <c r="JVC109" s="376"/>
      <c r="JVD109" s="376"/>
      <c r="JVE109" s="376"/>
      <c r="JVF109" s="376"/>
      <c r="JVG109" s="376"/>
      <c r="JVH109" s="376"/>
      <c r="JVI109" s="376"/>
      <c r="JVJ109" s="376"/>
      <c r="JVK109" s="376"/>
      <c r="JVL109" s="376"/>
      <c r="JVM109" s="376"/>
      <c r="JVN109" s="376"/>
      <c r="JVO109" s="376"/>
      <c r="JVP109" s="376"/>
      <c r="JVQ109" s="376"/>
      <c r="JVR109" s="376"/>
      <c r="JVS109" s="376"/>
      <c r="JVT109" s="376"/>
      <c r="JVU109" s="376"/>
      <c r="JVV109" s="376"/>
      <c r="JVW109" s="376"/>
      <c r="JVX109" s="376"/>
      <c r="JVY109" s="376"/>
      <c r="JVZ109" s="376"/>
      <c r="JWA109" s="376"/>
      <c r="JWB109" s="376"/>
      <c r="JWC109" s="376"/>
      <c r="JWD109" s="376"/>
      <c r="JWE109" s="376"/>
      <c r="JWF109" s="376"/>
      <c r="JWG109" s="376"/>
      <c r="JWH109" s="376"/>
      <c r="JWI109" s="376"/>
      <c r="JWJ109" s="376"/>
      <c r="JWK109" s="376"/>
      <c r="JWL109" s="376"/>
      <c r="JWM109" s="376"/>
      <c r="JWN109" s="376"/>
      <c r="JWO109" s="376"/>
      <c r="JWP109" s="376"/>
      <c r="JWQ109" s="376"/>
      <c r="JWR109" s="376"/>
      <c r="JWS109" s="376"/>
      <c r="JWT109" s="376"/>
      <c r="JWU109" s="376"/>
      <c r="JWV109" s="376"/>
      <c r="JWW109" s="376"/>
      <c r="JWX109" s="376"/>
      <c r="JWY109" s="376"/>
      <c r="JWZ109" s="376"/>
      <c r="JXA109" s="376"/>
      <c r="JXB109" s="376"/>
      <c r="JXC109" s="376"/>
      <c r="JXD109" s="376"/>
      <c r="JXE109" s="376"/>
      <c r="JXF109" s="376"/>
      <c r="JXG109" s="376"/>
      <c r="JXH109" s="376"/>
      <c r="JXI109" s="376"/>
      <c r="JXJ109" s="376"/>
      <c r="JXK109" s="376"/>
      <c r="JXL109" s="376"/>
      <c r="JXM109" s="376"/>
      <c r="JXN109" s="376"/>
      <c r="JXO109" s="376"/>
      <c r="JXP109" s="376"/>
      <c r="JXQ109" s="376"/>
      <c r="JXR109" s="376"/>
      <c r="JXS109" s="376"/>
      <c r="JXT109" s="376"/>
      <c r="JXU109" s="376"/>
      <c r="JXV109" s="376"/>
      <c r="JXW109" s="376"/>
      <c r="JXX109" s="376"/>
      <c r="JXY109" s="376"/>
      <c r="JXZ109" s="376"/>
      <c r="JYA109" s="376"/>
      <c r="JYB109" s="376"/>
      <c r="JYC109" s="376"/>
      <c r="JYD109" s="376"/>
      <c r="JYE109" s="376"/>
      <c r="JYF109" s="376"/>
      <c r="JYG109" s="376"/>
      <c r="JYH109" s="376"/>
      <c r="JYI109" s="376"/>
      <c r="JYJ109" s="376"/>
      <c r="JYK109" s="376"/>
      <c r="JYL109" s="376"/>
      <c r="JYM109" s="376"/>
      <c r="JYN109" s="376"/>
      <c r="JYO109" s="376"/>
      <c r="JYP109" s="376"/>
      <c r="JYQ109" s="376"/>
      <c r="JYR109" s="376"/>
      <c r="JYS109" s="376"/>
      <c r="JYT109" s="376"/>
      <c r="JYU109" s="376"/>
      <c r="JYV109" s="376"/>
      <c r="JYW109" s="376"/>
      <c r="JYX109" s="376"/>
      <c r="JYY109" s="376"/>
      <c r="JYZ109" s="376"/>
      <c r="JZA109" s="376"/>
      <c r="JZB109" s="376"/>
      <c r="JZC109" s="376"/>
      <c r="JZD109" s="376"/>
      <c r="JZE109" s="376"/>
      <c r="JZF109" s="376"/>
      <c r="JZG109" s="376"/>
      <c r="JZH109" s="376"/>
      <c r="JZI109" s="376"/>
      <c r="JZJ109" s="376"/>
      <c r="JZK109" s="376"/>
      <c r="JZL109" s="376"/>
      <c r="JZM109" s="376"/>
      <c r="JZN109" s="376"/>
      <c r="JZO109" s="376"/>
      <c r="JZP109" s="376"/>
      <c r="JZQ109" s="376"/>
      <c r="JZR109" s="376"/>
      <c r="JZS109" s="376"/>
      <c r="JZT109" s="376"/>
      <c r="JZU109" s="376"/>
      <c r="JZV109" s="376"/>
      <c r="JZW109" s="376"/>
      <c r="JZX109" s="376"/>
      <c r="JZY109" s="376"/>
      <c r="JZZ109" s="376"/>
      <c r="KAA109" s="376"/>
      <c r="KAB109" s="376"/>
      <c r="KAC109" s="376"/>
      <c r="KAD109" s="376"/>
      <c r="KAE109" s="376"/>
      <c r="KAF109" s="376"/>
      <c r="KAG109" s="376"/>
      <c r="KAH109" s="376"/>
      <c r="KAI109" s="376"/>
      <c r="KAJ109" s="376"/>
      <c r="KAK109" s="376"/>
      <c r="KAL109" s="376"/>
      <c r="KAM109" s="376"/>
      <c r="KAN109" s="376"/>
      <c r="KAO109" s="376"/>
      <c r="KAP109" s="376"/>
      <c r="KAQ109" s="376"/>
      <c r="KAR109" s="376"/>
      <c r="KAS109" s="376"/>
      <c r="KAT109" s="376"/>
      <c r="KAU109" s="376"/>
      <c r="KAV109" s="376"/>
      <c r="KAW109" s="376"/>
      <c r="KAX109" s="376"/>
      <c r="KAY109" s="376"/>
      <c r="KAZ109" s="376"/>
      <c r="KBA109" s="376"/>
      <c r="KBB109" s="376"/>
      <c r="KBC109" s="376"/>
      <c r="KBD109" s="376"/>
      <c r="KBE109" s="376"/>
      <c r="KBF109" s="376"/>
      <c r="KBG109" s="376"/>
      <c r="KBH109" s="376"/>
      <c r="KBI109" s="376"/>
      <c r="KBJ109" s="376"/>
      <c r="KBK109" s="376"/>
      <c r="KBL109" s="376"/>
      <c r="KBM109" s="376"/>
      <c r="KBN109" s="376"/>
      <c r="KBO109" s="376"/>
      <c r="KBP109" s="376"/>
      <c r="KBQ109" s="376"/>
      <c r="KBR109" s="376"/>
      <c r="KBS109" s="376"/>
      <c r="KBT109" s="376"/>
      <c r="KBU109" s="376"/>
      <c r="KBV109" s="376"/>
      <c r="KBW109" s="376"/>
      <c r="KBX109" s="376"/>
      <c r="KBY109" s="376"/>
      <c r="KBZ109" s="376"/>
      <c r="KCA109" s="376"/>
      <c r="KCB109" s="376"/>
      <c r="KCC109" s="376"/>
      <c r="KCD109" s="376"/>
      <c r="KCE109" s="376"/>
      <c r="KCF109" s="376"/>
      <c r="KCG109" s="376"/>
      <c r="KCH109" s="376"/>
      <c r="KCI109" s="376"/>
      <c r="KCJ109" s="376"/>
      <c r="KCK109" s="376"/>
      <c r="KCL109" s="376"/>
      <c r="KCM109" s="376"/>
      <c r="KCN109" s="376"/>
      <c r="KCO109" s="376"/>
      <c r="KCP109" s="376"/>
      <c r="KCQ109" s="376"/>
      <c r="KCR109" s="376"/>
      <c r="KCS109" s="376"/>
      <c r="KCT109" s="376"/>
      <c r="KCU109" s="376"/>
      <c r="KCV109" s="376"/>
      <c r="KCW109" s="376"/>
      <c r="KCX109" s="376"/>
      <c r="KCY109" s="376"/>
      <c r="KCZ109" s="376"/>
      <c r="KDA109" s="376"/>
      <c r="KDB109" s="376"/>
      <c r="KDC109" s="376"/>
      <c r="KDD109" s="376"/>
      <c r="KDE109" s="376"/>
      <c r="KDF109" s="376"/>
      <c r="KDG109" s="376"/>
      <c r="KDH109" s="376"/>
      <c r="KDI109" s="376"/>
      <c r="KDJ109" s="376"/>
      <c r="KDK109" s="376"/>
      <c r="KDL109" s="376"/>
      <c r="KDM109" s="376"/>
      <c r="KDN109" s="376"/>
      <c r="KDO109" s="376"/>
      <c r="KDP109" s="376"/>
      <c r="KDQ109" s="376"/>
      <c r="KDR109" s="376"/>
      <c r="KDS109" s="376"/>
      <c r="KDT109" s="376"/>
      <c r="KDU109" s="376"/>
      <c r="KDV109" s="376"/>
      <c r="KDW109" s="376"/>
      <c r="KDX109" s="376"/>
      <c r="KDY109" s="376"/>
      <c r="KDZ109" s="376"/>
      <c r="KEA109" s="376"/>
      <c r="KEB109" s="376"/>
      <c r="KEC109" s="376"/>
      <c r="KED109" s="376"/>
      <c r="KEE109" s="376"/>
      <c r="KEF109" s="376"/>
      <c r="KEG109" s="376"/>
      <c r="KEH109" s="376"/>
      <c r="KEI109" s="376"/>
      <c r="KEJ109" s="376"/>
      <c r="KEK109" s="376"/>
      <c r="KEL109" s="376"/>
      <c r="KEM109" s="376"/>
      <c r="KEN109" s="376"/>
      <c r="KEO109" s="376"/>
      <c r="KEP109" s="376"/>
      <c r="KEQ109" s="376"/>
      <c r="KER109" s="376"/>
      <c r="KES109" s="376"/>
      <c r="KET109" s="376"/>
      <c r="KEU109" s="376"/>
      <c r="KEV109" s="376"/>
      <c r="KEW109" s="376"/>
      <c r="KEX109" s="376"/>
      <c r="KEY109" s="376"/>
      <c r="KEZ109" s="376"/>
      <c r="KFA109" s="376"/>
      <c r="KFB109" s="376"/>
      <c r="KFC109" s="376"/>
      <c r="KFD109" s="376"/>
      <c r="KFE109" s="376"/>
      <c r="KFF109" s="376"/>
      <c r="KFG109" s="376"/>
      <c r="KFH109" s="376"/>
      <c r="KFI109" s="376"/>
      <c r="KFJ109" s="376"/>
      <c r="KFK109" s="376"/>
      <c r="KFL109" s="376"/>
      <c r="KFM109" s="376"/>
      <c r="KFN109" s="376"/>
      <c r="KFO109" s="376"/>
      <c r="KFP109" s="376"/>
      <c r="KFQ109" s="376"/>
      <c r="KFR109" s="376"/>
      <c r="KFS109" s="376"/>
      <c r="KFT109" s="376"/>
      <c r="KFU109" s="376"/>
      <c r="KFV109" s="376"/>
      <c r="KFW109" s="376"/>
      <c r="KFX109" s="376"/>
      <c r="KFY109" s="376"/>
      <c r="KFZ109" s="376"/>
      <c r="KGA109" s="376"/>
      <c r="KGB109" s="376"/>
      <c r="KGC109" s="376"/>
      <c r="KGD109" s="376"/>
      <c r="KGE109" s="376"/>
      <c r="KGF109" s="376"/>
      <c r="KGG109" s="376"/>
      <c r="KGH109" s="376"/>
      <c r="KGI109" s="376"/>
      <c r="KGJ109" s="376"/>
      <c r="KGK109" s="376"/>
      <c r="KGL109" s="376"/>
      <c r="KGM109" s="376"/>
      <c r="KGN109" s="376"/>
      <c r="KGO109" s="376"/>
      <c r="KGP109" s="376"/>
      <c r="KGQ109" s="376"/>
      <c r="KGR109" s="376"/>
      <c r="KGS109" s="376"/>
      <c r="KGT109" s="376"/>
      <c r="KGU109" s="376"/>
      <c r="KGV109" s="376"/>
      <c r="KGW109" s="376"/>
      <c r="KGX109" s="376"/>
      <c r="KGY109" s="376"/>
      <c r="KGZ109" s="376"/>
      <c r="KHA109" s="376"/>
      <c r="KHB109" s="376"/>
      <c r="KHC109" s="376"/>
      <c r="KHD109" s="376"/>
      <c r="KHE109" s="376"/>
      <c r="KHF109" s="376"/>
      <c r="KHG109" s="376"/>
      <c r="KHH109" s="376"/>
      <c r="KHI109" s="376"/>
      <c r="KHJ109" s="376"/>
      <c r="KHK109" s="376"/>
      <c r="KHL109" s="376"/>
      <c r="KHM109" s="376"/>
      <c r="KHN109" s="376"/>
      <c r="KHO109" s="376"/>
      <c r="KHP109" s="376"/>
      <c r="KHQ109" s="376"/>
      <c r="KHR109" s="376"/>
      <c r="KHS109" s="376"/>
      <c r="KHT109" s="376"/>
      <c r="KHU109" s="376"/>
      <c r="KHV109" s="376"/>
      <c r="KHW109" s="376"/>
      <c r="KHX109" s="376"/>
      <c r="KHY109" s="376"/>
      <c r="KHZ109" s="376"/>
      <c r="KIA109" s="376"/>
      <c r="KIB109" s="376"/>
      <c r="KIC109" s="376"/>
      <c r="KID109" s="376"/>
      <c r="KIE109" s="376"/>
      <c r="KIF109" s="376"/>
      <c r="KIG109" s="376"/>
      <c r="KIH109" s="376"/>
      <c r="KII109" s="376"/>
      <c r="KIJ109" s="376"/>
      <c r="KIK109" s="376"/>
      <c r="KIL109" s="376"/>
      <c r="KIM109" s="376"/>
      <c r="KIN109" s="376"/>
      <c r="KIO109" s="376"/>
      <c r="KIP109" s="376"/>
      <c r="KIQ109" s="376"/>
      <c r="KIR109" s="376"/>
      <c r="KIS109" s="376"/>
      <c r="KIT109" s="376"/>
      <c r="KIU109" s="376"/>
      <c r="KIV109" s="376"/>
      <c r="KIW109" s="376"/>
      <c r="KIX109" s="376"/>
      <c r="KIY109" s="376"/>
      <c r="KIZ109" s="376"/>
      <c r="KJA109" s="376"/>
      <c r="KJB109" s="376"/>
      <c r="KJC109" s="376"/>
      <c r="KJD109" s="376"/>
      <c r="KJE109" s="376"/>
      <c r="KJF109" s="376"/>
      <c r="KJG109" s="376"/>
      <c r="KJH109" s="376"/>
      <c r="KJI109" s="376"/>
      <c r="KJJ109" s="376"/>
      <c r="KJK109" s="376"/>
      <c r="KJL109" s="376"/>
      <c r="KJM109" s="376"/>
      <c r="KJN109" s="376"/>
      <c r="KJO109" s="376"/>
      <c r="KJP109" s="376"/>
      <c r="KJQ109" s="376"/>
      <c r="KJR109" s="376"/>
      <c r="KJS109" s="376"/>
      <c r="KJT109" s="376"/>
      <c r="KJU109" s="376"/>
      <c r="KJV109" s="376"/>
      <c r="KJW109" s="376"/>
      <c r="KJX109" s="376"/>
      <c r="KJY109" s="376"/>
      <c r="KJZ109" s="376"/>
      <c r="KKA109" s="376"/>
      <c r="KKB109" s="376"/>
      <c r="KKC109" s="376"/>
      <c r="KKD109" s="376"/>
      <c r="KKE109" s="376"/>
      <c r="KKF109" s="376"/>
      <c r="KKG109" s="376"/>
      <c r="KKH109" s="376"/>
      <c r="KKI109" s="376"/>
      <c r="KKJ109" s="376"/>
      <c r="KKK109" s="376"/>
      <c r="KKL109" s="376"/>
      <c r="KKM109" s="376"/>
      <c r="KKN109" s="376"/>
      <c r="KKO109" s="376"/>
      <c r="KKP109" s="376"/>
      <c r="KKQ109" s="376"/>
      <c r="KKR109" s="376"/>
      <c r="KKS109" s="376"/>
      <c r="KKT109" s="376"/>
      <c r="KKU109" s="376"/>
      <c r="KKV109" s="376"/>
      <c r="KKW109" s="376"/>
      <c r="KKX109" s="376"/>
      <c r="KKY109" s="376"/>
      <c r="KKZ109" s="376"/>
      <c r="KLA109" s="376"/>
      <c r="KLB109" s="376"/>
      <c r="KLC109" s="376"/>
      <c r="KLD109" s="376"/>
      <c r="KLE109" s="376"/>
      <c r="KLF109" s="376"/>
      <c r="KLG109" s="376"/>
      <c r="KLH109" s="376"/>
      <c r="KLI109" s="376"/>
      <c r="KLJ109" s="376"/>
      <c r="KLK109" s="376"/>
      <c r="KLL109" s="376"/>
      <c r="KLM109" s="376"/>
      <c r="KLN109" s="376"/>
      <c r="KLO109" s="376"/>
      <c r="KLP109" s="376"/>
      <c r="KLQ109" s="376"/>
      <c r="KLR109" s="376"/>
      <c r="KLS109" s="376"/>
      <c r="KLT109" s="376"/>
      <c r="KLU109" s="376"/>
      <c r="KLV109" s="376"/>
      <c r="KLW109" s="376"/>
      <c r="KLX109" s="376"/>
      <c r="KLY109" s="376"/>
      <c r="KLZ109" s="376"/>
      <c r="KMA109" s="376"/>
      <c r="KMB109" s="376"/>
      <c r="KMC109" s="376"/>
      <c r="KMD109" s="376"/>
      <c r="KME109" s="376"/>
      <c r="KMF109" s="376"/>
      <c r="KMG109" s="376"/>
      <c r="KMH109" s="376"/>
      <c r="KMI109" s="376"/>
      <c r="KMJ109" s="376"/>
      <c r="KMK109" s="376"/>
      <c r="KML109" s="376"/>
      <c r="KMM109" s="376"/>
      <c r="KMN109" s="376"/>
      <c r="KMO109" s="376"/>
      <c r="KMP109" s="376"/>
      <c r="KMQ109" s="376"/>
      <c r="KMR109" s="376"/>
      <c r="KMS109" s="376"/>
      <c r="KMT109" s="376"/>
      <c r="KMU109" s="376"/>
      <c r="KMV109" s="376"/>
      <c r="KMW109" s="376"/>
      <c r="KMX109" s="376"/>
      <c r="KMY109" s="376"/>
      <c r="KMZ109" s="376"/>
      <c r="KNA109" s="376"/>
      <c r="KNB109" s="376"/>
      <c r="KNC109" s="376"/>
      <c r="KND109" s="376"/>
      <c r="KNE109" s="376"/>
      <c r="KNF109" s="376"/>
      <c r="KNG109" s="376"/>
      <c r="KNH109" s="376"/>
      <c r="KNI109" s="376"/>
      <c r="KNJ109" s="376"/>
      <c r="KNK109" s="376"/>
      <c r="KNL109" s="376"/>
      <c r="KNM109" s="376"/>
      <c r="KNN109" s="376"/>
      <c r="KNO109" s="376"/>
      <c r="KNP109" s="376"/>
      <c r="KNQ109" s="376"/>
      <c r="KNR109" s="376"/>
      <c r="KNS109" s="376"/>
      <c r="KNT109" s="376"/>
      <c r="KNU109" s="376"/>
      <c r="KNV109" s="376"/>
      <c r="KNW109" s="376"/>
      <c r="KNX109" s="376"/>
      <c r="KNY109" s="376"/>
      <c r="KNZ109" s="376"/>
      <c r="KOA109" s="376"/>
      <c r="KOB109" s="376"/>
      <c r="KOC109" s="376"/>
      <c r="KOD109" s="376"/>
      <c r="KOE109" s="376"/>
      <c r="KOF109" s="376"/>
      <c r="KOG109" s="376"/>
      <c r="KOH109" s="376"/>
      <c r="KOI109" s="376"/>
      <c r="KOJ109" s="376"/>
      <c r="KOK109" s="376"/>
      <c r="KOL109" s="376"/>
      <c r="KOM109" s="376"/>
      <c r="KON109" s="376"/>
      <c r="KOO109" s="376"/>
      <c r="KOP109" s="376"/>
      <c r="KOQ109" s="376"/>
      <c r="KOR109" s="376"/>
      <c r="KOS109" s="376"/>
      <c r="KOT109" s="376"/>
      <c r="KOU109" s="376"/>
      <c r="KOV109" s="376"/>
      <c r="KOW109" s="376"/>
      <c r="KOX109" s="376"/>
      <c r="KOY109" s="376"/>
      <c r="KOZ109" s="376"/>
      <c r="KPA109" s="376"/>
      <c r="KPB109" s="376"/>
      <c r="KPC109" s="376"/>
      <c r="KPD109" s="376"/>
      <c r="KPE109" s="376"/>
      <c r="KPF109" s="376"/>
      <c r="KPG109" s="376"/>
      <c r="KPH109" s="376"/>
      <c r="KPI109" s="376"/>
      <c r="KPJ109" s="376"/>
      <c r="KPK109" s="376"/>
      <c r="KPL109" s="376"/>
      <c r="KPM109" s="376"/>
      <c r="KPN109" s="376"/>
      <c r="KPO109" s="376"/>
      <c r="KPP109" s="376"/>
      <c r="KPQ109" s="376"/>
      <c r="KPR109" s="376"/>
      <c r="KPS109" s="376"/>
      <c r="KPT109" s="376"/>
      <c r="KPU109" s="376"/>
      <c r="KPV109" s="376"/>
      <c r="KPW109" s="376"/>
      <c r="KPX109" s="376"/>
      <c r="KPY109" s="376"/>
      <c r="KPZ109" s="376"/>
      <c r="KQA109" s="376"/>
      <c r="KQB109" s="376"/>
      <c r="KQC109" s="376"/>
      <c r="KQD109" s="376"/>
      <c r="KQE109" s="376"/>
      <c r="KQF109" s="376"/>
      <c r="KQG109" s="376"/>
      <c r="KQH109" s="376"/>
      <c r="KQI109" s="376"/>
      <c r="KQJ109" s="376"/>
      <c r="KQK109" s="376"/>
      <c r="KQL109" s="376"/>
      <c r="KQM109" s="376"/>
      <c r="KQN109" s="376"/>
      <c r="KQO109" s="376"/>
      <c r="KQP109" s="376"/>
      <c r="KQQ109" s="376"/>
      <c r="KQR109" s="376"/>
      <c r="KQS109" s="376"/>
      <c r="KQT109" s="376"/>
      <c r="KQU109" s="376"/>
      <c r="KQV109" s="376"/>
      <c r="KQW109" s="376"/>
      <c r="KQX109" s="376"/>
      <c r="KQY109" s="376"/>
      <c r="KQZ109" s="376"/>
      <c r="KRA109" s="376"/>
      <c r="KRB109" s="376"/>
      <c r="KRC109" s="376"/>
      <c r="KRD109" s="376"/>
      <c r="KRE109" s="376"/>
      <c r="KRF109" s="376"/>
      <c r="KRG109" s="376"/>
      <c r="KRH109" s="376"/>
      <c r="KRI109" s="376"/>
      <c r="KRJ109" s="376"/>
      <c r="KRK109" s="376"/>
      <c r="KRL109" s="376"/>
      <c r="KRM109" s="376"/>
      <c r="KRN109" s="376"/>
      <c r="KRO109" s="376"/>
      <c r="KRP109" s="376"/>
      <c r="KRQ109" s="376"/>
      <c r="KRR109" s="376"/>
      <c r="KRS109" s="376"/>
      <c r="KRT109" s="376"/>
      <c r="KRU109" s="376"/>
      <c r="KRV109" s="376"/>
      <c r="KRW109" s="376"/>
      <c r="KRX109" s="376"/>
      <c r="KRY109" s="376"/>
      <c r="KRZ109" s="376"/>
      <c r="KSA109" s="376"/>
      <c r="KSB109" s="376"/>
      <c r="KSC109" s="376"/>
      <c r="KSD109" s="376"/>
      <c r="KSE109" s="376"/>
      <c r="KSF109" s="376"/>
      <c r="KSG109" s="376"/>
      <c r="KSH109" s="376"/>
      <c r="KSI109" s="376"/>
      <c r="KSJ109" s="376"/>
      <c r="KSK109" s="376"/>
      <c r="KSL109" s="376"/>
      <c r="KSM109" s="376"/>
      <c r="KSN109" s="376"/>
      <c r="KSO109" s="376"/>
      <c r="KSP109" s="376"/>
      <c r="KSQ109" s="376"/>
      <c r="KSR109" s="376"/>
      <c r="KSS109" s="376"/>
      <c r="KST109" s="376"/>
      <c r="KSU109" s="376"/>
      <c r="KSV109" s="376"/>
      <c r="KSW109" s="376"/>
      <c r="KSX109" s="376"/>
      <c r="KSY109" s="376"/>
      <c r="KSZ109" s="376"/>
      <c r="KTA109" s="376"/>
      <c r="KTB109" s="376"/>
      <c r="KTC109" s="376"/>
      <c r="KTD109" s="376"/>
      <c r="KTE109" s="376"/>
      <c r="KTF109" s="376"/>
      <c r="KTG109" s="376"/>
      <c r="KTH109" s="376"/>
      <c r="KTI109" s="376"/>
      <c r="KTJ109" s="376"/>
      <c r="KTK109" s="376"/>
      <c r="KTL109" s="376"/>
      <c r="KTM109" s="376"/>
      <c r="KTN109" s="376"/>
      <c r="KTO109" s="376"/>
      <c r="KTP109" s="376"/>
      <c r="KTQ109" s="376"/>
      <c r="KTR109" s="376"/>
      <c r="KTS109" s="376"/>
      <c r="KTT109" s="376"/>
      <c r="KTU109" s="376"/>
      <c r="KTV109" s="376"/>
      <c r="KTW109" s="376"/>
      <c r="KTX109" s="376"/>
      <c r="KTY109" s="376"/>
      <c r="KTZ109" s="376"/>
      <c r="KUA109" s="376"/>
      <c r="KUB109" s="376"/>
      <c r="KUC109" s="376"/>
      <c r="KUD109" s="376"/>
      <c r="KUE109" s="376"/>
      <c r="KUF109" s="376"/>
      <c r="KUG109" s="376"/>
      <c r="KUH109" s="376"/>
      <c r="KUI109" s="376"/>
      <c r="KUJ109" s="376"/>
      <c r="KUK109" s="376"/>
      <c r="KUL109" s="376"/>
      <c r="KUM109" s="376"/>
      <c r="KUN109" s="376"/>
      <c r="KUO109" s="376"/>
      <c r="KUP109" s="376"/>
      <c r="KUQ109" s="376"/>
      <c r="KUR109" s="376"/>
      <c r="KUS109" s="376"/>
      <c r="KUT109" s="376"/>
      <c r="KUU109" s="376"/>
      <c r="KUV109" s="376"/>
      <c r="KUW109" s="376"/>
      <c r="KUX109" s="376"/>
      <c r="KUY109" s="376"/>
      <c r="KUZ109" s="376"/>
      <c r="KVA109" s="376"/>
      <c r="KVB109" s="376"/>
      <c r="KVC109" s="376"/>
      <c r="KVD109" s="376"/>
      <c r="KVE109" s="376"/>
      <c r="KVF109" s="376"/>
      <c r="KVG109" s="376"/>
      <c r="KVH109" s="376"/>
      <c r="KVI109" s="376"/>
      <c r="KVJ109" s="376"/>
      <c r="KVK109" s="376"/>
      <c r="KVL109" s="376"/>
      <c r="KVM109" s="376"/>
      <c r="KVN109" s="376"/>
      <c r="KVO109" s="376"/>
      <c r="KVP109" s="376"/>
      <c r="KVQ109" s="376"/>
      <c r="KVR109" s="376"/>
      <c r="KVS109" s="376"/>
      <c r="KVT109" s="376"/>
      <c r="KVU109" s="376"/>
      <c r="KVV109" s="376"/>
      <c r="KVW109" s="376"/>
      <c r="KVX109" s="376"/>
      <c r="KVY109" s="376"/>
      <c r="KVZ109" s="376"/>
      <c r="KWA109" s="376"/>
      <c r="KWB109" s="376"/>
      <c r="KWC109" s="376"/>
      <c r="KWD109" s="376"/>
      <c r="KWE109" s="376"/>
      <c r="KWF109" s="376"/>
      <c r="KWG109" s="376"/>
      <c r="KWH109" s="376"/>
      <c r="KWI109" s="376"/>
      <c r="KWJ109" s="376"/>
      <c r="KWK109" s="376"/>
      <c r="KWL109" s="376"/>
      <c r="KWM109" s="376"/>
      <c r="KWN109" s="376"/>
      <c r="KWO109" s="376"/>
      <c r="KWP109" s="376"/>
      <c r="KWQ109" s="376"/>
      <c r="KWR109" s="376"/>
      <c r="KWS109" s="376"/>
      <c r="KWT109" s="376"/>
      <c r="KWU109" s="376"/>
      <c r="KWV109" s="376"/>
      <c r="KWW109" s="376"/>
      <c r="KWX109" s="376"/>
      <c r="KWY109" s="376"/>
      <c r="KWZ109" s="376"/>
      <c r="KXA109" s="376"/>
      <c r="KXB109" s="376"/>
      <c r="KXC109" s="376"/>
      <c r="KXD109" s="376"/>
      <c r="KXE109" s="376"/>
      <c r="KXF109" s="376"/>
      <c r="KXG109" s="376"/>
      <c r="KXH109" s="376"/>
      <c r="KXI109" s="376"/>
      <c r="KXJ109" s="376"/>
      <c r="KXK109" s="376"/>
      <c r="KXL109" s="376"/>
      <c r="KXM109" s="376"/>
      <c r="KXN109" s="376"/>
      <c r="KXO109" s="376"/>
      <c r="KXP109" s="376"/>
      <c r="KXQ109" s="376"/>
      <c r="KXR109" s="376"/>
      <c r="KXS109" s="376"/>
      <c r="KXT109" s="376"/>
      <c r="KXU109" s="376"/>
      <c r="KXV109" s="376"/>
      <c r="KXW109" s="376"/>
      <c r="KXX109" s="376"/>
      <c r="KXY109" s="376"/>
      <c r="KXZ109" s="376"/>
      <c r="KYA109" s="376"/>
      <c r="KYB109" s="376"/>
      <c r="KYC109" s="376"/>
      <c r="KYD109" s="376"/>
      <c r="KYE109" s="376"/>
      <c r="KYF109" s="376"/>
      <c r="KYG109" s="376"/>
      <c r="KYH109" s="376"/>
      <c r="KYI109" s="376"/>
      <c r="KYJ109" s="376"/>
      <c r="KYK109" s="376"/>
      <c r="KYL109" s="376"/>
      <c r="KYM109" s="376"/>
      <c r="KYN109" s="376"/>
      <c r="KYO109" s="376"/>
      <c r="KYP109" s="376"/>
      <c r="KYQ109" s="376"/>
      <c r="KYR109" s="376"/>
      <c r="KYS109" s="376"/>
      <c r="KYT109" s="376"/>
      <c r="KYU109" s="376"/>
      <c r="KYV109" s="376"/>
      <c r="KYW109" s="376"/>
      <c r="KYX109" s="376"/>
      <c r="KYY109" s="376"/>
      <c r="KYZ109" s="376"/>
      <c r="KZA109" s="376"/>
      <c r="KZB109" s="376"/>
      <c r="KZC109" s="376"/>
      <c r="KZD109" s="376"/>
      <c r="KZE109" s="376"/>
      <c r="KZF109" s="376"/>
      <c r="KZG109" s="376"/>
      <c r="KZH109" s="376"/>
      <c r="KZI109" s="376"/>
      <c r="KZJ109" s="376"/>
      <c r="KZK109" s="376"/>
      <c r="KZL109" s="376"/>
      <c r="KZM109" s="376"/>
      <c r="KZN109" s="376"/>
      <c r="KZO109" s="376"/>
      <c r="KZP109" s="376"/>
      <c r="KZQ109" s="376"/>
      <c r="KZR109" s="376"/>
      <c r="KZS109" s="376"/>
      <c r="KZT109" s="376"/>
      <c r="KZU109" s="376"/>
      <c r="KZV109" s="376"/>
      <c r="KZW109" s="376"/>
      <c r="KZX109" s="376"/>
      <c r="KZY109" s="376"/>
      <c r="KZZ109" s="376"/>
      <c r="LAA109" s="376"/>
      <c r="LAB109" s="376"/>
      <c r="LAC109" s="376"/>
      <c r="LAD109" s="376"/>
      <c r="LAE109" s="376"/>
      <c r="LAF109" s="376"/>
      <c r="LAG109" s="376"/>
      <c r="LAH109" s="376"/>
      <c r="LAI109" s="376"/>
      <c r="LAJ109" s="376"/>
      <c r="LAK109" s="376"/>
      <c r="LAL109" s="376"/>
      <c r="LAM109" s="376"/>
      <c r="LAN109" s="376"/>
      <c r="LAO109" s="376"/>
      <c r="LAP109" s="376"/>
      <c r="LAQ109" s="376"/>
      <c r="LAR109" s="376"/>
      <c r="LAS109" s="376"/>
      <c r="LAT109" s="376"/>
      <c r="LAU109" s="376"/>
      <c r="LAV109" s="376"/>
      <c r="LAW109" s="376"/>
      <c r="LAX109" s="376"/>
      <c r="LAY109" s="376"/>
      <c r="LAZ109" s="376"/>
      <c r="LBA109" s="376"/>
      <c r="LBB109" s="376"/>
      <c r="LBC109" s="376"/>
      <c r="LBD109" s="376"/>
      <c r="LBE109" s="376"/>
      <c r="LBF109" s="376"/>
      <c r="LBG109" s="376"/>
      <c r="LBH109" s="376"/>
      <c r="LBI109" s="376"/>
      <c r="LBJ109" s="376"/>
      <c r="LBK109" s="376"/>
      <c r="LBL109" s="376"/>
      <c r="LBM109" s="376"/>
      <c r="LBN109" s="376"/>
      <c r="LBO109" s="376"/>
      <c r="LBP109" s="376"/>
      <c r="LBQ109" s="376"/>
      <c r="LBR109" s="376"/>
      <c r="LBS109" s="376"/>
      <c r="LBT109" s="376"/>
      <c r="LBU109" s="376"/>
      <c r="LBV109" s="376"/>
      <c r="LBW109" s="376"/>
      <c r="LBX109" s="376"/>
      <c r="LBY109" s="376"/>
      <c r="LBZ109" s="376"/>
      <c r="LCA109" s="376"/>
      <c r="LCB109" s="376"/>
      <c r="LCC109" s="376"/>
      <c r="LCD109" s="376"/>
      <c r="LCE109" s="376"/>
      <c r="LCF109" s="376"/>
      <c r="LCG109" s="376"/>
      <c r="LCH109" s="376"/>
      <c r="LCI109" s="376"/>
      <c r="LCJ109" s="376"/>
      <c r="LCK109" s="376"/>
      <c r="LCL109" s="376"/>
      <c r="LCM109" s="376"/>
      <c r="LCN109" s="376"/>
      <c r="LCO109" s="376"/>
      <c r="LCP109" s="376"/>
      <c r="LCQ109" s="376"/>
      <c r="LCR109" s="376"/>
      <c r="LCS109" s="376"/>
      <c r="LCT109" s="376"/>
      <c r="LCU109" s="376"/>
      <c r="LCV109" s="376"/>
      <c r="LCW109" s="376"/>
      <c r="LCX109" s="376"/>
      <c r="LCY109" s="376"/>
      <c r="LCZ109" s="376"/>
      <c r="LDA109" s="376"/>
      <c r="LDB109" s="376"/>
      <c r="LDC109" s="376"/>
      <c r="LDD109" s="376"/>
      <c r="LDE109" s="376"/>
      <c r="LDF109" s="376"/>
      <c r="LDG109" s="376"/>
      <c r="LDH109" s="376"/>
      <c r="LDI109" s="376"/>
      <c r="LDJ109" s="376"/>
      <c r="LDK109" s="376"/>
      <c r="LDL109" s="376"/>
      <c r="LDM109" s="376"/>
      <c r="LDN109" s="376"/>
      <c r="LDO109" s="376"/>
      <c r="LDP109" s="376"/>
      <c r="LDQ109" s="376"/>
      <c r="LDR109" s="376"/>
      <c r="LDS109" s="376"/>
      <c r="LDT109" s="376"/>
      <c r="LDU109" s="376"/>
      <c r="LDV109" s="376"/>
      <c r="LDW109" s="376"/>
      <c r="LDX109" s="376"/>
      <c r="LDY109" s="376"/>
      <c r="LDZ109" s="376"/>
      <c r="LEA109" s="376"/>
      <c r="LEB109" s="376"/>
      <c r="LEC109" s="376"/>
      <c r="LED109" s="376"/>
      <c r="LEE109" s="376"/>
      <c r="LEF109" s="376"/>
      <c r="LEG109" s="376"/>
      <c r="LEH109" s="376"/>
      <c r="LEI109" s="376"/>
      <c r="LEJ109" s="376"/>
      <c r="LEK109" s="376"/>
      <c r="LEL109" s="376"/>
      <c r="LEM109" s="376"/>
      <c r="LEN109" s="376"/>
      <c r="LEO109" s="376"/>
      <c r="LEP109" s="376"/>
      <c r="LEQ109" s="376"/>
      <c r="LER109" s="376"/>
      <c r="LES109" s="376"/>
      <c r="LET109" s="376"/>
      <c r="LEU109" s="376"/>
      <c r="LEV109" s="376"/>
      <c r="LEW109" s="376"/>
      <c r="LEX109" s="376"/>
      <c r="LEY109" s="376"/>
      <c r="LEZ109" s="376"/>
      <c r="LFA109" s="376"/>
      <c r="LFB109" s="376"/>
      <c r="LFC109" s="376"/>
      <c r="LFD109" s="376"/>
      <c r="LFE109" s="376"/>
      <c r="LFF109" s="376"/>
      <c r="LFG109" s="376"/>
      <c r="LFH109" s="376"/>
      <c r="LFI109" s="376"/>
      <c r="LFJ109" s="376"/>
      <c r="LFK109" s="376"/>
      <c r="LFL109" s="376"/>
      <c r="LFM109" s="376"/>
      <c r="LFN109" s="376"/>
      <c r="LFO109" s="376"/>
      <c r="LFP109" s="376"/>
      <c r="LFQ109" s="376"/>
      <c r="LFR109" s="376"/>
      <c r="LFS109" s="376"/>
      <c r="LFT109" s="376"/>
      <c r="LFU109" s="376"/>
      <c r="LFV109" s="376"/>
      <c r="LFW109" s="376"/>
      <c r="LFX109" s="376"/>
      <c r="LFY109" s="376"/>
      <c r="LFZ109" s="376"/>
      <c r="LGA109" s="376"/>
      <c r="LGB109" s="376"/>
      <c r="LGC109" s="376"/>
      <c r="LGD109" s="376"/>
      <c r="LGE109" s="376"/>
      <c r="LGF109" s="376"/>
      <c r="LGG109" s="376"/>
      <c r="LGH109" s="376"/>
      <c r="LGI109" s="376"/>
      <c r="LGJ109" s="376"/>
      <c r="LGK109" s="376"/>
      <c r="LGL109" s="376"/>
      <c r="LGM109" s="376"/>
      <c r="LGN109" s="376"/>
      <c r="LGO109" s="376"/>
      <c r="LGP109" s="376"/>
      <c r="LGQ109" s="376"/>
      <c r="LGR109" s="376"/>
      <c r="LGS109" s="376"/>
      <c r="LGT109" s="376"/>
      <c r="LGU109" s="376"/>
      <c r="LGV109" s="376"/>
      <c r="LGW109" s="376"/>
      <c r="LGX109" s="376"/>
      <c r="LGY109" s="376"/>
      <c r="LGZ109" s="376"/>
      <c r="LHA109" s="376"/>
      <c r="LHB109" s="376"/>
      <c r="LHC109" s="376"/>
      <c r="LHD109" s="376"/>
      <c r="LHE109" s="376"/>
      <c r="LHF109" s="376"/>
      <c r="LHG109" s="376"/>
      <c r="LHH109" s="376"/>
      <c r="LHI109" s="376"/>
      <c r="LHJ109" s="376"/>
      <c r="LHK109" s="376"/>
      <c r="LHL109" s="376"/>
      <c r="LHM109" s="376"/>
      <c r="LHN109" s="376"/>
      <c r="LHO109" s="376"/>
      <c r="LHP109" s="376"/>
      <c r="LHQ109" s="376"/>
      <c r="LHR109" s="376"/>
      <c r="LHS109" s="376"/>
      <c r="LHT109" s="376"/>
      <c r="LHU109" s="376"/>
      <c r="LHV109" s="376"/>
      <c r="LHW109" s="376"/>
      <c r="LHX109" s="376"/>
      <c r="LHY109" s="376"/>
      <c r="LHZ109" s="376"/>
      <c r="LIA109" s="376"/>
      <c r="LIB109" s="376"/>
      <c r="LIC109" s="376"/>
      <c r="LID109" s="376"/>
      <c r="LIE109" s="376"/>
      <c r="LIF109" s="376"/>
      <c r="LIG109" s="376"/>
      <c r="LIH109" s="376"/>
      <c r="LII109" s="376"/>
      <c r="LIJ109" s="376"/>
      <c r="LIK109" s="376"/>
      <c r="LIL109" s="376"/>
      <c r="LIM109" s="376"/>
      <c r="LIN109" s="376"/>
      <c r="LIO109" s="376"/>
      <c r="LIP109" s="376"/>
      <c r="LIQ109" s="376"/>
      <c r="LIR109" s="376"/>
      <c r="LIS109" s="376"/>
      <c r="LIT109" s="376"/>
      <c r="LIU109" s="376"/>
      <c r="LIV109" s="376"/>
      <c r="LIW109" s="376"/>
      <c r="LIX109" s="376"/>
      <c r="LIY109" s="376"/>
      <c r="LIZ109" s="376"/>
      <c r="LJA109" s="376"/>
      <c r="LJB109" s="376"/>
      <c r="LJC109" s="376"/>
      <c r="LJD109" s="376"/>
      <c r="LJE109" s="376"/>
      <c r="LJF109" s="376"/>
      <c r="LJG109" s="376"/>
      <c r="LJH109" s="376"/>
      <c r="LJI109" s="376"/>
      <c r="LJJ109" s="376"/>
      <c r="LJK109" s="376"/>
      <c r="LJL109" s="376"/>
      <c r="LJM109" s="376"/>
      <c r="LJN109" s="376"/>
      <c r="LJO109" s="376"/>
      <c r="LJP109" s="376"/>
      <c r="LJQ109" s="376"/>
      <c r="LJR109" s="376"/>
      <c r="LJS109" s="376"/>
      <c r="LJT109" s="376"/>
      <c r="LJU109" s="376"/>
      <c r="LJV109" s="376"/>
      <c r="LJW109" s="376"/>
      <c r="LJX109" s="376"/>
      <c r="LJY109" s="376"/>
      <c r="LJZ109" s="376"/>
      <c r="LKA109" s="376"/>
      <c r="LKB109" s="376"/>
      <c r="LKC109" s="376"/>
      <c r="LKD109" s="376"/>
      <c r="LKE109" s="376"/>
      <c r="LKF109" s="376"/>
      <c r="LKG109" s="376"/>
      <c r="LKH109" s="376"/>
      <c r="LKI109" s="376"/>
      <c r="LKJ109" s="376"/>
      <c r="LKK109" s="376"/>
      <c r="LKL109" s="376"/>
      <c r="LKM109" s="376"/>
      <c r="LKN109" s="376"/>
      <c r="LKO109" s="376"/>
      <c r="LKP109" s="376"/>
      <c r="LKQ109" s="376"/>
      <c r="LKR109" s="376"/>
      <c r="LKS109" s="376"/>
      <c r="LKT109" s="376"/>
      <c r="LKU109" s="376"/>
      <c r="LKV109" s="376"/>
      <c r="LKW109" s="376"/>
      <c r="LKX109" s="376"/>
      <c r="LKY109" s="376"/>
      <c r="LKZ109" s="376"/>
      <c r="LLA109" s="376"/>
      <c r="LLB109" s="376"/>
      <c r="LLC109" s="376"/>
      <c r="LLD109" s="376"/>
      <c r="LLE109" s="376"/>
      <c r="LLF109" s="376"/>
      <c r="LLG109" s="376"/>
      <c r="LLH109" s="376"/>
      <c r="LLI109" s="376"/>
      <c r="LLJ109" s="376"/>
      <c r="LLK109" s="376"/>
      <c r="LLL109" s="376"/>
      <c r="LLM109" s="376"/>
      <c r="LLN109" s="376"/>
      <c r="LLO109" s="376"/>
      <c r="LLP109" s="376"/>
      <c r="LLQ109" s="376"/>
      <c r="LLR109" s="376"/>
      <c r="LLS109" s="376"/>
      <c r="LLT109" s="376"/>
      <c r="LLU109" s="376"/>
      <c r="LLV109" s="376"/>
      <c r="LLW109" s="376"/>
      <c r="LLX109" s="376"/>
      <c r="LLY109" s="376"/>
      <c r="LLZ109" s="376"/>
      <c r="LMA109" s="376"/>
      <c r="LMB109" s="376"/>
      <c r="LMC109" s="376"/>
      <c r="LMD109" s="376"/>
      <c r="LME109" s="376"/>
      <c r="LMF109" s="376"/>
      <c r="LMG109" s="376"/>
      <c r="LMH109" s="376"/>
      <c r="LMI109" s="376"/>
      <c r="LMJ109" s="376"/>
      <c r="LMK109" s="376"/>
      <c r="LML109" s="376"/>
      <c r="LMM109" s="376"/>
      <c r="LMN109" s="376"/>
      <c r="LMO109" s="376"/>
      <c r="LMP109" s="376"/>
      <c r="LMQ109" s="376"/>
      <c r="LMR109" s="376"/>
      <c r="LMS109" s="376"/>
      <c r="LMT109" s="376"/>
      <c r="LMU109" s="376"/>
      <c r="LMV109" s="376"/>
      <c r="LMW109" s="376"/>
      <c r="LMX109" s="376"/>
      <c r="LMY109" s="376"/>
      <c r="LMZ109" s="376"/>
      <c r="LNA109" s="376"/>
      <c r="LNB109" s="376"/>
      <c r="LNC109" s="376"/>
      <c r="LND109" s="376"/>
      <c r="LNE109" s="376"/>
      <c r="LNF109" s="376"/>
      <c r="LNG109" s="376"/>
      <c r="LNH109" s="376"/>
      <c r="LNI109" s="376"/>
      <c r="LNJ109" s="376"/>
      <c r="LNK109" s="376"/>
      <c r="LNL109" s="376"/>
      <c r="LNM109" s="376"/>
      <c r="LNN109" s="376"/>
      <c r="LNO109" s="376"/>
      <c r="LNP109" s="376"/>
      <c r="LNQ109" s="376"/>
      <c r="LNR109" s="376"/>
      <c r="LNS109" s="376"/>
      <c r="LNT109" s="376"/>
      <c r="LNU109" s="376"/>
      <c r="LNV109" s="376"/>
      <c r="LNW109" s="376"/>
      <c r="LNX109" s="376"/>
      <c r="LNY109" s="376"/>
      <c r="LNZ109" s="376"/>
      <c r="LOA109" s="376"/>
      <c r="LOB109" s="376"/>
      <c r="LOC109" s="376"/>
      <c r="LOD109" s="376"/>
      <c r="LOE109" s="376"/>
      <c r="LOF109" s="376"/>
      <c r="LOG109" s="376"/>
      <c r="LOH109" s="376"/>
      <c r="LOI109" s="376"/>
      <c r="LOJ109" s="376"/>
      <c r="LOK109" s="376"/>
      <c r="LOL109" s="376"/>
      <c r="LOM109" s="376"/>
      <c r="LON109" s="376"/>
      <c r="LOO109" s="376"/>
      <c r="LOP109" s="376"/>
      <c r="LOQ109" s="376"/>
      <c r="LOR109" s="376"/>
      <c r="LOS109" s="376"/>
      <c r="LOT109" s="376"/>
      <c r="LOU109" s="376"/>
      <c r="LOV109" s="376"/>
      <c r="LOW109" s="376"/>
      <c r="LOX109" s="376"/>
      <c r="LOY109" s="376"/>
      <c r="LOZ109" s="376"/>
      <c r="LPA109" s="376"/>
      <c r="LPB109" s="376"/>
      <c r="LPC109" s="376"/>
      <c r="LPD109" s="376"/>
      <c r="LPE109" s="376"/>
      <c r="LPF109" s="376"/>
      <c r="LPG109" s="376"/>
      <c r="LPH109" s="376"/>
      <c r="LPI109" s="376"/>
      <c r="LPJ109" s="376"/>
      <c r="LPK109" s="376"/>
      <c r="LPL109" s="376"/>
      <c r="LPM109" s="376"/>
      <c r="LPN109" s="376"/>
      <c r="LPO109" s="376"/>
      <c r="LPP109" s="376"/>
      <c r="LPQ109" s="376"/>
      <c r="LPR109" s="376"/>
      <c r="LPS109" s="376"/>
      <c r="LPT109" s="376"/>
      <c r="LPU109" s="376"/>
      <c r="LPV109" s="376"/>
      <c r="LPW109" s="376"/>
      <c r="LPX109" s="376"/>
      <c r="LPY109" s="376"/>
      <c r="LPZ109" s="376"/>
      <c r="LQA109" s="376"/>
      <c r="LQB109" s="376"/>
      <c r="LQC109" s="376"/>
      <c r="LQD109" s="376"/>
      <c r="LQE109" s="376"/>
      <c r="LQF109" s="376"/>
      <c r="LQG109" s="376"/>
      <c r="LQH109" s="376"/>
      <c r="LQI109" s="376"/>
      <c r="LQJ109" s="376"/>
      <c r="LQK109" s="376"/>
      <c r="LQL109" s="376"/>
      <c r="LQM109" s="376"/>
      <c r="LQN109" s="376"/>
      <c r="LQO109" s="376"/>
      <c r="LQP109" s="376"/>
      <c r="LQQ109" s="376"/>
      <c r="LQR109" s="376"/>
      <c r="LQS109" s="376"/>
      <c r="LQT109" s="376"/>
      <c r="LQU109" s="376"/>
      <c r="LQV109" s="376"/>
      <c r="LQW109" s="376"/>
      <c r="LQX109" s="376"/>
      <c r="LQY109" s="376"/>
      <c r="LQZ109" s="376"/>
      <c r="LRA109" s="376"/>
      <c r="LRB109" s="376"/>
      <c r="LRC109" s="376"/>
      <c r="LRD109" s="376"/>
      <c r="LRE109" s="376"/>
      <c r="LRF109" s="376"/>
      <c r="LRG109" s="376"/>
      <c r="LRH109" s="376"/>
      <c r="LRI109" s="376"/>
      <c r="LRJ109" s="376"/>
      <c r="LRK109" s="376"/>
      <c r="LRL109" s="376"/>
      <c r="LRM109" s="376"/>
      <c r="LRN109" s="376"/>
      <c r="LRO109" s="376"/>
      <c r="LRP109" s="376"/>
      <c r="LRQ109" s="376"/>
      <c r="LRR109" s="376"/>
      <c r="LRS109" s="376"/>
      <c r="LRT109" s="376"/>
      <c r="LRU109" s="376"/>
      <c r="LRV109" s="376"/>
      <c r="LRW109" s="376"/>
      <c r="LRX109" s="376"/>
      <c r="LRY109" s="376"/>
      <c r="LRZ109" s="376"/>
      <c r="LSA109" s="376"/>
      <c r="LSB109" s="376"/>
      <c r="LSC109" s="376"/>
      <c r="LSD109" s="376"/>
      <c r="LSE109" s="376"/>
      <c r="LSF109" s="376"/>
      <c r="LSG109" s="376"/>
      <c r="LSH109" s="376"/>
      <c r="LSI109" s="376"/>
      <c r="LSJ109" s="376"/>
      <c r="LSK109" s="376"/>
      <c r="LSL109" s="376"/>
      <c r="LSM109" s="376"/>
      <c r="LSN109" s="376"/>
      <c r="LSO109" s="376"/>
      <c r="LSP109" s="376"/>
      <c r="LSQ109" s="376"/>
      <c r="LSR109" s="376"/>
      <c r="LSS109" s="376"/>
      <c r="LST109" s="376"/>
      <c r="LSU109" s="376"/>
      <c r="LSV109" s="376"/>
      <c r="LSW109" s="376"/>
      <c r="LSX109" s="376"/>
      <c r="LSY109" s="376"/>
      <c r="LSZ109" s="376"/>
      <c r="LTA109" s="376"/>
      <c r="LTB109" s="376"/>
      <c r="LTC109" s="376"/>
      <c r="LTD109" s="376"/>
      <c r="LTE109" s="376"/>
      <c r="LTF109" s="376"/>
      <c r="LTG109" s="376"/>
      <c r="LTH109" s="376"/>
      <c r="LTI109" s="376"/>
      <c r="LTJ109" s="376"/>
      <c r="LTK109" s="376"/>
      <c r="LTL109" s="376"/>
      <c r="LTM109" s="376"/>
      <c r="LTN109" s="376"/>
      <c r="LTO109" s="376"/>
      <c r="LTP109" s="376"/>
      <c r="LTQ109" s="376"/>
      <c r="LTR109" s="376"/>
      <c r="LTS109" s="376"/>
      <c r="LTT109" s="376"/>
      <c r="LTU109" s="376"/>
      <c r="LTV109" s="376"/>
      <c r="LTW109" s="376"/>
      <c r="LTX109" s="376"/>
      <c r="LTY109" s="376"/>
      <c r="LTZ109" s="376"/>
      <c r="LUA109" s="376"/>
      <c r="LUB109" s="376"/>
      <c r="LUC109" s="376"/>
      <c r="LUD109" s="376"/>
      <c r="LUE109" s="376"/>
      <c r="LUF109" s="376"/>
      <c r="LUG109" s="376"/>
      <c r="LUH109" s="376"/>
      <c r="LUI109" s="376"/>
      <c r="LUJ109" s="376"/>
      <c r="LUK109" s="376"/>
      <c r="LUL109" s="376"/>
      <c r="LUM109" s="376"/>
      <c r="LUN109" s="376"/>
      <c r="LUO109" s="376"/>
      <c r="LUP109" s="376"/>
      <c r="LUQ109" s="376"/>
      <c r="LUR109" s="376"/>
      <c r="LUS109" s="376"/>
      <c r="LUT109" s="376"/>
      <c r="LUU109" s="376"/>
      <c r="LUV109" s="376"/>
      <c r="LUW109" s="376"/>
      <c r="LUX109" s="376"/>
      <c r="LUY109" s="376"/>
      <c r="LUZ109" s="376"/>
      <c r="LVA109" s="376"/>
      <c r="LVB109" s="376"/>
      <c r="LVC109" s="376"/>
      <c r="LVD109" s="376"/>
      <c r="LVE109" s="376"/>
      <c r="LVF109" s="376"/>
      <c r="LVG109" s="376"/>
      <c r="LVH109" s="376"/>
      <c r="LVI109" s="376"/>
      <c r="LVJ109" s="376"/>
      <c r="LVK109" s="376"/>
      <c r="LVL109" s="376"/>
      <c r="LVM109" s="376"/>
      <c r="LVN109" s="376"/>
      <c r="LVO109" s="376"/>
      <c r="LVP109" s="376"/>
      <c r="LVQ109" s="376"/>
      <c r="LVR109" s="376"/>
      <c r="LVS109" s="376"/>
      <c r="LVT109" s="376"/>
      <c r="LVU109" s="376"/>
      <c r="LVV109" s="376"/>
      <c r="LVW109" s="376"/>
      <c r="LVX109" s="376"/>
      <c r="LVY109" s="376"/>
      <c r="LVZ109" s="376"/>
      <c r="LWA109" s="376"/>
      <c r="LWB109" s="376"/>
      <c r="LWC109" s="376"/>
      <c r="LWD109" s="376"/>
      <c r="LWE109" s="376"/>
      <c r="LWF109" s="376"/>
      <c r="LWG109" s="376"/>
      <c r="LWH109" s="376"/>
      <c r="LWI109" s="376"/>
      <c r="LWJ109" s="376"/>
      <c r="LWK109" s="376"/>
      <c r="LWL109" s="376"/>
      <c r="LWM109" s="376"/>
      <c r="LWN109" s="376"/>
      <c r="LWO109" s="376"/>
      <c r="LWP109" s="376"/>
      <c r="LWQ109" s="376"/>
      <c r="LWR109" s="376"/>
      <c r="LWS109" s="376"/>
      <c r="LWT109" s="376"/>
      <c r="LWU109" s="376"/>
      <c r="LWV109" s="376"/>
      <c r="LWW109" s="376"/>
      <c r="LWX109" s="376"/>
      <c r="LWY109" s="376"/>
      <c r="LWZ109" s="376"/>
      <c r="LXA109" s="376"/>
      <c r="LXB109" s="376"/>
      <c r="LXC109" s="376"/>
      <c r="LXD109" s="376"/>
      <c r="LXE109" s="376"/>
      <c r="LXF109" s="376"/>
      <c r="LXG109" s="376"/>
      <c r="LXH109" s="376"/>
      <c r="LXI109" s="376"/>
      <c r="LXJ109" s="376"/>
      <c r="LXK109" s="376"/>
      <c r="LXL109" s="376"/>
      <c r="LXM109" s="376"/>
      <c r="LXN109" s="376"/>
      <c r="LXO109" s="376"/>
      <c r="LXP109" s="376"/>
      <c r="LXQ109" s="376"/>
      <c r="LXR109" s="376"/>
      <c r="LXS109" s="376"/>
      <c r="LXT109" s="376"/>
      <c r="LXU109" s="376"/>
      <c r="LXV109" s="376"/>
      <c r="LXW109" s="376"/>
      <c r="LXX109" s="376"/>
      <c r="LXY109" s="376"/>
      <c r="LXZ109" s="376"/>
      <c r="LYA109" s="376"/>
      <c r="LYB109" s="376"/>
      <c r="LYC109" s="376"/>
      <c r="LYD109" s="376"/>
      <c r="LYE109" s="376"/>
      <c r="LYF109" s="376"/>
      <c r="LYG109" s="376"/>
      <c r="LYH109" s="376"/>
      <c r="LYI109" s="376"/>
      <c r="LYJ109" s="376"/>
      <c r="LYK109" s="376"/>
      <c r="LYL109" s="376"/>
      <c r="LYM109" s="376"/>
      <c r="LYN109" s="376"/>
      <c r="LYO109" s="376"/>
      <c r="LYP109" s="376"/>
      <c r="LYQ109" s="376"/>
      <c r="LYR109" s="376"/>
      <c r="LYS109" s="376"/>
      <c r="LYT109" s="376"/>
      <c r="LYU109" s="376"/>
      <c r="LYV109" s="376"/>
      <c r="LYW109" s="376"/>
      <c r="LYX109" s="376"/>
      <c r="LYY109" s="376"/>
      <c r="LYZ109" s="376"/>
      <c r="LZA109" s="376"/>
      <c r="LZB109" s="376"/>
      <c r="LZC109" s="376"/>
      <c r="LZD109" s="376"/>
      <c r="LZE109" s="376"/>
      <c r="LZF109" s="376"/>
      <c r="LZG109" s="376"/>
      <c r="LZH109" s="376"/>
      <c r="LZI109" s="376"/>
      <c r="LZJ109" s="376"/>
      <c r="LZK109" s="376"/>
      <c r="LZL109" s="376"/>
      <c r="LZM109" s="376"/>
      <c r="LZN109" s="376"/>
      <c r="LZO109" s="376"/>
      <c r="LZP109" s="376"/>
      <c r="LZQ109" s="376"/>
      <c r="LZR109" s="376"/>
      <c r="LZS109" s="376"/>
      <c r="LZT109" s="376"/>
      <c r="LZU109" s="376"/>
      <c r="LZV109" s="376"/>
      <c r="LZW109" s="376"/>
      <c r="LZX109" s="376"/>
      <c r="LZY109" s="376"/>
      <c r="LZZ109" s="376"/>
      <c r="MAA109" s="376"/>
      <c r="MAB109" s="376"/>
      <c r="MAC109" s="376"/>
      <c r="MAD109" s="376"/>
      <c r="MAE109" s="376"/>
      <c r="MAF109" s="376"/>
      <c r="MAG109" s="376"/>
      <c r="MAH109" s="376"/>
      <c r="MAI109" s="376"/>
      <c r="MAJ109" s="376"/>
      <c r="MAK109" s="376"/>
      <c r="MAL109" s="376"/>
      <c r="MAM109" s="376"/>
      <c r="MAN109" s="376"/>
      <c r="MAO109" s="376"/>
      <c r="MAP109" s="376"/>
      <c r="MAQ109" s="376"/>
      <c r="MAR109" s="376"/>
      <c r="MAS109" s="376"/>
      <c r="MAT109" s="376"/>
      <c r="MAU109" s="376"/>
      <c r="MAV109" s="376"/>
      <c r="MAW109" s="376"/>
      <c r="MAX109" s="376"/>
      <c r="MAY109" s="376"/>
      <c r="MAZ109" s="376"/>
      <c r="MBA109" s="376"/>
      <c r="MBB109" s="376"/>
      <c r="MBC109" s="376"/>
      <c r="MBD109" s="376"/>
      <c r="MBE109" s="376"/>
      <c r="MBF109" s="376"/>
      <c r="MBG109" s="376"/>
      <c r="MBH109" s="376"/>
      <c r="MBI109" s="376"/>
      <c r="MBJ109" s="376"/>
      <c r="MBK109" s="376"/>
      <c r="MBL109" s="376"/>
      <c r="MBM109" s="376"/>
      <c r="MBN109" s="376"/>
      <c r="MBO109" s="376"/>
      <c r="MBP109" s="376"/>
      <c r="MBQ109" s="376"/>
      <c r="MBR109" s="376"/>
      <c r="MBS109" s="376"/>
      <c r="MBT109" s="376"/>
      <c r="MBU109" s="376"/>
      <c r="MBV109" s="376"/>
      <c r="MBW109" s="376"/>
      <c r="MBX109" s="376"/>
      <c r="MBY109" s="376"/>
      <c r="MBZ109" s="376"/>
      <c r="MCA109" s="376"/>
      <c r="MCB109" s="376"/>
      <c r="MCC109" s="376"/>
      <c r="MCD109" s="376"/>
      <c r="MCE109" s="376"/>
      <c r="MCF109" s="376"/>
      <c r="MCG109" s="376"/>
      <c r="MCH109" s="376"/>
      <c r="MCI109" s="376"/>
      <c r="MCJ109" s="376"/>
      <c r="MCK109" s="376"/>
      <c r="MCL109" s="376"/>
      <c r="MCM109" s="376"/>
      <c r="MCN109" s="376"/>
      <c r="MCO109" s="376"/>
      <c r="MCP109" s="376"/>
      <c r="MCQ109" s="376"/>
      <c r="MCR109" s="376"/>
      <c r="MCS109" s="376"/>
      <c r="MCT109" s="376"/>
      <c r="MCU109" s="376"/>
      <c r="MCV109" s="376"/>
      <c r="MCW109" s="376"/>
      <c r="MCX109" s="376"/>
      <c r="MCY109" s="376"/>
      <c r="MCZ109" s="376"/>
      <c r="MDA109" s="376"/>
      <c r="MDB109" s="376"/>
      <c r="MDC109" s="376"/>
      <c r="MDD109" s="376"/>
      <c r="MDE109" s="376"/>
      <c r="MDF109" s="376"/>
      <c r="MDG109" s="376"/>
      <c r="MDH109" s="376"/>
      <c r="MDI109" s="376"/>
      <c r="MDJ109" s="376"/>
      <c r="MDK109" s="376"/>
      <c r="MDL109" s="376"/>
      <c r="MDM109" s="376"/>
      <c r="MDN109" s="376"/>
      <c r="MDO109" s="376"/>
      <c r="MDP109" s="376"/>
      <c r="MDQ109" s="376"/>
      <c r="MDR109" s="376"/>
      <c r="MDS109" s="376"/>
      <c r="MDT109" s="376"/>
      <c r="MDU109" s="376"/>
      <c r="MDV109" s="376"/>
      <c r="MDW109" s="376"/>
      <c r="MDX109" s="376"/>
      <c r="MDY109" s="376"/>
      <c r="MDZ109" s="376"/>
      <c r="MEA109" s="376"/>
      <c r="MEB109" s="376"/>
      <c r="MEC109" s="376"/>
      <c r="MED109" s="376"/>
      <c r="MEE109" s="376"/>
      <c r="MEF109" s="376"/>
      <c r="MEG109" s="376"/>
      <c r="MEH109" s="376"/>
      <c r="MEI109" s="376"/>
      <c r="MEJ109" s="376"/>
      <c r="MEK109" s="376"/>
      <c r="MEL109" s="376"/>
      <c r="MEM109" s="376"/>
      <c r="MEN109" s="376"/>
      <c r="MEO109" s="376"/>
      <c r="MEP109" s="376"/>
      <c r="MEQ109" s="376"/>
      <c r="MER109" s="376"/>
      <c r="MES109" s="376"/>
      <c r="MET109" s="376"/>
      <c r="MEU109" s="376"/>
      <c r="MEV109" s="376"/>
      <c r="MEW109" s="376"/>
      <c r="MEX109" s="376"/>
      <c r="MEY109" s="376"/>
      <c r="MEZ109" s="376"/>
      <c r="MFA109" s="376"/>
      <c r="MFB109" s="376"/>
      <c r="MFC109" s="376"/>
      <c r="MFD109" s="376"/>
      <c r="MFE109" s="376"/>
      <c r="MFF109" s="376"/>
      <c r="MFG109" s="376"/>
      <c r="MFH109" s="376"/>
      <c r="MFI109" s="376"/>
      <c r="MFJ109" s="376"/>
      <c r="MFK109" s="376"/>
      <c r="MFL109" s="376"/>
      <c r="MFM109" s="376"/>
      <c r="MFN109" s="376"/>
      <c r="MFO109" s="376"/>
      <c r="MFP109" s="376"/>
      <c r="MFQ109" s="376"/>
      <c r="MFR109" s="376"/>
      <c r="MFS109" s="376"/>
      <c r="MFT109" s="376"/>
      <c r="MFU109" s="376"/>
      <c r="MFV109" s="376"/>
      <c r="MFW109" s="376"/>
      <c r="MFX109" s="376"/>
      <c r="MFY109" s="376"/>
      <c r="MFZ109" s="376"/>
      <c r="MGA109" s="376"/>
      <c r="MGB109" s="376"/>
      <c r="MGC109" s="376"/>
      <c r="MGD109" s="376"/>
      <c r="MGE109" s="376"/>
      <c r="MGF109" s="376"/>
      <c r="MGG109" s="376"/>
      <c r="MGH109" s="376"/>
      <c r="MGI109" s="376"/>
      <c r="MGJ109" s="376"/>
      <c r="MGK109" s="376"/>
      <c r="MGL109" s="376"/>
      <c r="MGM109" s="376"/>
      <c r="MGN109" s="376"/>
      <c r="MGO109" s="376"/>
      <c r="MGP109" s="376"/>
      <c r="MGQ109" s="376"/>
      <c r="MGR109" s="376"/>
      <c r="MGS109" s="376"/>
      <c r="MGT109" s="376"/>
      <c r="MGU109" s="376"/>
      <c r="MGV109" s="376"/>
      <c r="MGW109" s="376"/>
      <c r="MGX109" s="376"/>
      <c r="MGY109" s="376"/>
      <c r="MGZ109" s="376"/>
      <c r="MHA109" s="376"/>
      <c r="MHB109" s="376"/>
      <c r="MHC109" s="376"/>
      <c r="MHD109" s="376"/>
      <c r="MHE109" s="376"/>
      <c r="MHF109" s="376"/>
      <c r="MHG109" s="376"/>
      <c r="MHH109" s="376"/>
      <c r="MHI109" s="376"/>
      <c r="MHJ109" s="376"/>
      <c r="MHK109" s="376"/>
      <c r="MHL109" s="376"/>
      <c r="MHM109" s="376"/>
      <c r="MHN109" s="376"/>
      <c r="MHO109" s="376"/>
      <c r="MHP109" s="376"/>
      <c r="MHQ109" s="376"/>
      <c r="MHR109" s="376"/>
      <c r="MHS109" s="376"/>
      <c r="MHT109" s="376"/>
      <c r="MHU109" s="376"/>
      <c r="MHV109" s="376"/>
      <c r="MHW109" s="376"/>
      <c r="MHX109" s="376"/>
      <c r="MHY109" s="376"/>
      <c r="MHZ109" s="376"/>
      <c r="MIA109" s="376"/>
      <c r="MIB109" s="376"/>
      <c r="MIC109" s="376"/>
      <c r="MID109" s="376"/>
      <c r="MIE109" s="376"/>
      <c r="MIF109" s="376"/>
      <c r="MIG109" s="376"/>
      <c r="MIH109" s="376"/>
      <c r="MII109" s="376"/>
      <c r="MIJ109" s="376"/>
      <c r="MIK109" s="376"/>
      <c r="MIL109" s="376"/>
      <c r="MIM109" s="376"/>
      <c r="MIN109" s="376"/>
      <c r="MIO109" s="376"/>
      <c r="MIP109" s="376"/>
      <c r="MIQ109" s="376"/>
      <c r="MIR109" s="376"/>
      <c r="MIS109" s="376"/>
      <c r="MIT109" s="376"/>
      <c r="MIU109" s="376"/>
      <c r="MIV109" s="376"/>
      <c r="MIW109" s="376"/>
      <c r="MIX109" s="376"/>
      <c r="MIY109" s="376"/>
      <c r="MIZ109" s="376"/>
      <c r="MJA109" s="376"/>
      <c r="MJB109" s="376"/>
      <c r="MJC109" s="376"/>
      <c r="MJD109" s="376"/>
      <c r="MJE109" s="376"/>
      <c r="MJF109" s="376"/>
      <c r="MJG109" s="376"/>
      <c r="MJH109" s="376"/>
      <c r="MJI109" s="376"/>
      <c r="MJJ109" s="376"/>
      <c r="MJK109" s="376"/>
      <c r="MJL109" s="376"/>
      <c r="MJM109" s="376"/>
      <c r="MJN109" s="376"/>
      <c r="MJO109" s="376"/>
      <c r="MJP109" s="376"/>
      <c r="MJQ109" s="376"/>
      <c r="MJR109" s="376"/>
      <c r="MJS109" s="376"/>
      <c r="MJT109" s="376"/>
      <c r="MJU109" s="376"/>
      <c r="MJV109" s="376"/>
      <c r="MJW109" s="376"/>
      <c r="MJX109" s="376"/>
      <c r="MJY109" s="376"/>
      <c r="MJZ109" s="376"/>
      <c r="MKA109" s="376"/>
      <c r="MKB109" s="376"/>
      <c r="MKC109" s="376"/>
      <c r="MKD109" s="376"/>
      <c r="MKE109" s="376"/>
      <c r="MKF109" s="376"/>
      <c r="MKG109" s="376"/>
      <c r="MKH109" s="376"/>
      <c r="MKI109" s="376"/>
      <c r="MKJ109" s="376"/>
      <c r="MKK109" s="376"/>
      <c r="MKL109" s="376"/>
      <c r="MKM109" s="376"/>
      <c r="MKN109" s="376"/>
      <c r="MKO109" s="376"/>
      <c r="MKP109" s="376"/>
      <c r="MKQ109" s="376"/>
      <c r="MKR109" s="376"/>
      <c r="MKS109" s="376"/>
      <c r="MKT109" s="376"/>
      <c r="MKU109" s="376"/>
      <c r="MKV109" s="376"/>
      <c r="MKW109" s="376"/>
      <c r="MKX109" s="376"/>
      <c r="MKY109" s="376"/>
      <c r="MKZ109" s="376"/>
      <c r="MLA109" s="376"/>
      <c r="MLB109" s="376"/>
      <c r="MLC109" s="376"/>
      <c r="MLD109" s="376"/>
      <c r="MLE109" s="376"/>
      <c r="MLF109" s="376"/>
      <c r="MLG109" s="376"/>
      <c r="MLH109" s="376"/>
      <c r="MLI109" s="376"/>
      <c r="MLJ109" s="376"/>
      <c r="MLK109" s="376"/>
      <c r="MLL109" s="376"/>
      <c r="MLM109" s="376"/>
      <c r="MLN109" s="376"/>
      <c r="MLO109" s="376"/>
      <c r="MLP109" s="376"/>
      <c r="MLQ109" s="376"/>
      <c r="MLR109" s="376"/>
      <c r="MLS109" s="376"/>
      <c r="MLT109" s="376"/>
      <c r="MLU109" s="376"/>
      <c r="MLV109" s="376"/>
      <c r="MLW109" s="376"/>
      <c r="MLX109" s="376"/>
      <c r="MLY109" s="376"/>
      <c r="MLZ109" s="376"/>
      <c r="MMA109" s="376"/>
      <c r="MMB109" s="376"/>
      <c r="MMC109" s="376"/>
      <c r="MMD109" s="376"/>
      <c r="MME109" s="376"/>
      <c r="MMF109" s="376"/>
      <c r="MMG109" s="376"/>
      <c r="MMH109" s="376"/>
      <c r="MMI109" s="376"/>
      <c r="MMJ109" s="376"/>
      <c r="MMK109" s="376"/>
      <c r="MML109" s="376"/>
      <c r="MMM109" s="376"/>
      <c r="MMN109" s="376"/>
      <c r="MMO109" s="376"/>
      <c r="MMP109" s="376"/>
      <c r="MMQ109" s="376"/>
      <c r="MMR109" s="376"/>
      <c r="MMS109" s="376"/>
      <c r="MMT109" s="376"/>
      <c r="MMU109" s="376"/>
      <c r="MMV109" s="376"/>
      <c r="MMW109" s="376"/>
      <c r="MMX109" s="376"/>
      <c r="MMY109" s="376"/>
      <c r="MMZ109" s="376"/>
      <c r="MNA109" s="376"/>
      <c r="MNB109" s="376"/>
      <c r="MNC109" s="376"/>
      <c r="MND109" s="376"/>
      <c r="MNE109" s="376"/>
      <c r="MNF109" s="376"/>
      <c r="MNG109" s="376"/>
      <c r="MNH109" s="376"/>
      <c r="MNI109" s="376"/>
      <c r="MNJ109" s="376"/>
      <c r="MNK109" s="376"/>
      <c r="MNL109" s="376"/>
      <c r="MNM109" s="376"/>
      <c r="MNN109" s="376"/>
      <c r="MNO109" s="376"/>
      <c r="MNP109" s="376"/>
      <c r="MNQ109" s="376"/>
      <c r="MNR109" s="376"/>
      <c r="MNS109" s="376"/>
      <c r="MNT109" s="376"/>
      <c r="MNU109" s="376"/>
      <c r="MNV109" s="376"/>
      <c r="MNW109" s="376"/>
      <c r="MNX109" s="376"/>
      <c r="MNY109" s="376"/>
      <c r="MNZ109" s="376"/>
      <c r="MOA109" s="376"/>
      <c r="MOB109" s="376"/>
      <c r="MOC109" s="376"/>
      <c r="MOD109" s="376"/>
      <c r="MOE109" s="376"/>
      <c r="MOF109" s="376"/>
      <c r="MOG109" s="376"/>
      <c r="MOH109" s="376"/>
      <c r="MOI109" s="376"/>
      <c r="MOJ109" s="376"/>
      <c r="MOK109" s="376"/>
      <c r="MOL109" s="376"/>
      <c r="MOM109" s="376"/>
      <c r="MON109" s="376"/>
      <c r="MOO109" s="376"/>
      <c r="MOP109" s="376"/>
      <c r="MOQ109" s="376"/>
      <c r="MOR109" s="376"/>
      <c r="MOS109" s="376"/>
      <c r="MOT109" s="376"/>
      <c r="MOU109" s="376"/>
      <c r="MOV109" s="376"/>
      <c r="MOW109" s="376"/>
      <c r="MOX109" s="376"/>
      <c r="MOY109" s="376"/>
      <c r="MOZ109" s="376"/>
      <c r="MPA109" s="376"/>
      <c r="MPB109" s="376"/>
      <c r="MPC109" s="376"/>
      <c r="MPD109" s="376"/>
      <c r="MPE109" s="376"/>
      <c r="MPF109" s="376"/>
      <c r="MPG109" s="376"/>
      <c r="MPH109" s="376"/>
      <c r="MPI109" s="376"/>
      <c r="MPJ109" s="376"/>
      <c r="MPK109" s="376"/>
      <c r="MPL109" s="376"/>
      <c r="MPM109" s="376"/>
      <c r="MPN109" s="376"/>
      <c r="MPO109" s="376"/>
      <c r="MPP109" s="376"/>
      <c r="MPQ109" s="376"/>
      <c r="MPR109" s="376"/>
      <c r="MPS109" s="376"/>
      <c r="MPT109" s="376"/>
      <c r="MPU109" s="376"/>
      <c r="MPV109" s="376"/>
      <c r="MPW109" s="376"/>
      <c r="MPX109" s="376"/>
      <c r="MPY109" s="376"/>
      <c r="MPZ109" s="376"/>
      <c r="MQA109" s="376"/>
      <c r="MQB109" s="376"/>
      <c r="MQC109" s="376"/>
      <c r="MQD109" s="376"/>
      <c r="MQE109" s="376"/>
      <c r="MQF109" s="376"/>
      <c r="MQG109" s="376"/>
      <c r="MQH109" s="376"/>
      <c r="MQI109" s="376"/>
      <c r="MQJ109" s="376"/>
      <c r="MQK109" s="376"/>
      <c r="MQL109" s="376"/>
      <c r="MQM109" s="376"/>
      <c r="MQN109" s="376"/>
      <c r="MQO109" s="376"/>
      <c r="MQP109" s="376"/>
      <c r="MQQ109" s="376"/>
      <c r="MQR109" s="376"/>
      <c r="MQS109" s="376"/>
      <c r="MQT109" s="376"/>
      <c r="MQU109" s="376"/>
      <c r="MQV109" s="376"/>
      <c r="MQW109" s="376"/>
      <c r="MQX109" s="376"/>
      <c r="MQY109" s="376"/>
      <c r="MQZ109" s="376"/>
      <c r="MRA109" s="376"/>
      <c r="MRB109" s="376"/>
      <c r="MRC109" s="376"/>
      <c r="MRD109" s="376"/>
      <c r="MRE109" s="376"/>
      <c r="MRF109" s="376"/>
      <c r="MRG109" s="376"/>
      <c r="MRH109" s="376"/>
      <c r="MRI109" s="376"/>
      <c r="MRJ109" s="376"/>
      <c r="MRK109" s="376"/>
      <c r="MRL109" s="376"/>
      <c r="MRM109" s="376"/>
      <c r="MRN109" s="376"/>
      <c r="MRO109" s="376"/>
      <c r="MRP109" s="376"/>
      <c r="MRQ109" s="376"/>
      <c r="MRR109" s="376"/>
      <c r="MRS109" s="376"/>
      <c r="MRT109" s="376"/>
      <c r="MRU109" s="376"/>
      <c r="MRV109" s="376"/>
      <c r="MRW109" s="376"/>
      <c r="MRX109" s="376"/>
      <c r="MRY109" s="376"/>
      <c r="MRZ109" s="376"/>
      <c r="MSA109" s="376"/>
      <c r="MSB109" s="376"/>
      <c r="MSC109" s="376"/>
      <c r="MSD109" s="376"/>
      <c r="MSE109" s="376"/>
      <c r="MSF109" s="376"/>
      <c r="MSG109" s="376"/>
      <c r="MSH109" s="376"/>
      <c r="MSI109" s="376"/>
      <c r="MSJ109" s="376"/>
      <c r="MSK109" s="376"/>
      <c r="MSL109" s="376"/>
      <c r="MSM109" s="376"/>
      <c r="MSN109" s="376"/>
      <c r="MSO109" s="376"/>
      <c r="MSP109" s="376"/>
      <c r="MSQ109" s="376"/>
      <c r="MSR109" s="376"/>
      <c r="MSS109" s="376"/>
      <c r="MST109" s="376"/>
      <c r="MSU109" s="376"/>
      <c r="MSV109" s="376"/>
      <c r="MSW109" s="376"/>
      <c r="MSX109" s="376"/>
      <c r="MSY109" s="376"/>
      <c r="MSZ109" s="376"/>
      <c r="MTA109" s="376"/>
      <c r="MTB109" s="376"/>
      <c r="MTC109" s="376"/>
      <c r="MTD109" s="376"/>
      <c r="MTE109" s="376"/>
      <c r="MTF109" s="376"/>
      <c r="MTG109" s="376"/>
      <c r="MTH109" s="376"/>
      <c r="MTI109" s="376"/>
      <c r="MTJ109" s="376"/>
      <c r="MTK109" s="376"/>
      <c r="MTL109" s="376"/>
      <c r="MTM109" s="376"/>
      <c r="MTN109" s="376"/>
      <c r="MTO109" s="376"/>
      <c r="MTP109" s="376"/>
      <c r="MTQ109" s="376"/>
      <c r="MTR109" s="376"/>
      <c r="MTS109" s="376"/>
      <c r="MTT109" s="376"/>
      <c r="MTU109" s="376"/>
      <c r="MTV109" s="376"/>
      <c r="MTW109" s="376"/>
      <c r="MTX109" s="376"/>
      <c r="MTY109" s="376"/>
      <c r="MTZ109" s="376"/>
      <c r="MUA109" s="376"/>
      <c r="MUB109" s="376"/>
      <c r="MUC109" s="376"/>
      <c r="MUD109" s="376"/>
      <c r="MUE109" s="376"/>
      <c r="MUF109" s="376"/>
      <c r="MUG109" s="376"/>
      <c r="MUH109" s="376"/>
      <c r="MUI109" s="376"/>
      <c r="MUJ109" s="376"/>
      <c r="MUK109" s="376"/>
      <c r="MUL109" s="376"/>
      <c r="MUM109" s="376"/>
      <c r="MUN109" s="376"/>
      <c r="MUO109" s="376"/>
      <c r="MUP109" s="376"/>
      <c r="MUQ109" s="376"/>
      <c r="MUR109" s="376"/>
      <c r="MUS109" s="376"/>
      <c r="MUT109" s="376"/>
      <c r="MUU109" s="376"/>
      <c r="MUV109" s="376"/>
      <c r="MUW109" s="376"/>
      <c r="MUX109" s="376"/>
      <c r="MUY109" s="376"/>
      <c r="MUZ109" s="376"/>
      <c r="MVA109" s="376"/>
      <c r="MVB109" s="376"/>
      <c r="MVC109" s="376"/>
      <c r="MVD109" s="376"/>
      <c r="MVE109" s="376"/>
      <c r="MVF109" s="376"/>
      <c r="MVG109" s="376"/>
      <c r="MVH109" s="376"/>
      <c r="MVI109" s="376"/>
      <c r="MVJ109" s="376"/>
      <c r="MVK109" s="376"/>
      <c r="MVL109" s="376"/>
      <c r="MVM109" s="376"/>
      <c r="MVN109" s="376"/>
      <c r="MVO109" s="376"/>
      <c r="MVP109" s="376"/>
      <c r="MVQ109" s="376"/>
      <c r="MVR109" s="376"/>
      <c r="MVS109" s="376"/>
      <c r="MVT109" s="376"/>
      <c r="MVU109" s="376"/>
      <c r="MVV109" s="376"/>
      <c r="MVW109" s="376"/>
      <c r="MVX109" s="376"/>
      <c r="MVY109" s="376"/>
      <c r="MVZ109" s="376"/>
      <c r="MWA109" s="376"/>
      <c r="MWB109" s="376"/>
      <c r="MWC109" s="376"/>
      <c r="MWD109" s="376"/>
      <c r="MWE109" s="376"/>
      <c r="MWF109" s="376"/>
      <c r="MWG109" s="376"/>
      <c r="MWH109" s="376"/>
      <c r="MWI109" s="376"/>
      <c r="MWJ109" s="376"/>
      <c r="MWK109" s="376"/>
      <c r="MWL109" s="376"/>
      <c r="MWM109" s="376"/>
      <c r="MWN109" s="376"/>
      <c r="MWO109" s="376"/>
      <c r="MWP109" s="376"/>
      <c r="MWQ109" s="376"/>
      <c r="MWR109" s="376"/>
      <c r="MWS109" s="376"/>
      <c r="MWT109" s="376"/>
      <c r="MWU109" s="376"/>
      <c r="MWV109" s="376"/>
      <c r="MWW109" s="376"/>
      <c r="MWX109" s="376"/>
      <c r="MWY109" s="376"/>
      <c r="MWZ109" s="376"/>
      <c r="MXA109" s="376"/>
      <c r="MXB109" s="376"/>
      <c r="MXC109" s="376"/>
      <c r="MXD109" s="376"/>
      <c r="MXE109" s="376"/>
      <c r="MXF109" s="376"/>
      <c r="MXG109" s="376"/>
      <c r="MXH109" s="376"/>
      <c r="MXI109" s="376"/>
      <c r="MXJ109" s="376"/>
      <c r="MXK109" s="376"/>
      <c r="MXL109" s="376"/>
      <c r="MXM109" s="376"/>
      <c r="MXN109" s="376"/>
      <c r="MXO109" s="376"/>
      <c r="MXP109" s="376"/>
      <c r="MXQ109" s="376"/>
      <c r="MXR109" s="376"/>
      <c r="MXS109" s="376"/>
      <c r="MXT109" s="376"/>
      <c r="MXU109" s="376"/>
      <c r="MXV109" s="376"/>
      <c r="MXW109" s="376"/>
      <c r="MXX109" s="376"/>
      <c r="MXY109" s="376"/>
      <c r="MXZ109" s="376"/>
      <c r="MYA109" s="376"/>
      <c r="MYB109" s="376"/>
      <c r="MYC109" s="376"/>
      <c r="MYD109" s="376"/>
      <c r="MYE109" s="376"/>
      <c r="MYF109" s="376"/>
      <c r="MYG109" s="376"/>
      <c r="MYH109" s="376"/>
      <c r="MYI109" s="376"/>
      <c r="MYJ109" s="376"/>
      <c r="MYK109" s="376"/>
      <c r="MYL109" s="376"/>
      <c r="MYM109" s="376"/>
      <c r="MYN109" s="376"/>
      <c r="MYO109" s="376"/>
      <c r="MYP109" s="376"/>
      <c r="MYQ109" s="376"/>
      <c r="MYR109" s="376"/>
      <c r="MYS109" s="376"/>
      <c r="MYT109" s="376"/>
      <c r="MYU109" s="376"/>
      <c r="MYV109" s="376"/>
      <c r="MYW109" s="376"/>
      <c r="MYX109" s="376"/>
      <c r="MYY109" s="376"/>
      <c r="MYZ109" s="376"/>
      <c r="MZA109" s="376"/>
      <c r="MZB109" s="376"/>
      <c r="MZC109" s="376"/>
      <c r="MZD109" s="376"/>
      <c r="MZE109" s="376"/>
      <c r="MZF109" s="376"/>
      <c r="MZG109" s="376"/>
      <c r="MZH109" s="376"/>
      <c r="MZI109" s="376"/>
      <c r="MZJ109" s="376"/>
      <c r="MZK109" s="376"/>
      <c r="MZL109" s="376"/>
      <c r="MZM109" s="376"/>
      <c r="MZN109" s="376"/>
      <c r="MZO109" s="376"/>
      <c r="MZP109" s="376"/>
      <c r="MZQ109" s="376"/>
      <c r="MZR109" s="376"/>
      <c r="MZS109" s="376"/>
      <c r="MZT109" s="376"/>
      <c r="MZU109" s="376"/>
      <c r="MZV109" s="376"/>
      <c r="MZW109" s="376"/>
      <c r="MZX109" s="376"/>
      <c r="MZY109" s="376"/>
      <c r="MZZ109" s="376"/>
      <c r="NAA109" s="376"/>
      <c r="NAB109" s="376"/>
      <c r="NAC109" s="376"/>
      <c r="NAD109" s="376"/>
      <c r="NAE109" s="376"/>
      <c r="NAF109" s="376"/>
      <c r="NAG109" s="376"/>
      <c r="NAH109" s="376"/>
      <c r="NAI109" s="376"/>
      <c r="NAJ109" s="376"/>
      <c r="NAK109" s="376"/>
      <c r="NAL109" s="376"/>
      <c r="NAM109" s="376"/>
      <c r="NAN109" s="376"/>
      <c r="NAO109" s="376"/>
      <c r="NAP109" s="376"/>
      <c r="NAQ109" s="376"/>
      <c r="NAR109" s="376"/>
      <c r="NAS109" s="376"/>
      <c r="NAT109" s="376"/>
      <c r="NAU109" s="376"/>
      <c r="NAV109" s="376"/>
      <c r="NAW109" s="376"/>
      <c r="NAX109" s="376"/>
      <c r="NAY109" s="376"/>
      <c r="NAZ109" s="376"/>
      <c r="NBA109" s="376"/>
      <c r="NBB109" s="376"/>
      <c r="NBC109" s="376"/>
      <c r="NBD109" s="376"/>
      <c r="NBE109" s="376"/>
      <c r="NBF109" s="376"/>
      <c r="NBG109" s="376"/>
      <c r="NBH109" s="376"/>
      <c r="NBI109" s="376"/>
      <c r="NBJ109" s="376"/>
      <c r="NBK109" s="376"/>
      <c r="NBL109" s="376"/>
      <c r="NBM109" s="376"/>
      <c r="NBN109" s="376"/>
      <c r="NBO109" s="376"/>
      <c r="NBP109" s="376"/>
      <c r="NBQ109" s="376"/>
      <c r="NBR109" s="376"/>
      <c r="NBS109" s="376"/>
      <c r="NBT109" s="376"/>
      <c r="NBU109" s="376"/>
      <c r="NBV109" s="376"/>
      <c r="NBW109" s="376"/>
      <c r="NBX109" s="376"/>
      <c r="NBY109" s="376"/>
      <c r="NBZ109" s="376"/>
      <c r="NCA109" s="376"/>
      <c r="NCB109" s="376"/>
      <c r="NCC109" s="376"/>
      <c r="NCD109" s="376"/>
      <c r="NCE109" s="376"/>
      <c r="NCF109" s="376"/>
      <c r="NCG109" s="376"/>
      <c r="NCH109" s="376"/>
      <c r="NCI109" s="376"/>
      <c r="NCJ109" s="376"/>
      <c r="NCK109" s="376"/>
      <c r="NCL109" s="376"/>
      <c r="NCM109" s="376"/>
      <c r="NCN109" s="376"/>
      <c r="NCO109" s="376"/>
      <c r="NCP109" s="376"/>
      <c r="NCQ109" s="376"/>
      <c r="NCR109" s="376"/>
      <c r="NCS109" s="376"/>
      <c r="NCT109" s="376"/>
      <c r="NCU109" s="376"/>
      <c r="NCV109" s="376"/>
      <c r="NCW109" s="376"/>
      <c r="NCX109" s="376"/>
      <c r="NCY109" s="376"/>
      <c r="NCZ109" s="376"/>
      <c r="NDA109" s="376"/>
      <c r="NDB109" s="376"/>
      <c r="NDC109" s="376"/>
      <c r="NDD109" s="376"/>
      <c r="NDE109" s="376"/>
      <c r="NDF109" s="376"/>
      <c r="NDG109" s="376"/>
      <c r="NDH109" s="376"/>
      <c r="NDI109" s="376"/>
      <c r="NDJ109" s="376"/>
      <c r="NDK109" s="376"/>
      <c r="NDL109" s="376"/>
      <c r="NDM109" s="376"/>
      <c r="NDN109" s="376"/>
      <c r="NDO109" s="376"/>
      <c r="NDP109" s="376"/>
      <c r="NDQ109" s="376"/>
      <c r="NDR109" s="376"/>
      <c r="NDS109" s="376"/>
      <c r="NDT109" s="376"/>
      <c r="NDU109" s="376"/>
      <c r="NDV109" s="376"/>
      <c r="NDW109" s="376"/>
      <c r="NDX109" s="376"/>
      <c r="NDY109" s="376"/>
      <c r="NDZ109" s="376"/>
      <c r="NEA109" s="376"/>
      <c r="NEB109" s="376"/>
      <c r="NEC109" s="376"/>
      <c r="NED109" s="376"/>
      <c r="NEE109" s="376"/>
      <c r="NEF109" s="376"/>
      <c r="NEG109" s="376"/>
      <c r="NEH109" s="376"/>
      <c r="NEI109" s="376"/>
      <c r="NEJ109" s="376"/>
      <c r="NEK109" s="376"/>
      <c r="NEL109" s="376"/>
      <c r="NEM109" s="376"/>
      <c r="NEN109" s="376"/>
      <c r="NEO109" s="376"/>
      <c r="NEP109" s="376"/>
      <c r="NEQ109" s="376"/>
      <c r="NER109" s="376"/>
      <c r="NES109" s="376"/>
      <c r="NET109" s="376"/>
      <c r="NEU109" s="376"/>
      <c r="NEV109" s="376"/>
      <c r="NEW109" s="376"/>
      <c r="NEX109" s="376"/>
      <c r="NEY109" s="376"/>
      <c r="NEZ109" s="376"/>
      <c r="NFA109" s="376"/>
      <c r="NFB109" s="376"/>
      <c r="NFC109" s="376"/>
      <c r="NFD109" s="376"/>
      <c r="NFE109" s="376"/>
      <c r="NFF109" s="376"/>
      <c r="NFG109" s="376"/>
      <c r="NFH109" s="376"/>
      <c r="NFI109" s="376"/>
      <c r="NFJ109" s="376"/>
      <c r="NFK109" s="376"/>
      <c r="NFL109" s="376"/>
      <c r="NFM109" s="376"/>
      <c r="NFN109" s="376"/>
      <c r="NFO109" s="376"/>
      <c r="NFP109" s="376"/>
      <c r="NFQ109" s="376"/>
      <c r="NFR109" s="376"/>
      <c r="NFS109" s="376"/>
      <c r="NFT109" s="376"/>
      <c r="NFU109" s="376"/>
      <c r="NFV109" s="376"/>
      <c r="NFW109" s="376"/>
      <c r="NFX109" s="376"/>
      <c r="NFY109" s="376"/>
      <c r="NFZ109" s="376"/>
      <c r="NGA109" s="376"/>
      <c r="NGB109" s="376"/>
      <c r="NGC109" s="376"/>
      <c r="NGD109" s="376"/>
      <c r="NGE109" s="376"/>
      <c r="NGF109" s="376"/>
      <c r="NGG109" s="376"/>
      <c r="NGH109" s="376"/>
      <c r="NGI109" s="376"/>
      <c r="NGJ109" s="376"/>
      <c r="NGK109" s="376"/>
      <c r="NGL109" s="376"/>
      <c r="NGM109" s="376"/>
      <c r="NGN109" s="376"/>
      <c r="NGO109" s="376"/>
      <c r="NGP109" s="376"/>
      <c r="NGQ109" s="376"/>
      <c r="NGR109" s="376"/>
      <c r="NGS109" s="376"/>
      <c r="NGT109" s="376"/>
      <c r="NGU109" s="376"/>
      <c r="NGV109" s="376"/>
      <c r="NGW109" s="376"/>
      <c r="NGX109" s="376"/>
      <c r="NGY109" s="376"/>
      <c r="NGZ109" s="376"/>
      <c r="NHA109" s="376"/>
      <c r="NHB109" s="376"/>
      <c r="NHC109" s="376"/>
      <c r="NHD109" s="376"/>
      <c r="NHE109" s="376"/>
      <c r="NHF109" s="376"/>
      <c r="NHG109" s="376"/>
      <c r="NHH109" s="376"/>
      <c r="NHI109" s="376"/>
      <c r="NHJ109" s="376"/>
      <c r="NHK109" s="376"/>
      <c r="NHL109" s="376"/>
      <c r="NHM109" s="376"/>
      <c r="NHN109" s="376"/>
      <c r="NHO109" s="376"/>
      <c r="NHP109" s="376"/>
      <c r="NHQ109" s="376"/>
      <c r="NHR109" s="376"/>
      <c r="NHS109" s="376"/>
      <c r="NHT109" s="376"/>
      <c r="NHU109" s="376"/>
      <c r="NHV109" s="376"/>
      <c r="NHW109" s="376"/>
      <c r="NHX109" s="376"/>
      <c r="NHY109" s="376"/>
      <c r="NHZ109" s="376"/>
      <c r="NIA109" s="376"/>
      <c r="NIB109" s="376"/>
      <c r="NIC109" s="376"/>
      <c r="NID109" s="376"/>
      <c r="NIE109" s="376"/>
      <c r="NIF109" s="376"/>
      <c r="NIG109" s="376"/>
      <c r="NIH109" s="376"/>
      <c r="NII109" s="376"/>
      <c r="NIJ109" s="376"/>
      <c r="NIK109" s="376"/>
      <c r="NIL109" s="376"/>
      <c r="NIM109" s="376"/>
      <c r="NIN109" s="376"/>
      <c r="NIO109" s="376"/>
      <c r="NIP109" s="376"/>
      <c r="NIQ109" s="376"/>
      <c r="NIR109" s="376"/>
      <c r="NIS109" s="376"/>
      <c r="NIT109" s="376"/>
      <c r="NIU109" s="376"/>
      <c r="NIV109" s="376"/>
      <c r="NIW109" s="376"/>
      <c r="NIX109" s="376"/>
      <c r="NIY109" s="376"/>
      <c r="NIZ109" s="376"/>
      <c r="NJA109" s="376"/>
      <c r="NJB109" s="376"/>
      <c r="NJC109" s="376"/>
      <c r="NJD109" s="376"/>
      <c r="NJE109" s="376"/>
      <c r="NJF109" s="376"/>
      <c r="NJG109" s="376"/>
      <c r="NJH109" s="376"/>
      <c r="NJI109" s="376"/>
      <c r="NJJ109" s="376"/>
      <c r="NJK109" s="376"/>
      <c r="NJL109" s="376"/>
      <c r="NJM109" s="376"/>
      <c r="NJN109" s="376"/>
      <c r="NJO109" s="376"/>
      <c r="NJP109" s="376"/>
      <c r="NJQ109" s="376"/>
      <c r="NJR109" s="376"/>
      <c r="NJS109" s="376"/>
      <c r="NJT109" s="376"/>
      <c r="NJU109" s="376"/>
      <c r="NJV109" s="376"/>
      <c r="NJW109" s="376"/>
      <c r="NJX109" s="376"/>
      <c r="NJY109" s="376"/>
      <c r="NJZ109" s="376"/>
      <c r="NKA109" s="376"/>
      <c r="NKB109" s="376"/>
      <c r="NKC109" s="376"/>
      <c r="NKD109" s="376"/>
      <c r="NKE109" s="376"/>
      <c r="NKF109" s="376"/>
      <c r="NKG109" s="376"/>
      <c r="NKH109" s="376"/>
      <c r="NKI109" s="376"/>
      <c r="NKJ109" s="376"/>
      <c r="NKK109" s="376"/>
      <c r="NKL109" s="376"/>
      <c r="NKM109" s="376"/>
      <c r="NKN109" s="376"/>
      <c r="NKO109" s="376"/>
      <c r="NKP109" s="376"/>
      <c r="NKQ109" s="376"/>
      <c r="NKR109" s="376"/>
      <c r="NKS109" s="376"/>
      <c r="NKT109" s="376"/>
      <c r="NKU109" s="376"/>
      <c r="NKV109" s="376"/>
      <c r="NKW109" s="376"/>
      <c r="NKX109" s="376"/>
      <c r="NKY109" s="376"/>
      <c r="NKZ109" s="376"/>
      <c r="NLA109" s="376"/>
      <c r="NLB109" s="376"/>
      <c r="NLC109" s="376"/>
      <c r="NLD109" s="376"/>
      <c r="NLE109" s="376"/>
      <c r="NLF109" s="376"/>
      <c r="NLG109" s="376"/>
      <c r="NLH109" s="376"/>
      <c r="NLI109" s="376"/>
      <c r="NLJ109" s="376"/>
      <c r="NLK109" s="376"/>
      <c r="NLL109" s="376"/>
      <c r="NLM109" s="376"/>
      <c r="NLN109" s="376"/>
      <c r="NLO109" s="376"/>
      <c r="NLP109" s="376"/>
      <c r="NLQ109" s="376"/>
      <c r="NLR109" s="376"/>
      <c r="NLS109" s="376"/>
      <c r="NLT109" s="376"/>
      <c r="NLU109" s="376"/>
      <c r="NLV109" s="376"/>
      <c r="NLW109" s="376"/>
      <c r="NLX109" s="376"/>
      <c r="NLY109" s="376"/>
      <c r="NLZ109" s="376"/>
      <c r="NMA109" s="376"/>
      <c r="NMB109" s="376"/>
      <c r="NMC109" s="376"/>
      <c r="NMD109" s="376"/>
      <c r="NME109" s="376"/>
      <c r="NMF109" s="376"/>
      <c r="NMG109" s="376"/>
      <c r="NMH109" s="376"/>
      <c r="NMI109" s="376"/>
      <c r="NMJ109" s="376"/>
      <c r="NMK109" s="376"/>
      <c r="NML109" s="376"/>
      <c r="NMM109" s="376"/>
      <c r="NMN109" s="376"/>
      <c r="NMO109" s="376"/>
      <c r="NMP109" s="376"/>
      <c r="NMQ109" s="376"/>
      <c r="NMR109" s="376"/>
      <c r="NMS109" s="376"/>
      <c r="NMT109" s="376"/>
      <c r="NMU109" s="376"/>
      <c r="NMV109" s="376"/>
      <c r="NMW109" s="376"/>
      <c r="NMX109" s="376"/>
      <c r="NMY109" s="376"/>
      <c r="NMZ109" s="376"/>
      <c r="NNA109" s="376"/>
      <c r="NNB109" s="376"/>
      <c r="NNC109" s="376"/>
      <c r="NND109" s="376"/>
      <c r="NNE109" s="376"/>
      <c r="NNF109" s="376"/>
      <c r="NNG109" s="376"/>
      <c r="NNH109" s="376"/>
      <c r="NNI109" s="376"/>
      <c r="NNJ109" s="376"/>
      <c r="NNK109" s="376"/>
      <c r="NNL109" s="376"/>
      <c r="NNM109" s="376"/>
      <c r="NNN109" s="376"/>
      <c r="NNO109" s="376"/>
      <c r="NNP109" s="376"/>
      <c r="NNQ109" s="376"/>
      <c r="NNR109" s="376"/>
      <c r="NNS109" s="376"/>
      <c r="NNT109" s="376"/>
      <c r="NNU109" s="376"/>
      <c r="NNV109" s="376"/>
      <c r="NNW109" s="376"/>
      <c r="NNX109" s="376"/>
      <c r="NNY109" s="376"/>
      <c r="NNZ109" s="376"/>
      <c r="NOA109" s="376"/>
      <c r="NOB109" s="376"/>
      <c r="NOC109" s="376"/>
      <c r="NOD109" s="376"/>
      <c r="NOE109" s="376"/>
      <c r="NOF109" s="376"/>
      <c r="NOG109" s="376"/>
      <c r="NOH109" s="376"/>
      <c r="NOI109" s="376"/>
      <c r="NOJ109" s="376"/>
      <c r="NOK109" s="376"/>
      <c r="NOL109" s="376"/>
      <c r="NOM109" s="376"/>
      <c r="NON109" s="376"/>
      <c r="NOO109" s="376"/>
      <c r="NOP109" s="376"/>
      <c r="NOQ109" s="376"/>
      <c r="NOR109" s="376"/>
      <c r="NOS109" s="376"/>
      <c r="NOT109" s="376"/>
      <c r="NOU109" s="376"/>
      <c r="NOV109" s="376"/>
      <c r="NOW109" s="376"/>
      <c r="NOX109" s="376"/>
      <c r="NOY109" s="376"/>
      <c r="NOZ109" s="376"/>
      <c r="NPA109" s="376"/>
      <c r="NPB109" s="376"/>
      <c r="NPC109" s="376"/>
      <c r="NPD109" s="376"/>
      <c r="NPE109" s="376"/>
      <c r="NPF109" s="376"/>
      <c r="NPG109" s="376"/>
      <c r="NPH109" s="376"/>
      <c r="NPI109" s="376"/>
      <c r="NPJ109" s="376"/>
      <c r="NPK109" s="376"/>
      <c r="NPL109" s="376"/>
      <c r="NPM109" s="376"/>
      <c r="NPN109" s="376"/>
      <c r="NPO109" s="376"/>
      <c r="NPP109" s="376"/>
      <c r="NPQ109" s="376"/>
      <c r="NPR109" s="376"/>
      <c r="NPS109" s="376"/>
      <c r="NPT109" s="376"/>
      <c r="NPU109" s="376"/>
      <c r="NPV109" s="376"/>
      <c r="NPW109" s="376"/>
      <c r="NPX109" s="376"/>
      <c r="NPY109" s="376"/>
      <c r="NPZ109" s="376"/>
      <c r="NQA109" s="376"/>
      <c r="NQB109" s="376"/>
      <c r="NQC109" s="376"/>
      <c r="NQD109" s="376"/>
      <c r="NQE109" s="376"/>
      <c r="NQF109" s="376"/>
      <c r="NQG109" s="376"/>
      <c r="NQH109" s="376"/>
      <c r="NQI109" s="376"/>
      <c r="NQJ109" s="376"/>
      <c r="NQK109" s="376"/>
      <c r="NQL109" s="376"/>
      <c r="NQM109" s="376"/>
      <c r="NQN109" s="376"/>
      <c r="NQO109" s="376"/>
      <c r="NQP109" s="376"/>
      <c r="NQQ109" s="376"/>
      <c r="NQR109" s="376"/>
      <c r="NQS109" s="376"/>
      <c r="NQT109" s="376"/>
      <c r="NQU109" s="376"/>
      <c r="NQV109" s="376"/>
      <c r="NQW109" s="376"/>
      <c r="NQX109" s="376"/>
      <c r="NQY109" s="376"/>
      <c r="NQZ109" s="376"/>
      <c r="NRA109" s="376"/>
      <c r="NRB109" s="376"/>
      <c r="NRC109" s="376"/>
      <c r="NRD109" s="376"/>
      <c r="NRE109" s="376"/>
      <c r="NRF109" s="376"/>
      <c r="NRG109" s="376"/>
      <c r="NRH109" s="376"/>
      <c r="NRI109" s="376"/>
      <c r="NRJ109" s="376"/>
      <c r="NRK109" s="376"/>
      <c r="NRL109" s="376"/>
      <c r="NRM109" s="376"/>
      <c r="NRN109" s="376"/>
      <c r="NRO109" s="376"/>
      <c r="NRP109" s="376"/>
      <c r="NRQ109" s="376"/>
      <c r="NRR109" s="376"/>
      <c r="NRS109" s="376"/>
      <c r="NRT109" s="376"/>
      <c r="NRU109" s="376"/>
      <c r="NRV109" s="376"/>
      <c r="NRW109" s="376"/>
      <c r="NRX109" s="376"/>
      <c r="NRY109" s="376"/>
      <c r="NRZ109" s="376"/>
      <c r="NSA109" s="376"/>
      <c r="NSB109" s="376"/>
      <c r="NSC109" s="376"/>
      <c r="NSD109" s="376"/>
      <c r="NSE109" s="376"/>
      <c r="NSF109" s="376"/>
      <c r="NSG109" s="376"/>
      <c r="NSH109" s="376"/>
      <c r="NSI109" s="376"/>
      <c r="NSJ109" s="376"/>
      <c r="NSK109" s="376"/>
      <c r="NSL109" s="376"/>
      <c r="NSM109" s="376"/>
      <c r="NSN109" s="376"/>
      <c r="NSO109" s="376"/>
      <c r="NSP109" s="376"/>
      <c r="NSQ109" s="376"/>
      <c r="NSR109" s="376"/>
      <c r="NSS109" s="376"/>
      <c r="NST109" s="376"/>
      <c r="NSU109" s="376"/>
      <c r="NSV109" s="376"/>
      <c r="NSW109" s="376"/>
      <c r="NSX109" s="376"/>
      <c r="NSY109" s="376"/>
      <c r="NSZ109" s="376"/>
      <c r="NTA109" s="376"/>
      <c r="NTB109" s="376"/>
      <c r="NTC109" s="376"/>
      <c r="NTD109" s="376"/>
      <c r="NTE109" s="376"/>
      <c r="NTF109" s="376"/>
      <c r="NTG109" s="376"/>
      <c r="NTH109" s="376"/>
      <c r="NTI109" s="376"/>
      <c r="NTJ109" s="376"/>
      <c r="NTK109" s="376"/>
      <c r="NTL109" s="376"/>
      <c r="NTM109" s="376"/>
      <c r="NTN109" s="376"/>
      <c r="NTO109" s="376"/>
      <c r="NTP109" s="376"/>
      <c r="NTQ109" s="376"/>
      <c r="NTR109" s="376"/>
      <c r="NTS109" s="376"/>
      <c r="NTT109" s="376"/>
      <c r="NTU109" s="376"/>
      <c r="NTV109" s="376"/>
      <c r="NTW109" s="376"/>
      <c r="NTX109" s="376"/>
      <c r="NTY109" s="376"/>
      <c r="NTZ109" s="376"/>
      <c r="NUA109" s="376"/>
      <c r="NUB109" s="376"/>
      <c r="NUC109" s="376"/>
      <c r="NUD109" s="376"/>
      <c r="NUE109" s="376"/>
      <c r="NUF109" s="376"/>
      <c r="NUG109" s="376"/>
      <c r="NUH109" s="376"/>
      <c r="NUI109" s="376"/>
      <c r="NUJ109" s="376"/>
      <c r="NUK109" s="376"/>
      <c r="NUL109" s="376"/>
      <c r="NUM109" s="376"/>
      <c r="NUN109" s="376"/>
      <c r="NUO109" s="376"/>
      <c r="NUP109" s="376"/>
      <c r="NUQ109" s="376"/>
      <c r="NUR109" s="376"/>
      <c r="NUS109" s="376"/>
      <c r="NUT109" s="376"/>
      <c r="NUU109" s="376"/>
      <c r="NUV109" s="376"/>
      <c r="NUW109" s="376"/>
      <c r="NUX109" s="376"/>
      <c r="NUY109" s="376"/>
      <c r="NUZ109" s="376"/>
      <c r="NVA109" s="376"/>
      <c r="NVB109" s="376"/>
      <c r="NVC109" s="376"/>
      <c r="NVD109" s="376"/>
      <c r="NVE109" s="376"/>
      <c r="NVF109" s="376"/>
      <c r="NVG109" s="376"/>
      <c r="NVH109" s="376"/>
      <c r="NVI109" s="376"/>
      <c r="NVJ109" s="376"/>
      <c r="NVK109" s="376"/>
      <c r="NVL109" s="376"/>
      <c r="NVM109" s="376"/>
      <c r="NVN109" s="376"/>
      <c r="NVO109" s="376"/>
      <c r="NVP109" s="376"/>
      <c r="NVQ109" s="376"/>
      <c r="NVR109" s="376"/>
      <c r="NVS109" s="376"/>
      <c r="NVT109" s="376"/>
      <c r="NVU109" s="376"/>
      <c r="NVV109" s="376"/>
      <c r="NVW109" s="376"/>
      <c r="NVX109" s="376"/>
      <c r="NVY109" s="376"/>
      <c r="NVZ109" s="376"/>
      <c r="NWA109" s="376"/>
      <c r="NWB109" s="376"/>
      <c r="NWC109" s="376"/>
      <c r="NWD109" s="376"/>
      <c r="NWE109" s="376"/>
      <c r="NWF109" s="376"/>
      <c r="NWG109" s="376"/>
      <c r="NWH109" s="376"/>
      <c r="NWI109" s="376"/>
      <c r="NWJ109" s="376"/>
      <c r="NWK109" s="376"/>
      <c r="NWL109" s="376"/>
      <c r="NWM109" s="376"/>
      <c r="NWN109" s="376"/>
      <c r="NWO109" s="376"/>
      <c r="NWP109" s="376"/>
      <c r="NWQ109" s="376"/>
      <c r="NWR109" s="376"/>
      <c r="NWS109" s="376"/>
      <c r="NWT109" s="376"/>
      <c r="NWU109" s="376"/>
      <c r="NWV109" s="376"/>
      <c r="NWW109" s="376"/>
      <c r="NWX109" s="376"/>
      <c r="NWY109" s="376"/>
      <c r="NWZ109" s="376"/>
      <c r="NXA109" s="376"/>
      <c r="NXB109" s="376"/>
      <c r="NXC109" s="376"/>
      <c r="NXD109" s="376"/>
      <c r="NXE109" s="376"/>
      <c r="NXF109" s="376"/>
      <c r="NXG109" s="376"/>
      <c r="NXH109" s="376"/>
      <c r="NXI109" s="376"/>
      <c r="NXJ109" s="376"/>
      <c r="NXK109" s="376"/>
      <c r="NXL109" s="376"/>
      <c r="NXM109" s="376"/>
      <c r="NXN109" s="376"/>
      <c r="NXO109" s="376"/>
      <c r="NXP109" s="376"/>
      <c r="NXQ109" s="376"/>
      <c r="NXR109" s="376"/>
      <c r="NXS109" s="376"/>
      <c r="NXT109" s="376"/>
      <c r="NXU109" s="376"/>
      <c r="NXV109" s="376"/>
      <c r="NXW109" s="376"/>
      <c r="NXX109" s="376"/>
      <c r="NXY109" s="376"/>
      <c r="NXZ109" s="376"/>
      <c r="NYA109" s="376"/>
      <c r="NYB109" s="376"/>
      <c r="NYC109" s="376"/>
      <c r="NYD109" s="376"/>
      <c r="NYE109" s="376"/>
      <c r="NYF109" s="376"/>
      <c r="NYG109" s="376"/>
      <c r="NYH109" s="376"/>
      <c r="NYI109" s="376"/>
      <c r="NYJ109" s="376"/>
      <c r="NYK109" s="376"/>
      <c r="NYL109" s="376"/>
      <c r="NYM109" s="376"/>
      <c r="NYN109" s="376"/>
      <c r="NYO109" s="376"/>
      <c r="NYP109" s="376"/>
      <c r="NYQ109" s="376"/>
      <c r="NYR109" s="376"/>
      <c r="NYS109" s="376"/>
      <c r="NYT109" s="376"/>
      <c r="NYU109" s="376"/>
      <c r="NYV109" s="376"/>
      <c r="NYW109" s="376"/>
      <c r="NYX109" s="376"/>
      <c r="NYY109" s="376"/>
      <c r="NYZ109" s="376"/>
      <c r="NZA109" s="376"/>
      <c r="NZB109" s="376"/>
      <c r="NZC109" s="376"/>
      <c r="NZD109" s="376"/>
      <c r="NZE109" s="376"/>
      <c r="NZF109" s="376"/>
      <c r="NZG109" s="376"/>
      <c r="NZH109" s="376"/>
      <c r="NZI109" s="376"/>
      <c r="NZJ109" s="376"/>
      <c r="NZK109" s="376"/>
      <c r="NZL109" s="376"/>
      <c r="NZM109" s="376"/>
      <c r="NZN109" s="376"/>
      <c r="NZO109" s="376"/>
      <c r="NZP109" s="376"/>
      <c r="NZQ109" s="376"/>
      <c r="NZR109" s="376"/>
      <c r="NZS109" s="376"/>
      <c r="NZT109" s="376"/>
      <c r="NZU109" s="376"/>
      <c r="NZV109" s="376"/>
      <c r="NZW109" s="376"/>
      <c r="NZX109" s="376"/>
      <c r="NZY109" s="376"/>
      <c r="NZZ109" s="376"/>
      <c r="OAA109" s="376"/>
      <c r="OAB109" s="376"/>
      <c r="OAC109" s="376"/>
      <c r="OAD109" s="376"/>
      <c r="OAE109" s="376"/>
      <c r="OAF109" s="376"/>
      <c r="OAG109" s="376"/>
      <c r="OAH109" s="376"/>
      <c r="OAI109" s="376"/>
      <c r="OAJ109" s="376"/>
      <c r="OAK109" s="376"/>
      <c r="OAL109" s="376"/>
      <c r="OAM109" s="376"/>
      <c r="OAN109" s="376"/>
      <c r="OAO109" s="376"/>
      <c r="OAP109" s="376"/>
      <c r="OAQ109" s="376"/>
      <c r="OAR109" s="376"/>
      <c r="OAS109" s="376"/>
      <c r="OAT109" s="376"/>
      <c r="OAU109" s="376"/>
      <c r="OAV109" s="376"/>
      <c r="OAW109" s="376"/>
      <c r="OAX109" s="376"/>
      <c r="OAY109" s="376"/>
      <c r="OAZ109" s="376"/>
      <c r="OBA109" s="376"/>
      <c r="OBB109" s="376"/>
      <c r="OBC109" s="376"/>
      <c r="OBD109" s="376"/>
      <c r="OBE109" s="376"/>
      <c r="OBF109" s="376"/>
      <c r="OBG109" s="376"/>
      <c r="OBH109" s="376"/>
      <c r="OBI109" s="376"/>
      <c r="OBJ109" s="376"/>
      <c r="OBK109" s="376"/>
      <c r="OBL109" s="376"/>
      <c r="OBM109" s="376"/>
      <c r="OBN109" s="376"/>
      <c r="OBO109" s="376"/>
      <c r="OBP109" s="376"/>
      <c r="OBQ109" s="376"/>
      <c r="OBR109" s="376"/>
      <c r="OBS109" s="376"/>
      <c r="OBT109" s="376"/>
      <c r="OBU109" s="376"/>
      <c r="OBV109" s="376"/>
      <c r="OBW109" s="376"/>
      <c r="OBX109" s="376"/>
      <c r="OBY109" s="376"/>
      <c r="OBZ109" s="376"/>
      <c r="OCA109" s="376"/>
      <c r="OCB109" s="376"/>
      <c r="OCC109" s="376"/>
      <c r="OCD109" s="376"/>
      <c r="OCE109" s="376"/>
      <c r="OCF109" s="376"/>
      <c r="OCG109" s="376"/>
      <c r="OCH109" s="376"/>
      <c r="OCI109" s="376"/>
      <c r="OCJ109" s="376"/>
      <c r="OCK109" s="376"/>
      <c r="OCL109" s="376"/>
      <c r="OCM109" s="376"/>
      <c r="OCN109" s="376"/>
      <c r="OCO109" s="376"/>
      <c r="OCP109" s="376"/>
      <c r="OCQ109" s="376"/>
      <c r="OCR109" s="376"/>
      <c r="OCS109" s="376"/>
      <c r="OCT109" s="376"/>
      <c r="OCU109" s="376"/>
      <c r="OCV109" s="376"/>
      <c r="OCW109" s="376"/>
      <c r="OCX109" s="376"/>
      <c r="OCY109" s="376"/>
      <c r="OCZ109" s="376"/>
      <c r="ODA109" s="376"/>
      <c r="ODB109" s="376"/>
      <c r="ODC109" s="376"/>
      <c r="ODD109" s="376"/>
      <c r="ODE109" s="376"/>
      <c r="ODF109" s="376"/>
      <c r="ODG109" s="376"/>
      <c r="ODH109" s="376"/>
      <c r="ODI109" s="376"/>
      <c r="ODJ109" s="376"/>
      <c r="ODK109" s="376"/>
      <c r="ODL109" s="376"/>
      <c r="ODM109" s="376"/>
      <c r="ODN109" s="376"/>
      <c r="ODO109" s="376"/>
      <c r="ODP109" s="376"/>
      <c r="ODQ109" s="376"/>
      <c r="ODR109" s="376"/>
      <c r="ODS109" s="376"/>
      <c r="ODT109" s="376"/>
      <c r="ODU109" s="376"/>
      <c r="ODV109" s="376"/>
      <c r="ODW109" s="376"/>
      <c r="ODX109" s="376"/>
      <c r="ODY109" s="376"/>
      <c r="ODZ109" s="376"/>
      <c r="OEA109" s="376"/>
      <c r="OEB109" s="376"/>
      <c r="OEC109" s="376"/>
      <c r="OED109" s="376"/>
      <c r="OEE109" s="376"/>
      <c r="OEF109" s="376"/>
      <c r="OEG109" s="376"/>
      <c r="OEH109" s="376"/>
      <c r="OEI109" s="376"/>
      <c r="OEJ109" s="376"/>
      <c r="OEK109" s="376"/>
      <c r="OEL109" s="376"/>
      <c r="OEM109" s="376"/>
      <c r="OEN109" s="376"/>
      <c r="OEO109" s="376"/>
      <c r="OEP109" s="376"/>
      <c r="OEQ109" s="376"/>
      <c r="OER109" s="376"/>
      <c r="OES109" s="376"/>
      <c r="OET109" s="376"/>
      <c r="OEU109" s="376"/>
      <c r="OEV109" s="376"/>
      <c r="OEW109" s="376"/>
      <c r="OEX109" s="376"/>
      <c r="OEY109" s="376"/>
      <c r="OEZ109" s="376"/>
      <c r="OFA109" s="376"/>
      <c r="OFB109" s="376"/>
      <c r="OFC109" s="376"/>
      <c r="OFD109" s="376"/>
      <c r="OFE109" s="376"/>
      <c r="OFF109" s="376"/>
      <c r="OFG109" s="376"/>
      <c r="OFH109" s="376"/>
      <c r="OFI109" s="376"/>
      <c r="OFJ109" s="376"/>
      <c r="OFK109" s="376"/>
      <c r="OFL109" s="376"/>
      <c r="OFM109" s="376"/>
      <c r="OFN109" s="376"/>
      <c r="OFO109" s="376"/>
      <c r="OFP109" s="376"/>
      <c r="OFQ109" s="376"/>
      <c r="OFR109" s="376"/>
      <c r="OFS109" s="376"/>
      <c r="OFT109" s="376"/>
      <c r="OFU109" s="376"/>
      <c r="OFV109" s="376"/>
      <c r="OFW109" s="376"/>
      <c r="OFX109" s="376"/>
      <c r="OFY109" s="376"/>
      <c r="OFZ109" s="376"/>
      <c r="OGA109" s="376"/>
      <c r="OGB109" s="376"/>
      <c r="OGC109" s="376"/>
      <c r="OGD109" s="376"/>
      <c r="OGE109" s="376"/>
      <c r="OGF109" s="376"/>
      <c r="OGG109" s="376"/>
      <c r="OGH109" s="376"/>
      <c r="OGI109" s="376"/>
      <c r="OGJ109" s="376"/>
      <c r="OGK109" s="376"/>
      <c r="OGL109" s="376"/>
      <c r="OGM109" s="376"/>
      <c r="OGN109" s="376"/>
      <c r="OGO109" s="376"/>
      <c r="OGP109" s="376"/>
      <c r="OGQ109" s="376"/>
      <c r="OGR109" s="376"/>
      <c r="OGS109" s="376"/>
      <c r="OGT109" s="376"/>
      <c r="OGU109" s="376"/>
      <c r="OGV109" s="376"/>
      <c r="OGW109" s="376"/>
      <c r="OGX109" s="376"/>
      <c r="OGY109" s="376"/>
      <c r="OGZ109" s="376"/>
      <c r="OHA109" s="376"/>
      <c r="OHB109" s="376"/>
      <c r="OHC109" s="376"/>
      <c r="OHD109" s="376"/>
      <c r="OHE109" s="376"/>
      <c r="OHF109" s="376"/>
      <c r="OHG109" s="376"/>
      <c r="OHH109" s="376"/>
      <c r="OHI109" s="376"/>
      <c r="OHJ109" s="376"/>
      <c r="OHK109" s="376"/>
      <c r="OHL109" s="376"/>
      <c r="OHM109" s="376"/>
      <c r="OHN109" s="376"/>
      <c r="OHO109" s="376"/>
      <c r="OHP109" s="376"/>
      <c r="OHQ109" s="376"/>
      <c r="OHR109" s="376"/>
      <c r="OHS109" s="376"/>
      <c r="OHT109" s="376"/>
      <c r="OHU109" s="376"/>
      <c r="OHV109" s="376"/>
      <c r="OHW109" s="376"/>
      <c r="OHX109" s="376"/>
      <c r="OHY109" s="376"/>
      <c r="OHZ109" s="376"/>
      <c r="OIA109" s="376"/>
      <c r="OIB109" s="376"/>
      <c r="OIC109" s="376"/>
      <c r="OID109" s="376"/>
      <c r="OIE109" s="376"/>
      <c r="OIF109" s="376"/>
      <c r="OIG109" s="376"/>
      <c r="OIH109" s="376"/>
      <c r="OII109" s="376"/>
      <c r="OIJ109" s="376"/>
      <c r="OIK109" s="376"/>
      <c r="OIL109" s="376"/>
      <c r="OIM109" s="376"/>
      <c r="OIN109" s="376"/>
      <c r="OIO109" s="376"/>
      <c r="OIP109" s="376"/>
      <c r="OIQ109" s="376"/>
      <c r="OIR109" s="376"/>
      <c r="OIS109" s="376"/>
      <c r="OIT109" s="376"/>
      <c r="OIU109" s="376"/>
      <c r="OIV109" s="376"/>
      <c r="OIW109" s="376"/>
      <c r="OIX109" s="376"/>
      <c r="OIY109" s="376"/>
      <c r="OIZ109" s="376"/>
      <c r="OJA109" s="376"/>
      <c r="OJB109" s="376"/>
      <c r="OJC109" s="376"/>
      <c r="OJD109" s="376"/>
      <c r="OJE109" s="376"/>
      <c r="OJF109" s="376"/>
      <c r="OJG109" s="376"/>
      <c r="OJH109" s="376"/>
      <c r="OJI109" s="376"/>
      <c r="OJJ109" s="376"/>
      <c r="OJK109" s="376"/>
      <c r="OJL109" s="376"/>
      <c r="OJM109" s="376"/>
      <c r="OJN109" s="376"/>
      <c r="OJO109" s="376"/>
      <c r="OJP109" s="376"/>
      <c r="OJQ109" s="376"/>
      <c r="OJR109" s="376"/>
      <c r="OJS109" s="376"/>
      <c r="OJT109" s="376"/>
      <c r="OJU109" s="376"/>
      <c r="OJV109" s="376"/>
      <c r="OJW109" s="376"/>
      <c r="OJX109" s="376"/>
      <c r="OJY109" s="376"/>
      <c r="OJZ109" s="376"/>
      <c r="OKA109" s="376"/>
      <c r="OKB109" s="376"/>
      <c r="OKC109" s="376"/>
      <c r="OKD109" s="376"/>
      <c r="OKE109" s="376"/>
      <c r="OKF109" s="376"/>
      <c r="OKG109" s="376"/>
      <c r="OKH109" s="376"/>
      <c r="OKI109" s="376"/>
      <c r="OKJ109" s="376"/>
      <c r="OKK109" s="376"/>
      <c r="OKL109" s="376"/>
      <c r="OKM109" s="376"/>
      <c r="OKN109" s="376"/>
      <c r="OKO109" s="376"/>
      <c r="OKP109" s="376"/>
      <c r="OKQ109" s="376"/>
      <c r="OKR109" s="376"/>
      <c r="OKS109" s="376"/>
      <c r="OKT109" s="376"/>
      <c r="OKU109" s="376"/>
      <c r="OKV109" s="376"/>
      <c r="OKW109" s="376"/>
      <c r="OKX109" s="376"/>
      <c r="OKY109" s="376"/>
      <c r="OKZ109" s="376"/>
      <c r="OLA109" s="376"/>
      <c r="OLB109" s="376"/>
      <c r="OLC109" s="376"/>
      <c r="OLD109" s="376"/>
      <c r="OLE109" s="376"/>
      <c r="OLF109" s="376"/>
      <c r="OLG109" s="376"/>
      <c r="OLH109" s="376"/>
      <c r="OLI109" s="376"/>
      <c r="OLJ109" s="376"/>
      <c r="OLK109" s="376"/>
      <c r="OLL109" s="376"/>
      <c r="OLM109" s="376"/>
      <c r="OLN109" s="376"/>
      <c r="OLO109" s="376"/>
      <c r="OLP109" s="376"/>
      <c r="OLQ109" s="376"/>
      <c r="OLR109" s="376"/>
      <c r="OLS109" s="376"/>
      <c r="OLT109" s="376"/>
      <c r="OLU109" s="376"/>
      <c r="OLV109" s="376"/>
      <c r="OLW109" s="376"/>
      <c r="OLX109" s="376"/>
      <c r="OLY109" s="376"/>
      <c r="OLZ109" s="376"/>
      <c r="OMA109" s="376"/>
      <c r="OMB109" s="376"/>
      <c r="OMC109" s="376"/>
      <c r="OMD109" s="376"/>
      <c r="OME109" s="376"/>
      <c r="OMF109" s="376"/>
      <c r="OMG109" s="376"/>
      <c r="OMH109" s="376"/>
      <c r="OMI109" s="376"/>
      <c r="OMJ109" s="376"/>
      <c r="OMK109" s="376"/>
      <c r="OML109" s="376"/>
      <c r="OMM109" s="376"/>
      <c r="OMN109" s="376"/>
      <c r="OMO109" s="376"/>
      <c r="OMP109" s="376"/>
      <c r="OMQ109" s="376"/>
      <c r="OMR109" s="376"/>
      <c r="OMS109" s="376"/>
      <c r="OMT109" s="376"/>
      <c r="OMU109" s="376"/>
      <c r="OMV109" s="376"/>
      <c r="OMW109" s="376"/>
      <c r="OMX109" s="376"/>
      <c r="OMY109" s="376"/>
      <c r="OMZ109" s="376"/>
      <c r="ONA109" s="376"/>
      <c r="ONB109" s="376"/>
      <c r="ONC109" s="376"/>
      <c r="OND109" s="376"/>
      <c r="ONE109" s="376"/>
      <c r="ONF109" s="376"/>
      <c r="ONG109" s="376"/>
      <c r="ONH109" s="376"/>
      <c r="ONI109" s="376"/>
      <c r="ONJ109" s="376"/>
      <c r="ONK109" s="376"/>
      <c r="ONL109" s="376"/>
      <c r="ONM109" s="376"/>
      <c r="ONN109" s="376"/>
      <c r="ONO109" s="376"/>
      <c r="ONP109" s="376"/>
      <c r="ONQ109" s="376"/>
      <c r="ONR109" s="376"/>
      <c r="ONS109" s="376"/>
      <c r="ONT109" s="376"/>
      <c r="ONU109" s="376"/>
      <c r="ONV109" s="376"/>
      <c r="ONW109" s="376"/>
      <c r="ONX109" s="376"/>
      <c r="ONY109" s="376"/>
      <c r="ONZ109" s="376"/>
      <c r="OOA109" s="376"/>
      <c r="OOB109" s="376"/>
      <c r="OOC109" s="376"/>
      <c r="OOD109" s="376"/>
      <c r="OOE109" s="376"/>
      <c r="OOF109" s="376"/>
      <c r="OOG109" s="376"/>
      <c r="OOH109" s="376"/>
      <c r="OOI109" s="376"/>
      <c r="OOJ109" s="376"/>
      <c r="OOK109" s="376"/>
      <c r="OOL109" s="376"/>
      <c r="OOM109" s="376"/>
      <c r="OON109" s="376"/>
      <c r="OOO109" s="376"/>
      <c r="OOP109" s="376"/>
      <c r="OOQ109" s="376"/>
      <c r="OOR109" s="376"/>
      <c r="OOS109" s="376"/>
      <c r="OOT109" s="376"/>
      <c r="OOU109" s="376"/>
      <c r="OOV109" s="376"/>
      <c r="OOW109" s="376"/>
      <c r="OOX109" s="376"/>
      <c r="OOY109" s="376"/>
      <c r="OOZ109" s="376"/>
      <c r="OPA109" s="376"/>
      <c r="OPB109" s="376"/>
      <c r="OPC109" s="376"/>
      <c r="OPD109" s="376"/>
      <c r="OPE109" s="376"/>
      <c r="OPF109" s="376"/>
      <c r="OPG109" s="376"/>
      <c r="OPH109" s="376"/>
      <c r="OPI109" s="376"/>
      <c r="OPJ109" s="376"/>
      <c r="OPK109" s="376"/>
      <c r="OPL109" s="376"/>
      <c r="OPM109" s="376"/>
      <c r="OPN109" s="376"/>
      <c r="OPO109" s="376"/>
      <c r="OPP109" s="376"/>
      <c r="OPQ109" s="376"/>
      <c r="OPR109" s="376"/>
      <c r="OPS109" s="376"/>
      <c r="OPT109" s="376"/>
      <c r="OPU109" s="376"/>
      <c r="OPV109" s="376"/>
      <c r="OPW109" s="376"/>
      <c r="OPX109" s="376"/>
      <c r="OPY109" s="376"/>
      <c r="OPZ109" s="376"/>
      <c r="OQA109" s="376"/>
      <c r="OQB109" s="376"/>
      <c r="OQC109" s="376"/>
      <c r="OQD109" s="376"/>
      <c r="OQE109" s="376"/>
      <c r="OQF109" s="376"/>
      <c r="OQG109" s="376"/>
      <c r="OQH109" s="376"/>
      <c r="OQI109" s="376"/>
      <c r="OQJ109" s="376"/>
      <c r="OQK109" s="376"/>
      <c r="OQL109" s="376"/>
      <c r="OQM109" s="376"/>
      <c r="OQN109" s="376"/>
      <c r="OQO109" s="376"/>
      <c r="OQP109" s="376"/>
      <c r="OQQ109" s="376"/>
      <c r="OQR109" s="376"/>
      <c r="OQS109" s="376"/>
      <c r="OQT109" s="376"/>
      <c r="OQU109" s="376"/>
      <c r="OQV109" s="376"/>
      <c r="OQW109" s="376"/>
      <c r="OQX109" s="376"/>
      <c r="OQY109" s="376"/>
      <c r="OQZ109" s="376"/>
      <c r="ORA109" s="376"/>
      <c r="ORB109" s="376"/>
      <c r="ORC109" s="376"/>
      <c r="ORD109" s="376"/>
      <c r="ORE109" s="376"/>
      <c r="ORF109" s="376"/>
      <c r="ORG109" s="376"/>
      <c r="ORH109" s="376"/>
      <c r="ORI109" s="376"/>
      <c r="ORJ109" s="376"/>
      <c r="ORK109" s="376"/>
      <c r="ORL109" s="376"/>
      <c r="ORM109" s="376"/>
      <c r="ORN109" s="376"/>
      <c r="ORO109" s="376"/>
      <c r="ORP109" s="376"/>
      <c r="ORQ109" s="376"/>
      <c r="ORR109" s="376"/>
      <c r="ORS109" s="376"/>
      <c r="ORT109" s="376"/>
      <c r="ORU109" s="376"/>
      <c r="ORV109" s="376"/>
      <c r="ORW109" s="376"/>
      <c r="ORX109" s="376"/>
      <c r="ORY109" s="376"/>
      <c r="ORZ109" s="376"/>
      <c r="OSA109" s="376"/>
      <c r="OSB109" s="376"/>
      <c r="OSC109" s="376"/>
      <c r="OSD109" s="376"/>
      <c r="OSE109" s="376"/>
      <c r="OSF109" s="376"/>
      <c r="OSG109" s="376"/>
      <c r="OSH109" s="376"/>
      <c r="OSI109" s="376"/>
      <c r="OSJ109" s="376"/>
      <c r="OSK109" s="376"/>
      <c r="OSL109" s="376"/>
      <c r="OSM109" s="376"/>
      <c r="OSN109" s="376"/>
      <c r="OSO109" s="376"/>
      <c r="OSP109" s="376"/>
      <c r="OSQ109" s="376"/>
      <c r="OSR109" s="376"/>
      <c r="OSS109" s="376"/>
      <c r="OST109" s="376"/>
      <c r="OSU109" s="376"/>
      <c r="OSV109" s="376"/>
      <c r="OSW109" s="376"/>
      <c r="OSX109" s="376"/>
      <c r="OSY109" s="376"/>
      <c r="OSZ109" s="376"/>
      <c r="OTA109" s="376"/>
      <c r="OTB109" s="376"/>
      <c r="OTC109" s="376"/>
      <c r="OTD109" s="376"/>
      <c r="OTE109" s="376"/>
      <c r="OTF109" s="376"/>
      <c r="OTG109" s="376"/>
      <c r="OTH109" s="376"/>
      <c r="OTI109" s="376"/>
      <c r="OTJ109" s="376"/>
      <c r="OTK109" s="376"/>
      <c r="OTL109" s="376"/>
      <c r="OTM109" s="376"/>
      <c r="OTN109" s="376"/>
      <c r="OTO109" s="376"/>
      <c r="OTP109" s="376"/>
      <c r="OTQ109" s="376"/>
      <c r="OTR109" s="376"/>
      <c r="OTS109" s="376"/>
      <c r="OTT109" s="376"/>
      <c r="OTU109" s="376"/>
      <c r="OTV109" s="376"/>
      <c r="OTW109" s="376"/>
      <c r="OTX109" s="376"/>
      <c r="OTY109" s="376"/>
      <c r="OTZ109" s="376"/>
      <c r="OUA109" s="376"/>
      <c r="OUB109" s="376"/>
      <c r="OUC109" s="376"/>
      <c r="OUD109" s="376"/>
      <c r="OUE109" s="376"/>
      <c r="OUF109" s="376"/>
      <c r="OUG109" s="376"/>
      <c r="OUH109" s="376"/>
      <c r="OUI109" s="376"/>
      <c r="OUJ109" s="376"/>
      <c r="OUK109" s="376"/>
      <c r="OUL109" s="376"/>
      <c r="OUM109" s="376"/>
      <c r="OUN109" s="376"/>
      <c r="OUO109" s="376"/>
      <c r="OUP109" s="376"/>
      <c r="OUQ109" s="376"/>
      <c r="OUR109" s="376"/>
      <c r="OUS109" s="376"/>
      <c r="OUT109" s="376"/>
      <c r="OUU109" s="376"/>
      <c r="OUV109" s="376"/>
      <c r="OUW109" s="376"/>
      <c r="OUX109" s="376"/>
      <c r="OUY109" s="376"/>
      <c r="OUZ109" s="376"/>
      <c r="OVA109" s="376"/>
      <c r="OVB109" s="376"/>
      <c r="OVC109" s="376"/>
      <c r="OVD109" s="376"/>
      <c r="OVE109" s="376"/>
      <c r="OVF109" s="376"/>
      <c r="OVG109" s="376"/>
      <c r="OVH109" s="376"/>
      <c r="OVI109" s="376"/>
      <c r="OVJ109" s="376"/>
      <c r="OVK109" s="376"/>
      <c r="OVL109" s="376"/>
      <c r="OVM109" s="376"/>
      <c r="OVN109" s="376"/>
      <c r="OVO109" s="376"/>
      <c r="OVP109" s="376"/>
      <c r="OVQ109" s="376"/>
      <c r="OVR109" s="376"/>
      <c r="OVS109" s="376"/>
      <c r="OVT109" s="376"/>
      <c r="OVU109" s="376"/>
      <c r="OVV109" s="376"/>
      <c r="OVW109" s="376"/>
      <c r="OVX109" s="376"/>
      <c r="OVY109" s="376"/>
      <c r="OVZ109" s="376"/>
      <c r="OWA109" s="376"/>
      <c r="OWB109" s="376"/>
      <c r="OWC109" s="376"/>
      <c r="OWD109" s="376"/>
      <c r="OWE109" s="376"/>
      <c r="OWF109" s="376"/>
      <c r="OWG109" s="376"/>
      <c r="OWH109" s="376"/>
      <c r="OWI109" s="376"/>
      <c r="OWJ109" s="376"/>
      <c r="OWK109" s="376"/>
      <c r="OWL109" s="376"/>
      <c r="OWM109" s="376"/>
      <c r="OWN109" s="376"/>
      <c r="OWO109" s="376"/>
      <c r="OWP109" s="376"/>
      <c r="OWQ109" s="376"/>
      <c r="OWR109" s="376"/>
      <c r="OWS109" s="376"/>
      <c r="OWT109" s="376"/>
      <c r="OWU109" s="376"/>
      <c r="OWV109" s="376"/>
      <c r="OWW109" s="376"/>
      <c r="OWX109" s="376"/>
      <c r="OWY109" s="376"/>
      <c r="OWZ109" s="376"/>
      <c r="OXA109" s="376"/>
      <c r="OXB109" s="376"/>
      <c r="OXC109" s="376"/>
      <c r="OXD109" s="376"/>
      <c r="OXE109" s="376"/>
      <c r="OXF109" s="376"/>
      <c r="OXG109" s="376"/>
      <c r="OXH109" s="376"/>
      <c r="OXI109" s="376"/>
      <c r="OXJ109" s="376"/>
      <c r="OXK109" s="376"/>
      <c r="OXL109" s="376"/>
      <c r="OXM109" s="376"/>
      <c r="OXN109" s="376"/>
      <c r="OXO109" s="376"/>
      <c r="OXP109" s="376"/>
      <c r="OXQ109" s="376"/>
      <c r="OXR109" s="376"/>
      <c r="OXS109" s="376"/>
      <c r="OXT109" s="376"/>
      <c r="OXU109" s="376"/>
      <c r="OXV109" s="376"/>
      <c r="OXW109" s="376"/>
      <c r="OXX109" s="376"/>
      <c r="OXY109" s="376"/>
      <c r="OXZ109" s="376"/>
      <c r="OYA109" s="376"/>
      <c r="OYB109" s="376"/>
      <c r="OYC109" s="376"/>
      <c r="OYD109" s="376"/>
      <c r="OYE109" s="376"/>
      <c r="OYF109" s="376"/>
      <c r="OYG109" s="376"/>
      <c r="OYH109" s="376"/>
      <c r="OYI109" s="376"/>
      <c r="OYJ109" s="376"/>
      <c r="OYK109" s="376"/>
      <c r="OYL109" s="376"/>
      <c r="OYM109" s="376"/>
      <c r="OYN109" s="376"/>
      <c r="OYO109" s="376"/>
      <c r="OYP109" s="376"/>
      <c r="OYQ109" s="376"/>
      <c r="OYR109" s="376"/>
      <c r="OYS109" s="376"/>
      <c r="OYT109" s="376"/>
      <c r="OYU109" s="376"/>
      <c r="OYV109" s="376"/>
      <c r="OYW109" s="376"/>
      <c r="OYX109" s="376"/>
      <c r="OYY109" s="376"/>
      <c r="OYZ109" s="376"/>
      <c r="OZA109" s="376"/>
      <c r="OZB109" s="376"/>
      <c r="OZC109" s="376"/>
      <c r="OZD109" s="376"/>
      <c r="OZE109" s="376"/>
      <c r="OZF109" s="376"/>
      <c r="OZG109" s="376"/>
      <c r="OZH109" s="376"/>
      <c r="OZI109" s="376"/>
      <c r="OZJ109" s="376"/>
      <c r="OZK109" s="376"/>
      <c r="OZL109" s="376"/>
      <c r="OZM109" s="376"/>
      <c r="OZN109" s="376"/>
      <c r="OZO109" s="376"/>
      <c r="OZP109" s="376"/>
      <c r="OZQ109" s="376"/>
      <c r="OZR109" s="376"/>
      <c r="OZS109" s="376"/>
      <c r="OZT109" s="376"/>
      <c r="OZU109" s="376"/>
      <c r="OZV109" s="376"/>
      <c r="OZW109" s="376"/>
      <c r="OZX109" s="376"/>
      <c r="OZY109" s="376"/>
      <c r="OZZ109" s="376"/>
      <c r="PAA109" s="376"/>
      <c r="PAB109" s="376"/>
      <c r="PAC109" s="376"/>
      <c r="PAD109" s="376"/>
      <c r="PAE109" s="376"/>
      <c r="PAF109" s="376"/>
      <c r="PAG109" s="376"/>
      <c r="PAH109" s="376"/>
      <c r="PAI109" s="376"/>
      <c r="PAJ109" s="376"/>
      <c r="PAK109" s="376"/>
      <c r="PAL109" s="376"/>
      <c r="PAM109" s="376"/>
      <c r="PAN109" s="376"/>
      <c r="PAO109" s="376"/>
      <c r="PAP109" s="376"/>
      <c r="PAQ109" s="376"/>
      <c r="PAR109" s="376"/>
      <c r="PAS109" s="376"/>
      <c r="PAT109" s="376"/>
      <c r="PAU109" s="376"/>
      <c r="PAV109" s="376"/>
      <c r="PAW109" s="376"/>
      <c r="PAX109" s="376"/>
      <c r="PAY109" s="376"/>
      <c r="PAZ109" s="376"/>
      <c r="PBA109" s="376"/>
      <c r="PBB109" s="376"/>
      <c r="PBC109" s="376"/>
      <c r="PBD109" s="376"/>
      <c r="PBE109" s="376"/>
      <c r="PBF109" s="376"/>
      <c r="PBG109" s="376"/>
      <c r="PBH109" s="376"/>
      <c r="PBI109" s="376"/>
      <c r="PBJ109" s="376"/>
      <c r="PBK109" s="376"/>
      <c r="PBL109" s="376"/>
      <c r="PBM109" s="376"/>
      <c r="PBN109" s="376"/>
      <c r="PBO109" s="376"/>
      <c r="PBP109" s="376"/>
      <c r="PBQ109" s="376"/>
      <c r="PBR109" s="376"/>
      <c r="PBS109" s="376"/>
      <c r="PBT109" s="376"/>
      <c r="PBU109" s="376"/>
      <c r="PBV109" s="376"/>
      <c r="PBW109" s="376"/>
      <c r="PBX109" s="376"/>
      <c r="PBY109" s="376"/>
      <c r="PBZ109" s="376"/>
      <c r="PCA109" s="376"/>
      <c r="PCB109" s="376"/>
      <c r="PCC109" s="376"/>
      <c r="PCD109" s="376"/>
      <c r="PCE109" s="376"/>
      <c r="PCF109" s="376"/>
      <c r="PCG109" s="376"/>
      <c r="PCH109" s="376"/>
      <c r="PCI109" s="376"/>
      <c r="PCJ109" s="376"/>
      <c r="PCK109" s="376"/>
      <c r="PCL109" s="376"/>
      <c r="PCM109" s="376"/>
      <c r="PCN109" s="376"/>
      <c r="PCO109" s="376"/>
      <c r="PCP109" s="376"/>
      <c r="PCQ109" s="376"/>
      <c r="PCR109" s="376"/>
      <c r="PCS109" s="376"/>
      <c r="PCT109" s="376"/>
      <c r="PCU109" s="376"/>
      <c r="PCV109" s="376"/>
      <c r="PCW109" s="376"/>
      <c r="PCX109" s="376"/>
      <c r="PCY109" s="376"/>
      <c r="PCZ109" s="376"/>
      <c r="PDA109" s="376"/>
      <c r="PDB109" s="376"/>
      <c r="PDC109" s="376"/>
      <c r="PDD109" s="376"/>
      <c r="PDE109" s="376"/>
      <c r="PDF109" s="376"/>
      <c r="PDG109" s="376"/>
      <c r="PDH109" s="376"/>
      <c r="PDI109" s="376"/>
      <c r="PDJ109" s="376"/>
      <c r="PDK109" s="376"/>
      <c r="PDL109" s="376"/>
      <c r="PDM109" s="376"/>
      <c r="PDN109" s="376"/>
      <c r="PDO109" s="376"/>
      <c r="PDP109" s="376"/>
      <c r="PDQ109" s="376"/>
      <c r="PDR109" s="376"/>
      <c r="PDS109" s="376"/>
      <c r="PDT109" s="376"/>
      <c r="PDU109" s="376"/>
      <c r="PDV109" s="376"/>
      <c r="PDW109" s="376"/>
      <c r="PDX109" s="376"/>
      <c r="PDY109" s="376"/>
      <c r="PDZ109" s="376"/>
      <c r="PEA109" s="376"/>
      <c r="PEB109" s="376"/>
      <c r="PEC109" s="376"/>
      <c r="PED109" s="376"/>
      <c r="PEE109" s="376"/>
      <c r="PEF109" s="376"/>
      <c r="PEG109" s="376"/>
      <c r="PEH109" s="376"/>
      <c r="PEI109" s="376"/>
      <c r="PEJ109" s="376"/>
      <c r="PEK109" s="376"/>
      <c r="PEL109" s="376"/>
      <c r="PEM109" s="376"/>
      <c r="PEN109" s="376"/>
      <c r="PEO109" s="376"/>
      <c r="PEP109" s="376"/>
      <c r="PEQ109" s="376"/>
      <c r="PER109" s="376"/>
      <c r="PES109" s="376"/>
      <c r="PET109" s="376"/>
      <c r="PEU109" s="376"/>
      <c r="PEV109" s="376"/>
      <c r="PEW109" s="376"/>
      <c r="PEX109" s="376"/>
      <c r="PEY109" s="376"/>
      <c r="PEZ109" s="376"/>
      <c r="PFA109" s="376"/>
      <c r="PFB109" s="376"/>
      <c r="PFC109" s="376"/>
      <c r="PFD109" s="376"/>
      <c r="PFE109" s="376"/>
      <c r="PFF109" s="376"/>
      <c r="PFG109" s="376"/>
      <c r="PFH109" s="376"/>
      <c r="PFI109" s="376"/>
      <c r="PFJ109" s="376"/>
      <c r="PFK109" s="376"/>
      <c r="PFL109" s="376"/>
      <c r="PFM109" s="376"/>
      <c r="PFN109" s="376"/>
      <c r="PFO109" s="376"/>
      <c r="PFP109" s="376"/>
      <c r="PFQ109" s="376"/>
      <c r="PFR109" s="376"/>
      <c r="PFS109" s="376"/>
      <c r="PFT109" s="376"/>
      <c r="PFU109" s="376"/>
      <c r="PFV109" s="376"/>
      <c r="PFW109" s="376"/>
      <c r="PFX109" s="376"/>
      <c r="PFY109" s="376"/>
      <c r="PFZ109" s="376"/>
      <c r="PGA109" s="376"/>
      <c r="PGB109" s="376"/>
      <c r="PGC109" s="376"/>
      <c r="PGD109" s="376"/>
      <c r="PGE109" s="376"/>
      <c r="PGF109" s="376"/>
      <c r="PGG109" s="376"/>
      <c r="PGH109" s="376"/>
      <c r="PGI109" s="376"/>
      <c r="PGJ109" s="376"/>
      <c r="PGK109" s="376"/>
      <c r="PGL109" s="376"/>
      <c r="PGM109" s="376"/>
      <c r="PGN109" s="376"/>
      <c r="PGO109" s="376"/>
      <c r="PGP109" s="376"/>
      <c r="PGQ109" s="376"/>
      <c r="PGR109" s="376"/>
      <c r="PGS109" s="376"/>
      <c r="PGT109" s="376"/>
      <c r="PGU109" s="376"/>
      <c r="PGV109" s="376"/>
      <c r="PGW109" s="376"/>
      <c r="PGX109" s="376"/>
      <c r="PGY109" s="376"/>
      <c r="PGZ109" s="376"/>
      <c r="PHA109" s="376"/>
      <c r="PHB109" s="376"/>
      <c r="PHC109" s="376"/>
      <c r="PHD109" s="376"/>
      <c r="PHE109" s="376"/>
      <c r="PHF109" s="376"/>
      <c r="PHG109" s="376"/>
      <c r="PHH109" s="376"/>
      <c r="PHI109" s="376"/>
      <c r="PHJ109" s="376"/>
      <c r="PHK109" s="376"/>
      <c r="PHL109" s="376"/>
      <c r="PHM109" s="376"/>
      <c r="PHN109" s="376"/>
      <c r="PHO109" s="376"/>
      <c r="PHP109" s="376"/>
      <c r="PHQ109" s="376"/>
      <c r="PHR109" s="376"/>
      <c r="PHS109" s="376"/>
      <c r="PHT109" s="376"/>
      <c r="PHU109" s="376"/>
      <c r="PHV109" s="376"/>
      <c r="PHW109" s="376"/>
      <c r="PHX109" s="376"/>
      <c r="PHY109" s="376"/>
      <c r="PHZ109" s="376"/>
      <c r="PIA109" s="376"/>
      <c r="PIB109" s="376"/>
      <c r="PIC109" s="376"/>
      <c r="PID109" s="376"/>
      <c r="PIE109" s="376"/>
      <c r="PIF109" s="376"/>
      <c r="PIG109" s="376"/>
      <c r="PIH109" s="376"/>
      <c r="PII109" s="376"/>
      <c r="PIJ109" s="376"/>
      <c r="PIK109" s="376"/>
      <c r="PIL109" s="376"/>
      <c r="PIM109" s="376"/>
      <c r="PIN109" s="376"/>
      <c r="PIO109" s="376"/>
      <c r="PIP109" s="376"/>
      <c r="PIQ109" s="376"/>
      <c r="PIR109" s="376"/>
      <c r="PIS109" s="376"/>
      <c r="PIT109" s="376"/>
      <c r="PIU109" s="376"/>
      <c r="PIV109" s="376"/>
      <c r="PIW109" s="376"/>
      <c r="PIX109" s="376"/>
      <c r="PIY109" s="376"/>
      <c r="PIZ109" s="376"/>
      <c r="PJA109" s="376"/>
      <c r="PJB109" s="376"/>
      <c r="PJC109" s="376"/>
      <c r="PJD109" s="376"/>
      <c r="PJE109" s="376"/>
      <c r="PJF109" s="376"/>
      <c r="PJG109" s="376"/>
      <c r="PJH109" s="376"/>
      <c r="PJI109" s="376"/>
      <c r="PJJ109" s="376"/>
      <c r="PJK109" s="376"/>
      <c r="PJL109" s="376"/>
      <c r="PJM109" s="376"/>
      <c r="PJN109" s="376"/>
      <c r="PJO109" s="376"/>
      <c r="PJP109" s="376"/>
      <c r="PJQ109" s="376"/>
      <c r="PJR109" s="376"/>
      <c r="PJS109" s="376"/>
      <c r="PJT109" s="376"/>
      <c r="PJU109" s="376"/>
      <c r="PJV109" s="376"/>
      <c r="PJW109" s="376"/>
      <c r="PJX109" s="376"/>
      <c r="PJY109" s="376"/>
      <c r="PJZ109" s="376"/>
      <c r="PKA109" s="376"/>
      <c r="PKB109" s="376"/>
      <c r="PKC109" s="376"/>
      <c r="PKD109" s="376"/>
      <c r="PKE109" s="376"/>
      <c r="PKF109" s="376"/>
      <c r="PKG109" s="376"/>
      <c r="PKH109" s="376"/>
      <c r="PKI109" s="376"/>
      <c r="PKJ109" s="376"/>
      <c r="PKK109" s="376"/>
      <c r="PKL109" s="376"/>
      <c r="PKM109" s="376"/>
      <c r="PKN109" s="376"/>
      <c r="PKO109" s="376"/>
      <c r="PKP109" s="376"/>
      <c r="PKQ109" s="376"/>
      <c r="PKR109" s="376"/>
      <c r="PKS109" s="376"/>
      <c r="PKT109" s="376"/>
      <c r="PKU109" s="376"/>
      <c r="PKV109" s="376"/>
      <c r="PKW109" s="376"/>
      <c r="PKX109" s="376"/>
      <c r="PKY109" s="376"/>
      <c r="PKZ109" s="376"/>
      <c r="PLA109" s="376"/>
      <c r="PLB109" s="376"/>
      <c r="PLC109" s="376"/>
      <c r="PLD109" s="376"/>
      <c r="PLE109" s="376"/>
      <c r="PLF109" s="376"/>
      <c r="PLG109" s="376"/>
      <c r="PLH109" s="376"/>
      <c r="PLI109" s="376"/>
      <c r="PLJ109" s="376"/>
      <c r="PLK109" s="376"/>
      <c r="PLL109" s="376"/>
      <c r="PLM109" s="376"/>
      <c r="PLN109" s="376"/>
      <c r="PLO109" s="376"/>
      <c r="PLP109" s="376"/>
      <c r="PLQ109" s="376"/>
      <c r="PLR109" s="376"/>
      <c r="PLS109" s="376"/>
      <c r="PLT109" s="376"/>
      <c r="PLU109" s="376"/>
      <c r="PLV109" s="376"/>
      <c r="PLW109" s="376"/>
      <c r="PLX109" s="376"/>
      <c r="PLY109" s="376"/>
      <c r="PLZ109" s="376"/>
      <c r="PMA109" s="376"/>
      <c r="PMB109" s="376"/>
      <c r="PMC109" s="376"/>
      <c r="PMD109" s="376"/>
      <c r="PME109" s="376"/>
      <c r="PMF109" s="376"/>
      <c r="PMG109" s="376"/>
      <c r="PMH109" s="376"/>
      <c r="PMI109" s="376"/>
      <c r="PMJ109" s="376"/>
      <c r="PMK109" s="376"/>
      <c r="PML109" s="376"/>
      <c r="PMM109" s="376"/>
      <c r="PMN109" s="376"/>
      <c r="PMO109" s="376"/>
      <c r="PMP109" s="376"/>
      <c r="PMQ109" s="376"/>
      <c r="PMR109" s="376"/>
      <c r="PMS109" s="376"/>
      <c r="PMT109" s="376"/>
      <c r="PMU109" s="376"/>
      <c r="PMV109" s="376"/>
      <c r="PMW109" s="376"/>
      <c r="PMX109" s="376"/>
      <c r="PMY109" s="376"/>
      <c r="PMZ109" s="376"/>
      <c r="PNA109" s="376"/>
      <c r="PNB109" s="376"/>
      <c r="PNC109" s="376"/>
      <c r="PND109" s="376"/>
      <c r="PNE109" s="376"/>
      <c r="PNF109" s="376"/>
      <c r="PNG109" s="376"/>
      <c r="PNH109" s="376"/>
      <c r="PNI109" s="376"/>
      <c r="PNJ109" s="376"/>
      <c r="PNK109" s="376"/>
      <c r="PNL109" s="376"/>
      <c r="PNM109" s="376"/>
      <c r="PNN109" s="376"/>
      <c r="PNO109" s="376"/>
      <c r="PNP109" s="376"/>
      <c r="PNQ109" s="376"/>
      <c r="PNR109" s="376"/>
      <c r="PNS109" s="376"/>
      <c r="PNT109" s="376"/>
      <c r="PNU109" s="376"/>
      <c r="PNV109" s="376"/>
      <c r="PNW109" s="376"/>
      <c r="PNX109" s="376"/>
      <c r="PNY109" s="376"/>
      <c r="PNZ109" s="376"/>
      <c r="POA109" s="376"/>
      <c r="POB109" s="376"/>
      <c r="POC109" s="376"/>
      <c r="POD109" s="376"/>
      <c r="POE109" s="376"/>
      <c r="POF109" s="376"/>
      <c r="POG109" s="376"/>
      <c r="POH109" s="376"/>
      <c r="POI109" s="376"/>
      <c r="POJ109" s="376"/>
      <c r="POK109" s="376"/>
      <c r="POL109" s="376"/>
      <c r="POM109" s="376"/>
      <c r="PON109" s="376"/>
      <c r="POO109" s="376"/>
      <c r="POP109" s="376"/>
      <c r="POQ109" s="376"/>
      <c r="POR109" s="376"/>
      <c r="POS109" s="376"/>
      <c r="POT109" s="376"/>
      <c r="POU109" s="376"/>
      <c r="POV109" s="376"/>
      <c r="POW109" s="376"/>
      <c r="POX109" s="376"/>
      <c r="POY109" s="376"/>
      <c r="POZ109" s="376"/>
      <c r="PPA109" s="376"/>
      <c r="PPB109" s="376"/>
      <c r="PPC109" s="376"/>
      <c r="PPD109" s="376"/>
      <c r="PPE109" s="376"/>
      <c r="PPF109" s="376"/>
      <c r="PPG109" s="376"/>
      <c r="PPH109" s="376"/>
      <c r="PPI109" s="376"/>
      <c r="PPJ109" s="376"/>
      <c r="PPK109" s="376"/>
      <c r="PPL109" s="376"/>
      <c r="PPM109" s="376"/>
      <c r="PPN109" s="376"/>
      <c r="PPO109" s="376"/>
      <c r="PPP109" s="376"/>
      <c r="PPQ109" s="376"/>
      <c r="PPR109" s="376"/>
      <c r="PPS109" s="376"/>
      <c r="PPT109" s="376"/>
      <c r="PPU109" s="376"/>
      <c r="PPV109" s="376"/>
      <c r="PPW109" s="376"/>
      <c r="PPX109" s="376"/>
      <c r="PPY109" s="376"/>
      <c r="PPZ109" s="376"/>
      <c r="PQA109" s="376"/>
      <c r="PQB109" s="376"/>
      <c r="PQC109" s="376"/>
      <c r="PQD109" s="376"/>
      <c r="PQE109" s="376"/>
      <c r="PQF109" s="376"/>
      <c r="PQG109" s="376"/>
      <c r="PQH109" s="376"/>
      <c r="PQI109" s="376"/>
      <c r="PQJ109" s="376"/>
      <c r="PQK109" s="376"/>
      <c r="PQL109" s="376"/>
      <c r="PQM109" s="376"/>
      <c r="PQN109" s="376"/>
      <c r="PQO109" s="376"/>
      <c r="PQP109" s="376"/>
      <c r="PQQ109" s="376"/>
      <c r="PQR109" s="376"/>
      <c r="PQS109" s="376"/>
      <c r="PQT109" s="376"/>
      <c r="PQU109" s="376"/>
      <c r="PQV109" s="376"/>
      <c r="PQW109" s="376"/>
      <c r="PQX109" s="376"/>
      <c r="PQY109" s="376"/>
      <c r="PQZ109" s="376"/>
      <c r="PRA109" s="376"/>
      <c r="PRB109" s="376"/>
      <c r="PRC109" s="376"/>
      <c r="PRD109" s="376"/>
      <c r="PRE109" s="376"/>
      <c r="PRF109" s="376"/>
      <c r="PRG109" s="376"/>
      <c r="PRH109" s="376"/>
      <c r="PRI109" s="376"/>
      <c r="PRJ109" s="376"/>
      <c r="PRK109" s="376"/>
      <c r="PRL109" s="376"/>
      <c r="PRM109" s="376"/>
      <c r="PRN109" s="376"/>
      <c r="PRO109" s="376"/>
      <c r="PRP109" s="376"/>
      <c r="PRQ109" s="376"/>
      <c r="PRR109" s="376"/>
      <c r="PRS109" s="376"/>
      <c r="PRT109" s="376"/>
      <c r="PRU109" s="376"/>
      <c r="PRV109" s="376"/>
      <c r="PRW109" s="376"/>
      <c r="PRX109" s="376"/>
      <c r="PRY109" s="376"/>
      <c r="PRZ109" s="376"/>
      <c r="PSA109" s="376"/>
      <c r="PSB109" s="376"/>
      <c r="PSC109" s="376"/>
      <c r="PSD109" s="376"/>
      <c r="PSE109" s="376"/>
      <c r="PSF109" s="376"/>
      <c r="PSG109" s="376"/>
      <c r="PSH109" s="376"/>
      <c r="PSI109" s="376"/>
      <c r="PSJ109" s="376"/>
      <c r="PSK109" s="376"/>
      <c r="PSL109" s="376"/>
      <c r="PSM109" s="376"/>
      <c r="PSN109" s="376"/>
      <c r="PSO109" s="376"/>
      <c r="PSP109" s="376"/>
      <c r="PSQ109" s="376"/>
      <c r="PSR109" s="376"/>
      <c r="PSS109" s="376"/>
      <c r="PST109" s="376"/>
      <c r="PSU109" s="376"/>
      <c r="PSV109" s="376"/>
      <c r="PSW109" s="376"/>
      <c r="PSX109" s="376"/>
      <c r="PSY109" s="376"/>
      <c r="PSZ109" s="376"/>
      <c r="PTA109" s="376"/>
      <c r="PTB109" s="376"/>
      <c r="PTC109" s="376"/>
      <c r="PTD109" s="376"/>
      <c r="PTE109" s="376"/>
      <c r="PTF109" s="376"/>
      <c r="PTG109" s="376"/>
      <c r="PTH109" s="376"/>
      <c r="PTI109" s="376"/>
      <c r="PTJ109" s="376"/>
      <c r="PTK109" s="376"/>
      <c r="PTL109" s="376"/>
      <c r="PTM109" s="376"/>
      <c r="PTN109" s="376"/>
      <c r="PTO109" s="376"/>
      <c r="PTP109" s="376"/>
      <c r="PTQ109" s="376"/>
      <c r="PTR109" s="376"/>
      <c r="PTS109" s="376"/>
      <c r="PTT109" s="376"/>
      <c r="PTU109" s="376"/>
      <c r="PTV109" s="376"/>
      <c r="PTW109" s="376"/>
      <c r="PTX109" s="376"/>
      <c r="PTY109" s="376"/>
      <c r="PTZ109" s="376"/>
      <c r="PUA109" s="376"/>
      <c r="PUB109" s="376"/>
      <c r="PUC109" s="376"/>
      <c r="PUD109" s="376"/>
      <c r="PUE109" s="376"/>
      <c r="PUF109" s="376"/>
      <c r="PUG109" s="376"/>
      <c r="PUH109" s="376"/>
      <c r="PUI109" s="376"/>
      <c r="PUJ109" s="376"/>
      <c r="PUK109" s="376"/>
      <c r="PUL109" s="376"/>
      <c r="PUM109" s="376"/>
      <c r="PUN109" s="376"/>
      <c r="PUO109" s="376"/>
      <c r="PUP109" s="376"/>
      <c r="PUQ109" s="376"/>
      <c r="PUR109" s="376"/>
      <c r="PUS109" s="376"/>
      <c r="PUT109" s="376"/>
      <c r="PUU109" s="376"/>
      <c r="PUV109" s="376"/>
      <c r="PUW109" s="376"/>
      <c r="PUX109" s="376"/>
      <c r="PUY109" s="376"/>
      <c r="PUZ109" s="376"/>
      <c r="PVA109" s="376"/>
      <c r="PVB109" s="376"/>
      <c r="PVC109" s="376"/>
      <c r="PVD109" s="376"/>
      <c r="PVE109" s="376"/>
      <c r="PVF109" s="376"/>
      <c r="PVG109" s="376"/>
      <c r="PVH109" s="376"/>
      <c r="PVI109" s="376"/>
      <c r="PVJ109" s="376"/>
      <c r="PVK109" s="376"/>
      <c r="PVL109" s="376"/>
      <c r="PVM109" s="376"/>
      <c r="PVN109" s="376"/>
      <c r="PVO109" s="376"/>
      <c r="PVP109" s="376"/>
      <c r="PVQ109" s="376"/>
      <c r="PVR109" s="376"/>
      <c r="PVS109" s="376"/>
      <c r="PVT109" s="376"/>
      <c r="PVU109" s="376"/>
      <c r="PVV109" s="376"/>
      <c r="PVW109" s="376"/>
      <c r="PVX109" s="376"/>
      <c r="PVY109" s="376"/>
      <c r="PVZ109" s="376"/>
      <c r="PWA109" s="376"/>
      <c r="PWB109" s="376"/>
      <c r="PWC109" s="376"/>
      <c r="PWD109" s="376"/>
      <c r="PWE109" s="376"/>
      <c r="PWF109" s="376"/>
      <c r="PWG109" s="376"/>
      <c r="PWH109" s="376"/>
      <c r="PWI109" s="376"/>
      <c r="PWJ109" s="376"/>
      <c r="PWK109" s="376"/>
      <c r="PWL109" s="376"/>
      <c r="PWM109" s="376"/>
      <c r="PWN109" s="376"/>
      <c r="PWO109" s="376"/>
      <c r="PWP109" s="376"/>
      <c r="PWQ109" s="376"/>
      <c r="PWR109" s="376"/>
      <c r="PWS109" s="376"/>
      <c r="PWT109" s="376"/>
      <c r="PWU109" s="376"/>
      <c r="PWV109" s="376"/>
      <c r="PWW109" s="376"/>
      <c r="PWX109" s="376"/>
      <c r="PWY109" s="376"/>
      <c r="PWZ109" s="376"/>
      <c r="PXA109" s="376"/>
      <c r="PXB109" s="376"/>
      <c r="PXC109" s="376"/>
      <c r="PXD109" s="376"/>
      <c r="PXE109" s="376"/>
      <c r="PXF109" s="376"/>
      <c r="PXG109" s="376"/>
      <c r="PXH109" s="376"/>
      <c r="PXI109" s="376"/>
      <c r="PXJ109" s="376"/>
      <c r="PXK109" s="376"/>
      <c r="PXL109" s="376"/>
      <c r="PXM109" s="376"/>
      <c r="PXN109" s="376"/>
      <c r="PXO109" s="376"/>
      <c r="PXP109" s="376"/>
      <c r="PXQ109" s="376"/>
      <c r="PXR109" s="376"/>
      <c r="PXS109" s="376"/>
      <c r="PXT109" s="376"/>
      <c r="PXU109" s="376"/>
      <c r="PXV109" s="376"/>
      <c r="PXW109" s="376"/>
      <c r="PXX109" s="376"/>
      <c r="PXY109" s="376"/>
      <c r="PXZ109" s="376"/>
      <c r="PYA109" s="376"/>
      <c r="PYB109" s="376"/>
      <c r="PYC109" s="376"/>
      <c r="PYD109" s="376"/>
      <c r="PYE109" s="376"/>
      <c r="PYF109" s="376"/>
      <c r="PYG109" s="376"/>
      <c r="PYH109" s="376"/>
      <c r="PYI109" s="376"/>
      <c r="PYJ109" s="376"/>
      <c r="PYK109" s="376"/>
      <c r="PYL109" s="376"/>
      <c r="PYM109" s="376"/>
      <c r="PYN109" s="376"/>
      <c r="PYO109" s="376"/>
      <c r="PYP109" s="376"/>
      <c r="PYQ109" s="376"/>
      <c r="PYR109" s="376"/>
      <c r="PYS109" s="376"/>
      <c r="PYT109" s="376"/>
      <c r="PYU109" s="376"/>
      <c r="PYV109" s="376"/>
      <c r="PYW109" s="376"/>
      <c r="PYX109" s="376"/>
      <c r="PYY109" s="376"/>
      <c r="PYZ109" s="376"/>
      <c r="PZA109" s="376"/>
      <c r="PZB109" s="376"/>
      <c r="PZC109" s="376"/>
      <c r="PZD109" s="376"/>
      <c r="PZE109" s="376"/>
      <c r="PZF109" s="376"/>
      <c r="PZG109" s="376"/>
      <c r="PZH109" s="376"/>
      <c r="PZI109" s="376"/>
      <c r="PZJ109" s="376"/>
      <c r="PZK109" s="376"/>
      <c r="PZL109" s="376"/>
      <c r="PZM109" s="376"/>
      <c r="PZN109" s="376"/>
      <c r="PZO109" s="376"/>
      <c r="PZP109" s="376"/>
      <c r="PZQ109" s="376"/>
      <c r="PZR109" s="376"/>
      <c r="PZS109" s="376"/>
      <c r="PZT109" s="376"/>
      <c r="PZU109" s="376"/>
      <c r="PZV109" s="376"/>
      <c r="PZW109" s="376"/>
      <c r="PZX109" s="376"/>
      <c r="PZY109" s="376"/>
      <c r="PZZ109" s="376"/>
      <c r="QAA109" s="376"/>
      <c r="QAB109" s="376"/>
      <c r="QAC109" s="376"/>
      <c r="QAD109" s="376"/>
      <c r="QAE109" s="376"/>
      <c r="QAF109" s="376"/>
      <c r="QAG109" s="376"/>
      <c r="QAH109" s="376"/>
      <c r="QAI109" s="376"/>
      <c r="QAJ109" s="376"/>
      <c r="QAK109" s="376"/>
      <c r="QAL109" s="376"/>
      <c r="QAM109" s="376"/>
      <c r="QAN109" s="376"/>
      <c r="QAO109" s="376"/>
      <c r="QAP109" s="376"/>
      <c r="QAQ109" s="376"/>
      <c r="QAR109" s="376"/>
      <c r="QAS109" s="376"/>
      <c r="QAT109" s="376"/>
      <c r="QAU109" s="376"/>
      <c r="QAV109" s="376"/>
      <c r="QAW109" s="376"/>
      <c r="QAX109" s="376"/>
      <c r="QAY109" s="376"/>
      <c r="QAZ109" s="376"/>
      <c r="QBA109" s="376"/>
      <c r="QBB109" s="376"/>
      <c r="QBC109" s="376"/>
      <c r="QBD109" s="376"/>
      <c r="QBE109" s="376"/>
      <c r="QBF109" s="376"/>
      <c r="QBG109" s="376"/>
      <c r="QBH109" s="376"/>
      <c r="QBI109" s="376"/>
      <c r="QBJ109" s="376"/>
      <c r="QBK109" s="376"/>
      <c r="QBL109" s="376"/>
      <c r="QBM109" s="376"/>
      <c r="QBN109" s="376"/>
      <c r="QBO109" s="376"/>
      <c r="QBP109" s="376"/>
      <c r="QBQ109" s="376"/>
      <c r="QBR109" s="376"/>
      <c r="QBS109" s="376"/>
      <c r="QBT109" s="376"/>
      <c r="QBU109" s="376"/>
      <c r="QBV109" s="376"/>
      <c r="QBW109" s="376"/>
      <c r="QBX109" s="376"/>
      <c r="QBY109" s="376"/>
      <c r="QBZ109" s="376"/>
      <c r="QCA109" s="376"/>
      <c r="QCB109" s="376"/>
      <c r="QCC109" s="376"/>
      <c r="QCD109" s="376"/>
      <c r="QCE109" s="376"/>
      <c r="QCF109" s="376"/>
      <c r="QCG109" s="376"/>
      <c r="QCH109" s="376"/>
      <c r="QCI109" s="376"/>
      <c r="QCJ109" s="376"/>
      <c r="QCK109" s="376"/>
      <c r="QCL109" s="376"/>
      <c r="QCM109" s="376"/>
      <c r="QCN109" s="376"/>
      <c r="QCO109" s="376"/>
      <c r="QCP109" s="376"/>
      <c r="QCQ109" s="376"/>
      <c r="QCR109" s="376"/>
      <c r="QCS109" s="376"/>
      <c r="QCT109" s="376"/>
      <c r="QCU109" s="376"/>
      <c r="QCV109" s="376"/>
      <c r="QCW109" s="376"/>
      <c r="QCX109" s="376"/>
      <c r="QCY109" s="376"/>
      <c r="QCZ109" s="376"/>
      <c r="QDA109" s="376"/>
      <c r="QDB109" s="376"/>
      <c r="QDC109" s="376"/>
      <c r="QDD109" s="376"/>
      <c r="QDE109" s="376"/>
      <c r="QDF109" s="376"/>
      <c r="QDG109" s="376"/>
      <c r="QDH109" s="376"/>
      <c r="QDI109" s="376"/>
      <c r="QDJ109" s="376"/>
      <c r="QDK109" s="376"/>
      <c r="QDL109" s="376"/>
      <c r="QDM109" s="376"/>
      <c r="QDN109" s="376"/>
      <c r="QDO109" s="376"/>
      <c r="QDP109" s="376"/>
      <c r="QDQ109" s="376"/>
      <c r="QDR109" s="376"/>
      <c r="QDS109" s="376"/>
      <c r="QDT109" s="376"/>
      <c r="QDU109" s="376"/>
      <c r="QDV109" s="376"/>
      <c r="QDW109" s="376"/>
      <c r="QDX109" s="376"/>
      <c r="QDY109" s="376"/>
      <c r="QDZ109" s="376"/>
      <c r="QEA109" s="376"/>
      <c r="QEB109" s="376"/>
      <c r="QEC109" s="376"/>
      <c r="QED109" s="376"/>
      <c r="QEE109" s="376"/>
      <c r="QEF109" s="376"/>
      <c r="QEG109" s="376"/>
      <c r="QEH109" s="376"/>
      <c r="QEI109" s="376"/>
      <c r="QEJ109" s="376"/>
      <c r="QEK109" s="376"/>
      <c r="QEL109" s="376"/>
      <c r="QEM109" s="376"/>
      <c r="QEN109" s="376"/>
      <c r="QEO109" s="376"/>
      <c r="QEP109" s="376"/>
      <c r="QEQ109" s="376"/>
      <c r="QER109" s="376"/>
      <c r="QES109" s="376"/>
      <c r="QET109" s="376"/>
      <c r="QEU109" s="376"/>
      <c r="QEV109" s="376"/>
      <c r="QEW109" s="376"/>
      <c r="QEX109" s="376"/>
      <c r="QEY109" s="376"/>
      <c r="QEZ109" s="376"/>
      <c r="QFA109" s="376"/>
      <c r="QFB109" s="376"/>
      <c r="QFC109" s="376"/>
      <c r="QFD109" s="376"/>
      <c r="QFE109" s="376"/>
      <c r="QFF109" s="376"/>
      <c r="QFG109" s="376"/>
      <c r="QFH109" s="376"/>
      <c r="QFI109" s="376"/>
      <c r="QFJ109" s="376"/>
      <c r="QFK109" s="376"/>
      <c r="QFL109" s="376"/>
      <c r="QFM109" s="376"/>
      <c r="QFN109" s="376"/>
      <c r="QFO109" s="376"/>
      <c r="QFP109" s="376"/>
      <c r="QFQ109" s="376"/>
      <c r="QFR109" s="376"/>
      <c r="QFS109" s="376"/>
      <c r="QFT109" s="376"/>
      <c r="QFU109" s="376"/>
      <c r="QFV109" s="376"/>
      <c r="QFW109" s="376"/>
      <c r="QFX109" s="376"/>
      <c r="QFY109" s="376"/>
      <c r="QFZ109" s="376"/>
      <c r="QGA109" s="376"/>
      <c r="QGB109" s="376"/>
      <c r="QGC109" s="376"/>
      <c r="QGD109" s="376"/>
      <c r="QGE109" s="376"/>
      <c r="QGF109" s="376"/>
      <c r="QGG109" s="376"/>
      <c r="QGH109" s="376"/>
      <c r="QGI109" s="376"/>
      <c r="QGJ109" s="376"/>
      <c r="QGK109" s="376"/>
      <c r="QGL109" s="376"/>
      <c r="QGM109" s="376"/>
      <c r="QGN109" s="376"/>
      <c r="QGO109" s="376"/>
      <c r="QGP109" s="376"/>
      <c r="QGQ109" s="376"/>
      <c r="QGR109" s="376"/>
      <c r="QGS109" s="376"/>
      <c r="QGT109" s="376"/>
      <c r="QGU109" s="376"/>
      <c r="QGV109" s="376"/>
      <c r="QGW109" s="376"/>
      <c r="QGX109" s="376"/>
      <c r="QGY109" s="376"/>
      <c r="QGZ109" s="376"/>
      <c r="QHA109" s="376"/>
      <c r="QHB109" s="376"/>
      <c r="QHC109" s="376"/>
      <c r="QHD109" s="376"/>
      <c r="QHE109" s="376"/>
      <c r="QHF109" s="376"/>
      <c r="QHG109" s="376"/>
      <c r="QHH109" s="376"/>
      <c r="QHI109" s="376"/>
      <c r="QHJ109" s="376"/>
      <c r="QHK109" s="376"/>
      <c r="QHL109" s="376"/>
      <c r="QHM109" s="376"/>
      <c r="QHN109" s="376"/>
      <c r="QHO109" s="376"/>
      <c r="QHP109" s="376"/>
      <c r="QHQ109" s="376"/>
      <c r="QHR109" s="376"/>
      <c r="QHS109" s="376"/>
      <c r="QHT109" s="376"/>
      <c r="QHU109" s="376"/>
      <c r="QHV109" s="376"/>
      <c r="QHW109" s="376"/>
      <c r="QHX109" s="376"/>
      <c r="QHY109" s="376"/>
      <c r="QHZ109" s="376"/>
      <c r="QIA109" s="376"/>
      <c r="QIB109" s="376"/>
      <c r="QIC109" s="376"/>
      <c r="QID109" s="376"/>
      <c r="QIE109" s="376"/>
      <c r="QIF109" s="376"/>
      <c r="QIG109" s="376"/>
      <c r="QIH109" s="376"/>
      <c r="QII109" s="376"/>
      <c r="QIJ109" s="376"/>
      <c r="QIK109" s="376"/>
      <c r="QIL109" s="376"/>
      <c r="QIM109" s="376"/>
      <c r="QIN109" s="376"/>
      <c r="QIO109" s="376"/>
      <c r="QIP109" s="376"/>
      <c r="QIQ109" s="376"/>
      <c r="QIR109" s="376"/>
      <c r="QIS109" s="376"/>
      <c r="QIT109" s="376"/>
      <c r="QIU109" s="376"/>
      <c r="QIV109" s="376"/>
      <c r="QIW109" s="376"/>
      <c r="QIX109" s="376"/>
      <c r="QIY109" s="376"/>
      <c r="QIZ109" s="376"/>
      <c r="QJA109" s="376"/>
      <c r="QJB109" s="376"/>
      <c r="QJC109" s="376"/>
      <c r="QJD109" s="376"/>
      <c r="QJE109" s="376"/>
      <c r="QJF109" s="376"/>
      <c r="QJG109" s="376"/>
      <c r="QJH109" s="376"/>
      <c r="QJI109" s="376"/>
      <c r="QJJ109" s="376"/>
      <c r="QJK109" s="376"/>
      <c r="QJL109" s="376"/>
      <c r="QJM109" s="376"/>
      <c r="QJN109" s="376"/>
      <c r="QJO109" s="376"/>
      <c r="QJP109" s="376"/>
      <c r="QJQ109" s="376"/>
      <c r="QJR109" s="376"/>
      <c r="QJS109" s="376"/>
      <c r="QJT109" s="376"/>
      <c r="QJU109" s="376"/>
      <c r="QJV109" s="376"/>
      <c r="QJW109" s="376"/>
      <c r="QJX109" s="376"/>
      <c r="QJY109" s="376"/>
      <c r="QJZ109" s="376"/>
      <c r="QKA109" s="376"/>
      <c r="QKB109" s="376"/>
      <c r="QKC109" s="376"/>
      <c r="QKD109" s="376"/>
      <c r="QKE109" s="376"/>
      <c r="QKF109" s="376"/>
      <c r="QKG109" s="376"/>
      <c r="QKH109" s="376"/>
      <c r="QKI109" s="376"/>
      <c r="QKJ109" s="376"/>
      <c r="QKK109" s="376"/>
      <c r="QKL109" s="376"/>
      <c r="QKM109" s="376"/>
      <c r="QKN109" s="376"/>
      <c r="QKO109" s="376"/>
      <c r="QKP109" s="376"/>
      <c r="QKQ109" s="376"/>
      <c r="QKR109" s="376"/>
      <c r="QKS109" s="376"/>
      <c r="QKT109" s="376"/>
      <c r="QKU109" s="376"/>
      <c r="QKV109" s="376"/>
      <c r="QKW109" s="376"/>
      <c r="QKX109" s="376"/>
      <c r="QKY109" s="376"/>
      <c r="QKZ109" s="376"/>
      <c r="QLA109" s="376"/>
      <c r="QLB109" s="376"/>
      <c r="QLC109" s="376"/>
      <c r="QLD109" s="376"/>
      <c r="QLE109" s="376"/>
      <c r="QLF109" s="376"/>
      <c r="QLG109" s="376"/>
      <c r="QLH109" s="376"/>
      <c r="QLI109" s="376"/>
      <c r="QLJ109" s="376"/>
      <c r="QLK109" s="376"/>
      <c r="QLL109" s="376"/>
      <c r="QLM109" s="376"/>
      <c r="QLN109" s="376"/>
      <c r="QLO109" s="376"/>
      <c r="QLP109" s="376"/>
      <c r="QLQ109" s="376"/>
      <c r="QLR109" s="376"/>
      <c r="QLS109" s="376"/>
      <c r="QLT109" s="376"/>
      <c r="QLU109" s="376"/>
      <c r="QLV109" s="376"/>
      <c r="QLW109" s="376"/>
      <c r="QLX109" s="376"/>
      <c r="QLY109" s="376"/>
      <c r="QLZ109" s="376"/>
      <c r="QMA109" s="376"/>
      <c r="QMB109" s="376"/>
      <c r="QMC109" s="376"/>
      <c r="QMD109" s="376"/>
      <c r="QME109" s="376"/>
      <c r="QMF109" s="376"/>
      <c r="QMG109" s="376"/>
      <c r="QMH109" s="376"/>
      <c r="QMI109" s="376"/>
      <c r="QMJ109" s="376"/>
      <c r="QMK109" s="376"/>
      <c r="QML109" s="376"/>
      <c r="QMM109" s="376"/>
      <c r="QMN109" s="376"/>
      <c r="QMO109" s="376"/>
      <c r="QMP109" s="376"/>
      <c r="QMQ109" s="376"/>
      <c r="QMR109" s="376"/>
      <c r="QMS109" s="376"/>
      <c r="QMT109" s="376"/>
      <c r="QMU109" s="376"/>
      <c r="QMV109" s="376"/>
      <c r="QMW109" s="376"/>
      <c r="QMX109" s="376"/>
      <c r="QMY109" s="376"/>
      <c r="QMZ109" s="376"/>
      <c r="QNA109" s="376"/>
      <c r="QNB109" s="376"/>
      <c r="QNC109" s="376"/>
      <c r="QND109" s="376"/>
      <c r="QNE109" s="376"/>
      <c r="QNF109" s="376"/>
      <c r="QNG109" s="376"/>
      <c r="QNH109" s="376"/>
      <c r="QNI109" s="376"/>
      <c r="QNJ109" s="376"/>
      <c r="QNK109" s="376"/>
      <c r="QNL109" s="376"/>
      <c r="QNM109" s="376"/>
      <c r="QNN109" s="376"/>
      <c r="QNO109" s="376"/>
      <c r="QNP109" s="376"/>
      <c r="QNQ109" s="376"/>
      <c r="QNR109" s="376"/>
      <c r="QNS109" s="376"/>
      <c r="QNT109" s="376"/>
      <c r="QNU109" s="376"/>
      <c r="QNV109" s="376"/>
      <c r="QNW109" s="376"/>
      <c r="QNX109" s="376"/>
      <c r="QNY109" s="376"/>
      <c r="QNZ109" s="376"/>
      <c r="QOA109" s="376"/>
      <c r="QOB109" s="376"/>
      <c r="QOC109" s="376"/>
      <c r="QOD109" s="376"/>
      <c r="QOE109" s="376"/>
      <c r="QOF109" s="376"/>
      <c r="QOG109" s="376"/>
      <c r="QOH109" s="376"/>
      <c r="QOI109" s="376"/>
      <c r="QOJ109" s="376"/>
      <c r="QOK109" s="376"/>
      <c r="QOL109" s="376"/>
      <c r="QOM109" s="376"/>
      <c r="QON109" s="376"/>
      <c r="QOO109" s="376"/>
      <c r="QOP109" s="376"/>
      <c r="QOQ109" s="376"/>
      <c r="QOR109" s="376"/>
      <c r="QOS109" s="376"/>
      <c r="QOT109" s="376"/>
      <c r="QOU109" s="376"/>
      <c r="QOV109" s="376"/>
      <c r="QOW109" s="376"/>
      <c r="QOX109" s="376"/>
      <c r="QOY109" s="376"/>
      <c r="QOZ109" s="376"/>
      <c r="QPA109" s="376"/>
      <c r="QPB109" s="376"/>
      <c r="QPC109" s="376"/>
      <c r="QPD109" s="376"/>
      <c r="QPE109" s="376"/>
      <c r="QPF109" s="376"/>
      <c r="QPG109" s="376"/>
      <c r="QPH109" s="376"/>
      <c r="QPI109" s="376"/>
      <c r="QPJ109" s="376"/>
      <c r="QPK109" s="376"/>
      <c r="QPL109" s="376"/>
      <c r="QPM109" s="376"/>
      <c r="QPN109" s="376"/>
      <c r="QPO109" s="376"/>
      <c r="QPP109" s="376"/>
      <c r="QPQ109" s="376"/>
      <c r="QPR109" s="376"/>
      <c r="QPS109" s="376"/>
      <c r="QPT109" s="376"/>
      <c r="QPU109" s="376"/>
      <c r="QPV109" s="376"/>
      <c r="QPW109" s="376"/>
      <c r="QPX109" s="376"/>
      <c r="QPY109" s="376"/>
      <c r="QPZ109" s="376"/>
      <c r="QQA109" s="376"/>
      <c r="QQB109" s="376"/>
      <c r="QQC109" s="376"/>
      <c r="QQD109" s="376"/>
      <c r="QQE109" s="376"/>
      <c r="QQF109" s="376"/>
      <c r="QQG109" s="376"/>
      <c r="QQH109" s="376"/>
      <c r="QQI109" s="376"/>
      <c r="QQJ109" s="376"/>
      <c r="QQK109" s="376"/>
      <c r="QQL109" s="376"/>
      <c r="QQM109" s="376"/>
      <c r="QQN109" s="376"/>
      <c r="QQO109" s="376"/>
      <c r="QQP109" s="376"/>
      <c r="QQQ109" s="376"/>
      <c r="QQR109" s="376"/>
      <c r="QQS109" s="376"/>
      <c r="QQT109" s="376"/>
      <c r="QQU109" s="376"/>
      <c r="QQV109" s="376"/>
      <c r="QQW109" s="376"/>
      <c r="QQX109" s="376"/>
      <c r="QQY109" s="376"/>
      <c r="QQZ109" s="376"/>
      <c r="QRA109" s="376"/>
      <c r="QRB109" s="376"/>
      <c r="QRC109" s="376"/>
      <c r="QRD109" s="376"/>
      <c r="QRE109" s="376"/>
      <c r="QRF109" s="376"/>
      <c r="QRG109" s="376"/>
      <c r="QRH109" s="376"/>
      <c r="QRI109" s="376"/>
      <c r="QRJ109" s="376"/>
      <c r="QRK109" s="376"/>
      <c r="QRL109" s="376"/>
      <c r="QRM109" s="376"/>
      <c r="QRN109" s="376"/>
      <c r="QRO109" s="376"/>
      <c r="QRP109" s="376"/>
      <c r="QRQ109" s="376"/>
      <c r="QRR109" s="376"/>
      <c r="QRS109" s="376"/>
      <c r="QRT109" s="376"/>
      <c r="QRU109" s="376"/>
      <c r="QRV109" s="376"/>
      <c r="QRW109" s="376"/>
      <c r="QRX109" s="376"/>
      <c r="QRY109" s="376"/>
      <c r="QRZ109" s="376"/>
      <c r="QSA109" s="376"/>
      <c r="QSB109" s="376"/>
      <c r="QSC109" s="376"/>
      <c r="QSD109" s="376"/>
      <c r="QSE109" s="376"/>
      <c r="QSF109" s="376"/>
      <c r="QSG109" s="376"/>
      <c r="QSH109" s="376"/>
      <c r="QSI109" s="376"/>
      <c r="QSJ109" s="376"/>
      <c r="QSK109" s="376"/>
      <c r="QSL109" s="376"/>
      <c r="QSM109" s="376"/>
      <c r="QSN109" s="376"/>
      <c r="QSO109" s="376"/>
      <c r="QSP109" s="376"/>
      <c r="QSQ109" s="376"/>
      <c r="QSR109" s="376"/>
      <c r="QSS109" s="376"/>
      <c r="QST109" s="376"/>
      <c r="QSU109" s="376"/>
      <c r="QSV109" s="376"/>
      <c r="QSW109" s="376"/>
      <c r="QSX109" s="376"/>
      <c r="QSY109" s="376"/>
      <c r="QSZ109" s="376"/>
      <c r="QTA109" s="376"/>
      <c r="QTB109" s="376"/>
      <c r="QTC109" s="376"/>
      <c r="QTD109" s="376"/>
      <c r="QTE109" s="376"/>
      <c r="QTF109" s="376"/>
      <c r="QTG109" s="376"/>
      <c r="QTH109" s="376"/>
      <c r="QTI109" s="376"/>
      <c r="QTJ109" s="376"/>
      <c r="QTK109" s="376"/>
      <c r="QTL109" s="376"/>
      <c r="QTM109" s="376"/>
      <c r="QTN109" s="376"/>
      <c r="QTO109" s="376"/>
      <c r="QTP109" s="376"/>
      <c r="QTQ109" s="376"/>
      <c r="QTR109" s="376"/>
      <c r="QTS109" s="376"/>
      <c r="QTT109" s="376"/>
      <c r="QTU109" s="376"/>
      <c r="QTV109" s="376"/>
      <c r="QTW109" s="376"/>
      <c r="QTX109" s="376"/>
      <c r="QTY109" s="376"/>
      <c r="QTZ109" s="376"/>
      <c r="QUA109" s="376"/>
      <c r="QUB109" s="376"/>
      <c r="QUC109" s="376"/>
      <c r="QUD109" s="376"/>
      <c r="QUE109" s="376"/>
      <c r="QUF109" s="376"/>
      <c r="QUG109" s="376"/>
      <c r="QUH109" s="376"/>
      <c r="QUI109" s="376"/>
      <c r="QUJ109" s="376"/>
      <c r="QUK109" s="376"/>
      <c r="QUL109" s="376"/>
      <c r="QUM109" s="376"/>
      <c r="QUN109" s="376"/>
      <c r="QUO109" s="376"/>
      <c r="QUP109" s="376"/>
      <c r="QUQ109" s="376"/>
      <c r="QUR109" s="376"/>
      <c r="QUS109" s="376"/>
      <c r="QUT109" s="376"/>
      <c r="QUU109" s="376"/>
      <c r="QUV109" s="376"/>
      <c r="QUW109" s="376"/>
      <c r="QUX109" s="376"/>
      <c r="QUY109" s="376"/>
      <c r="QUZ109" s="376"/>
      <c r="QVA109" s="376"/>
      <c r="QVB109" s="376"/>
      <c r="QVC109" s="376"/>
      <c r="QVD109" s="376"/>
      <c r="QVE109" s="376"/>
      <c r="QVF109" s="376"/>
      <c r="QVG109" s="376"/>
      <c r="QVH109" s="376"/>
      <c r="QVI109" s="376"/>
      <c r="QVJ109" s="376"/>
      <c r="QVK109" s="376"/>
      <c r="QVL109" s="376"/>
      <c r="QVM109" s="376"/>
      <c r="QVN109" s="376"/>
      <c r="QVO109" s="376"/>
      <c r="QVP109" s="376"/>
      <c r="QVQ109" s="376"/>
      <c r="QVR109" s="376"/>
      <c r="QVS109" s="376"/>
      <c r="QVT109" s="376"/>
      <c r="QVU109" s="376"/>
      <c r="QVV109" s="376"/>
      <c r="QVW109" s="376"/>
      <c r="QVX109" s="376"/>
      <c r="QVY109" s="376"/>
      <c r="QVZ109" s="376"/>
      <c r="QWA109" s="376"/>
      <c r="QWB109" s="376"/>
      <c r="QWC109" s="376"/>
      <c r="QWD109" s="376"/>
      <c r="QWE109" s="376"/>
      <c r="QWF109" s="376"/>
      <c r="QWG109" s="376"/>
      <c r="QWH109" s="376"/>
      <c r="QWI109" s="376"/>
      <c r="QWJ109" s="376"/>
      <c r="QWK109" s="376"/>
      <c r="QWL109" s="376"/>
      <c r="QWM109" s="376"/>
      <c r="QWN109" s="376"/>
      <c r="QWO109" s="376"/>
      <c r="QWP109" s="376"/>
      <c r="QWQ109" s="376"/>
      <c r="QWR109" s="376"/>
      <c r="QWS109" s="376"/>
      <c r="QWT109" s="376"/>
      <c r="QWU109" s="376"/>
      <c r="QWV109" s="376"/>
      <c r="QWW109" s="376"/>
      <c r="QWX109" s="376"/>
      <c r="QWY109" s="376"/>
      <c r="QWZ109" s="376"/>
      <c r="QXA109" s="376"/>
      <c r="QXB109" s="376"/>
      <c r="QXC109" s="376"/>
      <c r="QXD109" s="376"/>
      <c r="QXE109" s="376"/>
      <c r="QXF109" s="376"/>
      <c r="QXG109" s="376"/>
      <c r="QXH109" s="376"/>
      <c r="QXI109" s="376"/>
      <c r="QXJ109" s="376"/>
      <c r="QXK109" s="376"/>
      <c r="QXL109" s="376"/>
      <c r="QXM109" s="376"/>
      <c r="QXN109" s="376"/>
      <c r="QXO109" s="376"/>
      <c r="QXP109" s="376"/>
      <c r="QXQ109" s="376"/>
      <c r="QXR109" s="376"/>
      <c r="QXS109" s="376"/>
      <c r="QXT109" s="376"/>
      <c r="QXU109" s="376"/>
      <c r="QXV109" s="376"/>
      <c r="QXW109" s="376"/>
      <c r="QXX109" s="376"/>
      <c r="QXY109" s="376"/>
      <c r="QXZ109" s="376"/>
      <c r="QYA109" s="376"/>
      <c r="QYB109" s="376"/>
      <c r="QYC109" s="376"/>
      <c r="QYD109" s="376"/>
      <c r="QYE109" s="376"/>
      <c r="QYF109" s="376"/>
      <c r="QYG109" s="376"/>
      <c r="QYH109" s="376"/>
      <c r="QYI109" s="376"/>
      <c r="QYJ109" s="376"/>
      <c r="QYK109" s="376"/>
      <c r="QYL109" s="376"/>
      <c r="QYM109" s="376"/>
      <c r="QYN109" s="376"/>
      <c r="QYO109" s="376"/>
      <c r="QYP109" s="376"/>
      <c r="QYQ109" s="376"/>
      <c r="QYR109" s="376"/>
      <c r="QYS109" s="376"/>
      <c r="QYT109" s="376"/>
      <c r="QYU109" s="376"/>
      <c r="QYV109" s="376"/>
      <c r="QYW109" s="376"/>
      <c r="QYX109" s="376"/>
      <c r="QYY109" s="376"/>
      <c r="QYZ109" s="376"/>
      <c r="QZA109" s="376"/>
      <c r="QZB109" s="376"/>
      <c r="QZC109" s="376"/>
      <c r="QZD109" s="376"/>
      <c r="QZE109" s="376"/>
      <c r="QZF109" s="376"/>
      <c r="QZG109" s="376"/>
      <c r="QZH109" s="376"/>
      <c r="QZI109" s="376"/>
      <c r="QZJ109" s="376"/>
      <c r="QZK109" s="376"/>
      <c r="QZL109" s="376"/>
      <c r="QZM109" s="376"/>
      <c r="QZN109" s="376"/>
      <c r="QZO109" s="376"/>
      <c r="QZP109" s="376"/>
      <c r="QZQ109" s="376"/>
      <c r="QZR109" s="376"/>
      <c r="QZS109" s="376"/>
      <c r="QZT109" s="376"/>
      <c r="QZU109" s="376"/>
      <c r="QZV109" s="376"/>
      <c r="QZW109" s="376"/>
      <c r="QZX109" s="376"/>
      <c r="QZY109" s="376"/>
      <c r="QZZ109" s="376"/>
      <c r="RAA109" s="376"/>
      <c r="RAB109" s="376"/>
      <c r="RAC109" s="376"/>
      <c r="RAD109" s="376"/>
      <c r="RAE109" s="376"/>
      <c r="RAF109" s="376"/>
      <c r="RAG109" s="376"/>
      <c r="RAH109" s="376"/>
      <c r="RAI109" s="376"/>
      <c r="RAJ109" s="376"/>
      <c r="RAK109" s="376"/>
      <c r="RAL109" s="376"/>
      <c r="RAM109" s="376"/>
      <c r="RAN109" s="376"/>
      <c r="RAO109" s="376"/>
      <c r="RAP109" s="376"/>
      <c r="RAQ109" s="376"/>
      <c r="RAR109" s="376"/>
      <c r="RAS109" s="376"/>
      <c r="RAT109" s="376"/>
      <c r="RAU109" s="376"/>
      <c r="RAV109" s="376"/>
      <c r="RAW109" s="376"/>
      <c r="RAX109" s="376"/>
      <c r="RAY109" s="376"/>
      <c r="RAZ109" s="376"/>
      <c r="RBA109" s="376"/>
      <c r="RBB109" s="376"/>
      <c r="RBC109" s="376"/>
      <c r="RBD109" s="376"/>
      <c r="RBE109" s="376"/>
      <c r="RBF109" s="376"/>
      <c r="RBG109" s="376"/>
      <c r="RBH109" s="376"/>
      <c r="RBI109" s="376"/>
      <c r="RBJ109" s="376"/>
      <c r="RBK109" s="376"/>
      <c r="RBL109" s="376"/>
      <c r="RBM109" s="376"/>
      <c r="RBN109" s="376"/>
      <c r="RBO109" s="376"/>
      <c r="RBP109" s="376"/>
      <c r="RBQ109" s="376"/>
      <c r="RBR109" s="376"/>
      <c r="RBS109" s="376"/>
      <c r="RBT109" s="376"/>
      <c r="RBU109" s="376"/>
      <c r="RBV109" s="376"/>
      <c r="RBW109" s="376"/>
      <c r="RBX109" s="376"/>
      <c r="RBY109" s="376"/>
      <c r="RBZ109" s="376"/>
      <c r="RCA109" s="376"/>
      <c r="RCB109" s="376"/>
      <c r="RCC109" s="376"/>
      <c r="RCD109" s="376"/>
      <c r="RCE109" s="376"/>
      <c r="RCF109" s="376"/>
      <c r="RCG109" s="376"/>
      <c r="RCH109" s="376"/>
      <c r="RCI109" s="376"/>
      <c r="RCJ109" s="376"/>
      <c r="RCK109" s="376"/>
      <c r="RCL109" s="376"/>
      <c r="RCM109" s="376"/>
      <c r="RCN109" s="376"/>
      <c r="RCO109" s="376"/>
      <c r="RCP109" s="376"/>
      <c r="RCQ109" s="376"/>
      <c r="RCR109" s="376"/>
      <c r="RCS109" s="376"/>
      <c r="RCT109" s="376"/>
      <c r="RCU109" s="376"/>
      <c r="RCV109" s="376"/>
      <c r="RCW109" s="376"/>
      <c r="RCX109" s="376"/>
      <c r="RCY109" s="376"/>
      <c r="RCZ109" s="376"/>
      <c r="RDA109" s="376"/>
      <c r="RDB109" s="376"/>
      <c r="RDC109" s="376"/>
      <c r="RDD109" s="376"/>
      <c r="RDE109" s="376"/>
      <c r="RDF109" s="376"/>
      <c r="RDG109" s="376"/>
      <c r="RDH109" s="376"/>
      <c r="RDI109" s="376"/>
      <c r="RDJ109" s="376"/>
      <c r="RDK109" s="376"/>
      <c r="RDL109" s="376"/>
      <c r="RDM109" s="376"/>
      <c r="RDN109" s="376"/>
      <c r="RDO109" s="376"/>
      <c r="RDP109" s="376"/>
      <c r="RDQ109" s="376"/>
      <c r="RDR109" s="376"/>
      <c r="RDS109" s="376"/>
      <c r="RDT109" s="376"/>
      <c r="RDU109" s="376"/>
      <c r="RDV109" s="376"/>
      <c r="RDW109" s="376"/>
      <c r="RDX109" s="376"/>
      <c r="RDY109" s="376"/>
      <c r="RDZ109" s="376"/>
      <c r="REA109" s="376"/>
      <c r="REB109" s="376"/>
      <c r="REC109" s="376"/>
      <c r="RED109" s="376"/>
      <c r="REE109" s="376"/>
      <c r="REF109" s="376"/>
      <c r="REG109" s="376"/>
      <c r="REH109" s="376"/>
      <c r="REI109" s="376"/>
      <c r="REJ109" s="376"/>
      <c r="REK109" s="376"/>
      <c r="REL109" s="376"/>
      <c r="REM109" s="376"/>
      <c r="REN109" s="376"/>
      <c r="REO109" s="376"/>
      <c r="REP109" s="376"/>
      <c r="REQ109" s="376"/>
      <c r="RER109" s="376"/>
      <c r="RES109" s="376"/>
      <c r="RET109" s="376"/>
      <c r="REU109" s="376"/>
      <c r="REV109" s="376"/>
      <c r="REW109" s="376"/>
      <c r="REX109" s="376"/>
      <c r="REY109" s="376"/>
      <c r="REZ109" s="376"/>
      <c r="RFA109" s="376"/>
      <c r="RFB109" s="376"/>
      <c r="RFC109" s="376"/>
      <c r="RFD109" s="376"/>
      <c r="RFE109" s="376"/>
      <c r="RFF109" s="376"/>
      <c r="RFG109" s="376"/>
      <c r="RFH109" s="376"/>
      <c r="RFI109" s="376"/>
      <c r="RFJ109" s="376"/>
      <c r="RFK109" s="376"/>
      <c r="RFL109" s="376"/>
      <c r="RFM109" s="376"/>
      <c r="RFN109" s="376"/>
      <c r="RFO109" s="376"/>
      <c r="RFP109" s="376"/>
      <c r="RFQ109" s="376"/>
      <c r="RFR109" s="376"/>
      <c r="RFS109" s="376"/>
      <c r="RFT109" s="376"/>
      <c r="RFU109" s="376"/>
      <c r="RFV109" s="376"/>
      <c r="RFW109" s="376"/>
      <c r="RFX109" s="376"/>
      <c r="RFY109" s="376"/>
      <c r="RFZ109" s="376"/>
      <c r="RGA109" s="376"/>
      <c r="RGB109" s="376"/>
      <c r="RGC109" s="376"/>
      <c r="RGD109" s="376"/>
      <c r="RGE109" s="376"/>
      <c r="RGF109" s="376"/>
      <c r="RGG109" s="376"/>
      <c r="RGH109" s="376"/>
      <c r="RGI109" s="376"/>
      <c r="RGJ109" s="376"/>
      <c r="RGK109" s="376"/>
      <c r="RGL109" s="376"/>
      <c r="RGM109" s="376"/>
      <c r="RGN109" s="376"/>
      <c r="RGO109" s="376"/>
      <c r="RGP109" s="376"/>
      <c r="RGQ109" s="376"/>
      <c r="RGR109" s="376"/>
      <c r="RGS109" s="376"/>
      <c r="RGT109" s="376"/>
      <c r="RGU109" s="376"/>
      <c r="RGV109" s="376"/>
      <c r="RGW109" s="376"/>
      <c r="RGX109" s="376"/>
      <c r="RGY109" s="376"/>
      <c r="RGZ109" s="376"/>
      <c r="RHA109" s="376"/>
      <c r="RHB109" s="376"/>
      <c r="RHC109" s="376"/>
      <c r="RHD109" s="376"/>
      <c r="RHE109" s="376"/>
      <c r="RHF109" s="376"/>
      <c r="RHG109" s="376"/>
      <c r="RHH109" s="376"/>
      <c r="RHI109" s="376"/>
      <c r="RHJ109" s="376"/>
      <c r="RHK109" s="376"/>
      <c r="RHL109" s="376"/>
      <c r="RHM109" s="376"/>
      <c r="RHN109" s="376"/>
      <c r="RHO109" s="376"/>
      <c r="RHP109" s="376"/>
      <c r="RHQ109" s="376"/>
      <c r="RHR109" s="376"/>
      <c r="RHS109" s="376"/>
      <c r="RHT109" s="376"/>
      <c r="RHU109" s="376"/>
      <c r="RHV109" s="376"/>
      <c r="RHW109" s="376"/>
      <c r="RHX109" s="376"/>
      <c r="RHY109" s="376"/>
      <c r="RHZ109" s="376"/>
      <c r="RIA109" s="376"/>
      <c r="RIB109" s="376"/>
      <c r="RIC109" s="376"/>
      <c r="RID109" s="376"/>
      <c r="RIE109" s="376"/>
      <c r="RIF109" s="376"/>
      <c r="RIG109" s="376"/>
      <c r="RIH109" s="376"/>
      <c r="RII109" s="376"/>
      <c r="RIJ109" s="376"/>
      <c r="RIK109" s="376"/>
      <c r="RIL109" s="376"/>
      <c r="RIM109" s="376"/>
      <c r="RIN109" s="376"/>
      <c r="RIO109" s="376"/>
      <c r="RIP109" s="376"/>
      <c r="RIQ109" s="376"/>
      <c r="RIR109" s="376"/>
      <c r="RIS109" s="376"/>
      <c r="RIT109" s="376"/>
      <c r="RIU109" s="376"/>
      <c r="RIV109" s="376"/>
      <c r="RIW109" s="376"/>
      <c r="RIX109" s="376"/>
      <c r="RIY109" s="376"/>
      <c r="RIZ109" s="376"/>
      <c r="RJA109" s="376"/>
      <c r="RJB109" s="376"/>
      <c r="RJC109" s="376"/>
      <c r="RJD109" s="376"/>
      <c r="RJE109" s="376"/>
      <c r="RJF109" s="376"/>
      <c r="RJG109" s="376"/>
      <c r="RJH109" s="376"/>
      <c r="RJI109" s="376"/>
      <c r="RJJ109" s="376"/>
      <c r="RJK109" s="376"/>
      <c r="RJL109" s="376"/>
      <c r="RJM109" s="376"/>
      <c r="RJN109" s="376"/>
      <c r="RJO109" s="376"/>
      <c r="RJP109" s="376"/>
      <c r="RJQ109" s="376"/>
      <c r="RJR109" s="376"/>
      <c r="RJS109" s="376"/>
      <c r="RJT109" s="376"/>
      <c r="RJU109" s="376"/>
      <c r="RJV109" s="376"/>
      <c r="RJW109" s="376"/>
      <c r="RJX109" s="376"/>
      <c r="RJY109" s="376"/>
      <c r="RJZ109" s="376"/>
      <c r="RKA109" s="376"/>
      <c r="RKB109" s="376"/>
      <c r="RKC109" s="376"/>
      <c r="RKD109" s="376"/>
      <c r="RKE109" s="376"/>
      <c r="RKF109" s="376"/>
      <c r="RKG109" s="376"/>
      <c r="RKH109" s="376"/>
      <c r="RKI109" s="376"/>
      <c r="RKJ109" s="376"/>
      <c r="RKK109" s="376"/>
      <c r="RKL109" s="376"/>
      <c r="RKM109" s="376"/>
      <c r="RKN109" s="376"/>
      <c r="RKO109" s="376"/>
      <c r="RKP109" s="376"/>
      <c r="RKQ109" s="376"/>
      <c r="RKR109" s="376"/>
      <c r="RKS109" s="376"/>
      <c r="RKT109" s="376"/>
      <c r="RKU109" s="376"/>
      <c r="RKV109" s="376"/>
      <c r="RKW109" s="376"/>
      <c r="RKX109" s="376"/>
      <c r="RKY109" s="376"/>
      <c r="RKZ109" s="376"/>
      <c r="RLA109" s="376"/>
      <c r="RLB109" s="376"/>
      <c r="RLC109" s="376"/>
      <c r="RLD109" s="376"/>
      <c r="RLE109" s="376"/>
      <c r="RLF109" s="376"/>
      <c r="RLG109" s="376"/>
      <c r="RLH109" s="376"/>
      <c r="RLI109" s="376"/>
      <c r="RLJ109" s="376"/>
      <c r="RLK109" s="376"/>
      <c r="RLL109" s="376"/>
      <c r="RLM109" s="376"/>
      <c r="RLN109" s="376"/>
      <c r="RLO109" s="376"/>
      <c r="RLP109" s="376"/>
      <c r="RLQ109" s="376"/>
      <c r="RLR109" s="376"/>
      <c r="RLS109" s="376"/>
      <c r="RLT109" s="376"/>
      <c r="RLU109" s="376"/>
      <c r="RLV109" s="376"/>
      <c r="RLW109" s="376"/>
      <c r="RLX109" s="376"/>
      <c r="RLY109" s="376"/>
      <c r="RLZ109" s="376"/>
      <c r="RMA109" s="376"/>
      <c r="RMB109" s="376"/>
      <c r="RMC109" s="376"/>
      <c r="RMD109" s="376"/>
      <c r="RME109" s="376"/>
      <c r="RMF109" s="376"/>
      <c r="RMG109" s="376"/>
      <c r="RMH109" s="376"/>
      <c r="RMI109" s="376"/>
      <c r="RMJ109" s="376"/>
      <c r="RMK109" s="376"/>
      <c r="RML109" s="376"/>
      <c r="RMM109" s="376"/>
      <c r="RMN109" s="376"/>
      <c r="RMO109" s="376"/>
      <c r="RMP109" s="376"/>
      <c r="RMQ109" s="376"/>
      <c r="RMR109" s="376"/>
      <c r="RMS109" s="376"/>
      <c r="RMT109" s="376"/>
      <c r="RMU109" s="376"/>
      <c r="RMV109" s="376"/>
      <c r="RMW109" s="376"/>
      <c r="RMX109" s="376"/>
      <c r="RMY109" s="376"/>
      <c r="RMZ109" s="376"/>
      <c r="RNA109" s="376"/>
      <c r="RNB109" s="376"/>
      <c r="RNC109" s="376"/>
      <c r="RND109" s="376"/>
      <c r="RNE109" s="376"/>
      <c r="RNF109" s="376"/>
      <c r="RNG109" s="376"/>
      <c r="RNH109" s="376"/>
      <c r="RNI109" s="376"/>
      <c r="RNJ109" s="376"/>
      <c r="RNK109" s="376"/>
      <c r="RNL109" s="376"/>
      <c r="RNM109" s="376"/>
      <c r="RNN109" s="376"/>
      <c r="RNO109" s="376"/>
      <c r="RNP109" s="376"/>
      <c r="RNQ109" s="376"/>
      <c r="RNR109" s="376"/>
      <c r="RNS109" s="376"/>
      <c r="RNT109" s="376"/>
      <c r="RNU109" s="376"/>
      <c r="RNV109" s="376"/>
      <c r="RNW109" s="376"/>
      <c r="RNX109" s="376"/>
      <c r="RNY109" s="376"/>
      <c r="RNZ109" s="376"/>
      <c r="ROA109" s="376"/>
      <c r="ROB109" s="376"/>
      <c r="ROC109" s="376"/>
      <c r="ROD109" s="376"/>
      <c r="ROE109" s="376"/>
      <c r="ROF109" s="376"/>
      <c r="ROG109" s="376"/>
      <c r="ROH109" s="376"/>
      <c r="ROI109" s="376"/>
      <c r="ROJ109" s="376"/>
      <c r="ROK109" s="376"/>
      <c r="ROL109" s="376"/>
      <c r="ROM109" s="376"/>
      <c r="RON109" s="376"/>
      <c r="ROO109" s="376"/>
      <c r="ROP109" s="376"/>
      <c r="ROQ109" s="376"/>
      <c r="ROR109" s="376"/>
      <c r="ROS109" s="376"/>
      <c r="ROT109" s="376"/>
      <c r="ROU109" s="376"/>
      <c r="ROV109" s="376"/>
      <c r="ROW109" s="376"/>
      <c r="ROX109" s="376"/>
      <c r="ROY109" s="376"/>
      <c r="ROZ109" s="376"/>
      <c r="RPA109" s="376"/>
      <c r="RPB109" s="376"/>
      <c r="RPC109" s="376"/>
      <c r="RPD109" s="376"/>
      <c r="RPE109" s="376"/>
      <c r="RPF109" s="376"/>
      <c r="RPG109" s="376"/>
      <c r="RPH109" s="376"/>
      <c r="RPI109" s="376"/>
      <c r="RPJ109" s="376"/>
      <c r="RPK109" s="376"/>
      <c r="RPL109" s="376"/>
      <c r="RPM109" s="376"/>
      <c r="RPN109" s="376"/>
      <c r="RPO109" s="376"/>
      <c r="RPP109" s="376"/>
      <c r="RPQ109" s="376"/>
      <c r="RPR109" s="376"/>
      <c r="RPS109" s="376"/>
      <c r="RPT109" s="376"/>
      <c r="RPU109" s="376"/>
      <c r="RPV109" s="376"/>
      <c r="RPW109" s="376"/>
      <c r="RPX109" s="376"/>
      <c r="RPY109" s="376"/>
      <c r="RPZ109" s="376"/>
      <c r="RQA109" s="376"/>
      <c r="RQB109" s="376"/>
      <c r="RQC109" s="376"/>
      <c r="RQD109" s="376"/>
      <c r="RQE109" s="376"/>
      <c r="RQF109" s="376"/>
      <c r="RQG109" s="376"/>
      <c r="RQH109" s="376"/>
      <c r="RQI109" s="376"/>
      <c r="RQJ109" s="376"/>
      <c r="RQK109" s="376"/>
      <c r="RQL109" s="376"/>
      <c r="RQM109" s="376"/>
      <c r="RQN109" s="376"/>
      <c r="RQO109" s="376"/>
      <c r="RQP109" s="376"/>
      <c r="RQQ109" s="376"/>
      <c r="RQR109" s="376"/>
      <c r="RQS109" s="376"/>
      <c r="RQT109" s="376"/>
      <c r="RQU109" s="376"/>
      <c r="RQV109" s="376"/>
      <c r="RQW109" s="376"/>
      <c r="RQX109" s="376"/>
      <c r="RQY109" s="376"/>
      <c r="RQZ109" s="376"/>
      <c r="RRA109" s="376"/>
      <c r="RRB109" s="376"/>
      <c r="RRC109" s="376"/>
      <c r="RRD109" s="376"/>
      <c r="RRE109" s="376"/>
      <c r="RRF109" s="376"/>
      <c r="RRG109" s="376"/>
      <c r="RRH109" s="376"/>
      <c r="RRI109" s="376"/>
      <c r="RRJ109" s="376"/>
      <c r="RRK109" s="376"/>
      <c r="RRL109" s="376"/>
      <c r="RRM109" s="376"/>
      <c r="RRN109" s="376"/>
      <c r="RRO109" s="376"/>
      <c r="RRP109" s="376"/>
      <c r="RRQ109" s="376"/>
      <c r="RRR109" s="376"/>
      <c r="RRS109" s="376"/>
      <c r="RRT109" s="376"/>
      <c r="RRU109" s="376"/>
      <c r="RRV109" s="376"/>
      <c r="RRW109" s="376"/>
      <c r="RRX109" s="376"/>
      <c r="RRY109" s="376"/>
      <c r="RRZ109" s="376"/>
      <c r="RSA109" s="376"/>
      <c r="RSB109" s="376"/>
      <c r="RSC109" s="376"/>
      <c r="RSD109" s="376"/>
      <c r="RSE109" s="376"/>
      <c r="RSF109" s="376"/>
      <c r="RSG109" s="376"/>
      <c r="RSH109" s="376"/>
      <c r="RSI109" s="376"/>
      <c r="RSJ109" s="376"/>
      <c r="RSK109" s="376"/>
      <c r="RSL109" s="376"/>
      <c r="RSM109" s="376"/>
      <c r="RSN109" s="376"/>
      <c r="RSO109" s="376"/>
      <c r="RSP109" s="376"/>
      <c r="RSQ109" s="376"/>
      <c r="RSR109" s="376"/>
      <c r="RSS109" s="376"/>
      <c r="RST109" s="376"/>
      <c r="RSU109" s="376"/>
      <c r="RSV109" s="376"/>
      <c r="RSW109" s="376"/>
      <c r="RSX109" s="376"/>
      <c r="RSY109" s="376"/>
      <c r="RSZ109" s="376"/>
      <c r="RTA109" s="376"/>
      <c r="RTB109" s="376"/>
      <c r="RTC109" s="376"/>
      <c r="RTD109" s="376"/>
      <c r="RTE109" s="376"/>
      <c r="RTF109" s="376"/>
      <c r="RTG109" s="376"/>
      <c r="RTH109" s="376"/>
      <c r="RTI109" s="376"/>
      <c r="RTJ109" s="376"/>
      <c r="RTK109" s="376"/>
      <c r="RTL109" s="376"/>
      <c r="RTM109" s="376"/>
      <c r="RTN109" s="376"/>
      <c r="RTO109" s="376"/>
      <c r="RTP109" s="376"/>
      <c r="RTQ109" s="376"/>
      <c r="RTR109" s="376"/>
      <c r="RTS109" s="376"/>
      <c r="RTT109" s="376"/>
      <c r="RTU109" s="376"/>
      <c r="RTV109" s="376"/>
      <c r="RTW109" s="376"/>
      <c r="RTX109" s="376"/>
      <c r="RTY109" s="376"/>
      <c r="RTZ109" s="376"/>
      <c r="RUA109" s="376"/>
      <c r="RUB109" s="376"/>
      <c r="RUC109" s="376"/>
      <c r="RUD109" s="376"/>
      <c r="RUE109" s="376"/>
      <c r="RUF109" s="376"/>
      <c r="RUG109" s="376"/>
      <c r="RUH109" s="376"/>
      <c r="RUI109" s="376"/>
      <c r="RUJ109" s="376"/>
      <c r="RUK109" s="376"/>
      <c r="RUL109" s="376"/>
      <c r="RUM109" s="376"/>
      <c r="RUN109" s="376"/>
      <c r="RUO109" s="376"/>
      <c r="RUP109" s="376"/>
      <c r="RUQ109" s="376"/>
      <c r="RUR109" s="376"/>
      <c r="RUS109" s="376"/>
      <c r="RUT109" s="376"/>
      <c r="RUU109" s="376"/>
      <c r="RUV109" s="376"/>
      <c r="RUW109" s="376"/>
      <c r="RUX109" s="376"/>
      <c r="RUY109" s="376"/>
      <c r="RUZ109" s="376"/>
      <c r="RVA109" s="376"/>
      <c r="RVB109" s="376"/>
      <c r="RVC109" s="376"/>
      <c r="RVD109" s="376"/>
      <c r="RVE109" s="376"/>
      <c r="RVF109" s="376"/>
      <c r="RVG109" s="376"/>
      <c r="RVH109" s="376"/>
      <c r="RVI109" s="376"/>
      <c r="RVJ109" s="376"/>
      <c r="RVK109" s="376"/>
      <c r="RVL109" s="376"/>
      <c r="RVM109" s="376"/>
      <c r="RVN109" s="376"/>
      <c r="RVO109" s="376"/>
      <c r="RVP109" s="376"/>
      <c r="RVQ109" s="376"/>
      <c r="RVR109" s="376"/>
      <c r="RVS109" s="376"/>
      <c r="RVT109" s="376"/>
      <c r="RVU109" s="376"/>
      <c r="RVV109" s="376"/>
      <c r="RVW109" s="376"/>
      <c r="RVX109" s="376"/>
      <c r="RVY109" s="376"/>
      <c r="RVZ109" s="376"/>
      <c r="RWA109" s="376"/>
      <c r="RWB109" s="376"/>
      <c r="RWC109" s="376"/>
      <c r="RWD109" s="376"/>
      <c r="RWE109" s="376"/>
      <c r="RWF109" s="376"/>
      <c r="RWG109" s="376"/>
      <c r="RWH109" s="376"/>
      <c r="RWI109" s="376"/>
      <c r="RWJ109" s="376"/>
      <c r="RWK109" s="376"/>
      <c r="RWL109" s="376"/>
      <c r="RWM109" s="376"/>
      <c r="RWN109" s="376"/>
      <c r="RWO109" s="376"/>
      <c r="RWP109" s="376"/>
      <c r="RWQ109" s="376"/>
      <c r="RWR109" s="376"/>
      <c r="RWS109" s="376"/>
      <c r="RWT109" s="376"/>
      <c r="RWU109" s="376"/>
      <c r="RWV109" s="376"/>
      <c r="RWW109" s="376"/>
      <c r="RWX109" s="376"/>
      <c r="RWY109" s="376"/>
      <c r="RWZ109" s="376"/>
      <c r="RXA109" s="376"/>
      <c r="RXB109" s="376"/>
      <c r="RXC109" s="376"/>
      <c r="RXD109" s="376"/>
      <c r="RXE109" s="376"/>
      <c r="RXF109" s="376"/>
      <c r="RXG109" s="376"/>
      <c r="RXH109" s="376"/>
      <c r="RXI109" s="376"/>
      <c r="RXJ109" s="376"/>
      <c r="RXK109" s="376"/>
      <c r="RXL109" s="376"/>
      <c r="RXM109" s="376"/>
      <c r="RXN109" s="376"/>
      <c r="RXO109" s="376"/>
      <c r="RXP109" s="376"/>
      <c r="RXQ109" s="376"/>
      <c r="RXR109" s="376"/>
      <c r="RXS109" s="376"/>
      <c r="RXT109" s="376"/>
      <c r="RXU109" s="376"/>
      <c r="RXV109" s="376"/>
      <c r="RXW109" s="376"/>
      <c r="RXX109" s="376"/>
      <c r="RXY109" s="376"/>
      <c r="RXZ109" s="376"/>
      <c r="RYA109" s="376"/>
      <c r="RYB109" s="376"/>
      <c r="RYC109" s="376"/>
      <c r="RYD109" s="376"/>
      <c r="RYE109" s="376"/>
      <c r="RYF109" s="376"/>
      <c r="RYG109" s="376"/>
      <c r="RYH109" s="376"/>
      <c r="RYI109" s="376"/>
      <c r="RYJ109" s="376"/>
      <c r="RYK109" s="376"/>
      <c r="RYL109" s="376"/>
      <c r="RYM109" s="376"/>
      <c r="RYN109" s="376"/>
      <c r="RYO109" s="376"/>
      <c r="RYP109" s="376"/>
      <c r="RYQ109" s="376"/>
      <c r="RYR109" s="376"/>
      <c r="RYS109" s="376"/>
      <c r="RYT109" s="376"/>
      <c r="RYU109" s="376"/>
      <c r="RYV109" s="376"/>
      <c r="RYW109" s="376"/>
      <c r="RYX109" s="376"/>
      <c r="RYY109" s="376"/>
      <c r="RYZ109" s="376"/>
      <c r="RZA109" s="376"/>
      <c r="RZB109" s="376"/>
      <c r="RZC109" s="376"/>
      <c r="RZD109" s="376"/>
      <c r="RZE109" s="376"/>
      <c r="RZF109" s="376"/>
      <c r="RZG109" s="376"/>
      <c r="RZH109" s="376"/>
      <c r="RZI109" s="376"/>
      <c r="RZJ109" s="376"/>
      <c r="RZK109" s="376"/>
      <c r="RZL109" s="376"/>
      <c r="RZM109" s="376"/>
      <c r="RZN109" s="376"/>
      <c r="RZO109" s="376"/>
      <c r="RZP109" s="376"/>
      <c r="RZQ109" s="376"/>
      <c r="RZR109" s="376"/>
      <c r="RZS109" s="376"/>
      <c r="RZT109" s="376"/>
      <c r="RZU109" s="376"/>
      <c r="RZV109" s="376"/>
      <c r="RZW109" s="376"/>
      <c r="RZX109" s="376"/>
      <c r="RZY109" s="376"/>
      <c r="RZZ109" s="376"/>
      <c r="SAA109" s="376"/>
      <c r="SAB109" s="376"/>
      <c r="SAC109" s="376"/>
      <c r="SAD109" s="376"/>
      <c r="SAE109" s="376"/>
      <c r="SAF109" s="376"/>
      <c r="SAG109" s="376"/>
      <c r="SAH109" s="376"/>
      <c r="SAI109" s="376"/>
      <c r="SAJ109" s="376"/>
      <c r="SAK109" s="376"/>
      <c r="SAL109" s="376"/>
      <c r="SAM109" s="376"/>
      <c r="SAN109" s="376"/>
      <c r="SAO109" s="376"/>
      <c r="SAP109" s="376"/>
      <c r="SAQ109" s="376"/>
      <c r="SAR109" s="376"/>
      <c r="SAS109" s="376"/>
      <c r="SAT109" s="376"/>
      <c r="SAU109" s="376"/>
      <c r="SAV109" s="376"/>
      <c r="SAW109" s="376"/>
      <c r="SAX109" s="376"/>
      <c r="SAY109" s="376"/>
      <c r="SAZ109" s="376"/>
      <c r="SBA109" s="376"/>
      <c r="SBB109" s="376"/>
      <c r="SBC109" s="376"/>
      <c r="SBD109" s="376"/>
      <c r="SBE109" s="376"/>
      <c r="SBF109" s="376"/>
      <c r="SBG109" s="376"/>
      <c r="SBH109" s="376"/>
      <c r="SBI109" s="376"/>
      <c r="SBJ109" s="376"/>
      <c r="SBK109" s="376"/>
      <c r="SBL109" s="376"/>
      <c r="SBM109" s="376"/>
      <c r="SBN109" s="376"/>
      <c r="SBO109" s="376"/>
      <c r="SBP109" s="376"/>
      <c r="SBQ109" s="376"/>
      <c r="SBR109" s="376"/>
      <c r="SBS109" s="376"/>
      <c r="SBT109" s="376"/>
      <c r="SBU109" s="376"/>
      <c r="SBV109" s="376"/>
      <c r="SBW109" s="376"/>
      <c r="SBX109" s="376"/>
      <c r="SBY109" s="376"/>
      <c r="SBZ109" s="376"/>
      <c r="SCA109" s="376"/>
      <c r="SCB109" s="376"/>
      <c r="SCC109" s="376"/>
      <c r="SCD109" s="376"/>
      <c r="SCE109" s="376"/>
      <c r="SCF109" s="376"/>
      <c r="SCG109" s="376"/>
      <c r="SCH109" s="376"/>
      <c r="SCI109" s="376"/>
      <c r="SCJ109" s="376"/>
      <c r="SCK109" s="376"/>
      <c r="SCL109" s="376"/>
      <c r="SCM109" s="376"/>
      <c r="SCN109" s="376"/>
      <c r="SCO109" s="376"/>
      <c r="SCP109" s="376"/>
      <c r="SCQ109" s="376"/>
      <c r="SCR109" s="376"/>
      <c r="SCS109" s="376"/>
      <c r="SCT109" s="376"/>
      <c r="SCU109" s="376"/>
      <c r="SCV109" s="376"/>
      <c r="SCW109" s="376"/>
      <c r="SCX109" s="376"/>
      <c r="SCY109" s="376"/>
      <c r="SCZ109" s="376"/>
      <c r="SDA109" s="376"/>
      <c r="SDB109" s="376"/>
      <c r="SDC109" s="376"/>
      <c r="SDD109" s="376"/>
      <c r="SDE109" s="376"/>
      <c r="SDF109" s="376"/>
      <c r="SDG109" s="376"/>
      <c r="SDH109" s="376"/>
      <c r="SDI109" s="376"/>
      <c r="SDJ109" s="376"/>
      <c r="SDK109" s="376"/>
      <c r="SDL109" s="376"/>
      <c r="SDM109" s="376"/>
      <c r="SDN109" s="376"/>
      <c r="SDO109" s="376"/>
      <c r="SDP109" s="376"/>
      <c r="SDQ109" s="376"/>
      <c r="SDR109" s="376"/>
      <c r="SDS109" s="376"/>
      <c r="SDT109" s="376"/>
      <c r="SDU109" s="376"/>
      <c r="SDV109" s="376"/>
      <c r="SDW109" s="376"/>
      <c r="SDX109" s="376"/>
      <c r="SDY109" s="376"/>
      <c r="SDZ109" s="376"/>
      <c r="SEA109" s="376"/>
      <c r="SEB109" s="376"/>
      <c r="SEC109" s="376"/>
      <c r="SED109" s="376"/>
      <c r="SEE109" s="376"/>
      <c r="SEF109" s="376"/>
      <c r="SEG109" s="376"/>
      <c r="SEH109" s="376"/>
      <c r="SEI109" s="376"/>
      <c r="SEJ109" s="376"/>
      <c r="SEK109" s="376"/>
      <c r="SEL109" s="376"/>
      <c r="SEM109" s="376"/>
      <c r="SEN109" s="376"/>
      <c r="SEO109" s="376"/>
      <c r="SEP109" s="376"/>
      <c r="SEQ109" s="376"/>
      <c r="SER109" s="376"/>
      <c r="SES109" s="376"/>
      <c r="SET109" s="376"/>
      <c r="SEU109" s="376"/>
      <c r="SEV109" s="376"/>
      <c r="SEW109" s="376"/>
      <c r="SEX109" s="376"/>
      <c r="SEY109" s="376"/>
      <c r="SEZ109" s="376"/>
      <c r="SFA109" s="376"/>
      <c r="SFB109" s="376"/>
      <c r="SFC109" s="376"/>
      <c r="SFD109" s="376"/>
      <c r="SFE109" s="376"/>
      <c r="SFF109" s="376"/>
      <c r="SFG109" s="376"/>
      <c r="SFH109" s="376"/>
      <c r="SFI109" s="376"/>
      <c r="SFJ109" s="376"/>
      <c r="SFK109" s="376"/>
      <c r="SFL109" s="376"/>
      <c r="SFM109" s="376"/>
      <c r="SFN109" s="376"/>
      <c r="SFO109" s="376"/>
      <c r="SFP109" s="376"/>
      <c r="SFQ109" s="376"/>
      <c r="SFR109" s="376"/>
      <c r="SFS109" s="376"/>
      <c r="SFT109" s="376"/>
      <c r="SFU109" s="376"/>
      <c r="SFV109" s="376"/>
      <c r="SFW109" s="376"/>
      <c r="SFX109" s="376"/>
      <c r="SFY109" s="376"/>
      <c r="SFZ109" s="376"/>
      <c r="SGA109" s="376"/>
      <c r="SGB109" s="376"/>
      <c r="SGC109" s="376"/>
      <c r="SGD109" s="376"/>
      <c r="SGE109" s="376"/>
      <c r="SGF109" s="376"/>
      <c r="SGG109" s="376"/>
      <c r="SGH109" s="376"/>
      <c r="SGI109" s="376"/>
      <c r="SGJ109" s="376"/>
      <c r="SGK109" s="376"/>
      <c r="SGL109" s="376"/>
      <c r="SGM109" s="376"/>
      <c r="SGN109" s="376"/>
      <c r="SGO109" s="376"/>
      <c r="SGP109" s="376"/>
      <c r="SGQ109" s="376"/>
      <c r="SGR109" s="376"/>
      <c r="SGS109" s="376"/>
      <c r="SGT109" s="376"/>
      <c r="SGU109" s="376"/>
      <c r="SGV109" s="376"/>
      <c r="SGW109" s="376"/>
      <c r="SGX109" s="376"/>
      <c r="SGY109" s="376"/>
      <c r="SGZ109" s="376"/>
      <c r="SHA109" s="376"/>
      <c r="SHB109" s="376"/>
      <c r="SHC109" s="376"/>
      <c r="SHD109" s="376"/>
      <c r="SHE109" s="376"/>
      <c r="SHF109" s="376"/>
      <c r="SHG109" s="376"/>
      <c r="SHH109" s="376"/>
      <c r="SHI109" s="376"/>
      <c r="SHJ109" s="376"/>
      <c r="SHK109" s="376"/>
      <c r="SHL109" s="376"/>
      <c r="SHM109" s="376"/>
      <c r="SHN109" s="376"/>
      <c r="SHO109" s="376"/>
      <c r="SHP109" s="376"/>
      <c r="SHQ109" s="376"/>
      <c r="SHR109" s="376"/>
      <c r="SHS109" s="376"/>
      <c r="SHT109" s="376"/>
      <c r="SHU109" s="376"/>
      <c r="SHV109" s="376"/>
      <c r="SHW109" s="376"/>
      <c r="SHX109" s="376"/>
      <c r="SHY109" s="376"/>
      <c r="SHZ109" s="376"/>
      <c r="SIA109" s="376"/>
      <c r="SIB109" s="376"/>
      <c r="SIC109" s="376"/>
      <c r="SID109" s="376"/>
      <c r="SIE109" s="376"/>
      <c r="SIF109" s="376"/>
      <c r="SIG109" s="376"/>
      <c r="SIH109" s="376"/>
      <c r="SII109" s="376"/>
      <c r="SIJ109" s="376"/>
      <c r="SIK109" s="376"/>
      <c r="SIL109" s="376"/>
      <c r="SIM109" s="376"/>
      <c r="SIN109" s="376"/>
      <c r="SIO109" s="376"/>
      <c r="SIP109" s="376"/>
      <c r="SIQ109" s="376"/>
      <c r="SIR109" s="376"/>
      <c r="SIS109" s="376"/>
      <c r="SIT109" s="376"/>
      <c r="SIU109" s="376"/>
      <c r="SIV109" s="376"/>
      <c r="SIW109" s="376"/>
      <c r="SIX109" s="376"/>
      <c r="SIY109" s="376"/>
      <c r="SIZ109" s="376"/>
      <c r="SJA109" s="376"/>
      <c r="SJB109" s="376"/>
      <c r="SJC109" s="376"/>
      <c r="SJD109" s="376"/>
      <c r="SJE109" s="376"/>
      <c r="SJF109" s="376"/>
      <c r="SJG109" s="376"/>
      <c r="SJH109" s="376"/>
      <c r="SJI109" s="376"/>
      <c r="SJJ109" s="376"/>
      <c r="SJK109" s="376"/>
      <c r="SJL109" s="376"/>
      <c r="SJM109" s="376"/>
      <c r="SJN109" s="376"/>
      <c r="SJO109" s="376"/>
      <c r="SJP109" s="376"/>
      <c r="SJQ109" s="376"/>
      <c r="SJR109" s="376"/>
      <c r="SJS109" s="376"/>
      <c r="SJT109" s="376"/>
      <c r="SJU109" s="376"/>
      <c r="SJV109" s="376"/>
      <c r="SJW109" s="376"/>
      <c r="SJX109" s="376"/>
      <c r="SJY109" s="376"/>
      <c r="SJZ109" s="376"/>
      <c r="SKA109" s="376"/>
      <c r="SKB109" s="376"/>
      <c r="SKC109" s="376"/>
      <c r="SKD109" s="376"/>
      <c r="SKE109" s="376"/>
      <c r="SKF109" s="376"/>
      <c r="SKG109" s="376"/>
      <c r="SKH109" s="376"/>
      <c r="SKI109" s="376"/>
      <c r="SKJ109" s="376"/>
      <c r="SKK109" s="376"/>
      <c r="SKL109" s="376"/>
      <c r="SKM109" s="376"/>
      <c r="SKN109" s="376"/>
      <c r="SKO109" s="376"/>
      <c r="SKP109" s="376"/>
      <c r="SKQ109" s="376"/>
      <c r="SKR109" s="376"/>
      <c r="SKS109" s="376"/>
      <c r="SKT109" s="376"/>
      <c r="SKU109" s="376"/>
      <c r="SKV109" s="376"/>
      <c r="SKW109" s="376"/>
      <c r="SKX109" s="376"/>
      <c r="SKY109" s="376"/>
      <c r="SKZ109" s="376"/>
      <c r="SLA109" s="376"/>
      <c r="SLB109" s="376"/>
      <c r="SLC109" s="376"/>
      <c r="SLD109" s="376"/>
      <c r="SLE109" s="376"/>
      <c r="SLF109" s="376"/>
      <c r="SLG109" s="376"/>
      <c r="SLH109" s="376"/>
      <c r="SLI109" s="376"/>
      <c r="SLJ109" s="376"/>
      <c r="SLK109" s="376"/>
      <c r="SLL109" s="376"/>
      <c r="SLM109" s="376"/>
      <c r="SLN109" s="376"/>
      <c r="SLO109" s="376"/>
      <c r="SLP109" s="376"/>
      <c r="SLQ109" s="376"/>
      <c r="SLR109" s="376"/>
      <c r="SLS109" s="376"/>
      <c r="SLT109" s="376"/>
      <c r="SLU109" s="376"/>
      <c r="SLV109" s="376"/>
      <c r="SLW109" s="376"/>
      <c r="SLX109" s="376"/>
      <c r="SLY109" s="376"/>
      <c r="SLZ109" s="376"/>
      <c r="SMA109" s="376"/>
      <c r="SMB109" s="376"/>
      <c r="SMC109" s="376"/>
      <c r="SMD109" s="376"/>
      <c r="SME109" s="376"/>
      <c r="SMF109" s="376"/>
      <c r="SMG109" s="376"/>
      <c r="SMH109" s="376"/>
      <c r="SMI109" s="376"/>
      <c r="SMJ109" s="376"/>
      <c r="SMK109" s="376"/>
      <c r="SML109" s="376"/>
      <c r="SMM109" s="376"/>
      <c r="SMN109" s="376"/>
      <c r="SMO109" s="376"/>
      <c r="SMP109" s="376"/>
      <c r="SMQ109" s="376"/>
      <c r="SMR109" s="376"/>
      <c r="SMS109" s="376"/>
      <c r="SMT109" s="376"/>
      <c r="SMU109" s="376"/>
      <c r="SMV109" s="376"/>
      <c r="SMW109" s="376"/>
      <c r="SMX109" s="376"/>
      <c r="SMY109" s="376"/>
      <c r="SMZ109" s="376"/>
      <c r="SNA109" s="376"/>
      <c r="SNB109" s="376"/>
      <c r="SNC109" s="376"/>
      <c r="SND109" s="376"/>
      <c r="SNE109" s="376"/>
      <c r="SNF109" s="376"/>
      <c r="SNG109" s="376"/>
      <c r="SNH109" s="376"/>
      <c r="SNI109" s="376"/>
      <c r="SNJ109" s="376"/>
      <c r="SNK109" s="376"/>
      <c r="SNL109" s="376"/>
      <c r="SNM109" s="376"/>
      <c r="SNN109" s="376"/>
      <c r="SNO109" s="376"/>
      <c r="SNP109" s="376"/>
      <c r="SNQ109" s="376"/>
      <c r="SNR109" s="376"/>
      <c r="SNS109" s="376"/>
      <c r="SNT109" s="376"/>
      <c r="SNU109" s="376"/>
      <c r="SNV109" s="376"/>
      <c r="SNW109" s="376"/>
      <c r="SNX109" s="376"/>
      <c r="SNY109" s="376"/>
      <c r="SNZ109" s="376"/>
      <c r="SOA109" s="376"/>
      <c r="SOB109" s="376"/>
      <c r="SOC109" s="376"/>
      <c r="SOD109" s="376"/>
      <c r="SOE109" s="376"/>
      <c r="SOF109" s="376"/>
      <c r="SOG109" s="376"/>
      <c r="SOH109" s="376"/>
      <c r="SOI109" s="376"/>
      <c r="SOJ109" s="376"/>
      <c r="SOK109" s="376"/>
      <c r="SOL109" s="376"/>
      <c r="SOM109" s="376"/>
      <c r="SON109" s="376"/>
      <c r="SOO109" s="376"/>
      <c r="SOP109" s="376"/>
      <c r="SOQ109" s="376"/>
      <c r="SOR109" s="376"/>
      <c r="SOS109" s="376"/>
      <c r="SOT109" s="376"/>
      <c r="SOU109" s="376"/>
      <c r="SOV109" s="376"/>
      <c r="SOW109" s="376"/>
      <c r="SOX109" s="376"/>
      <c r="SOY109" s="376"/>
      <c r="SOZ109" s="376"/>
      <c r="SPA109" s="376"/>
      <c r="SPB109" s="376"/>
      <c r="SPC109" s="376"/>
      <c r="SPD109" s="376"/>
      <c r="SPE109" s="376"/>
      <c r="SPF109" s="376"/>
      <c r="SPG109" s="376"/>
      <c r="SPH109" s="376"/>
      <c r="SPI109" s="376"/>
      <c r="SPJ109" s="376"/>
      <c r="SPK109" s="376"/>
      <c r="SPL109" s="376"/>
      <c r="SPM109" s="376"/>
      <c r="SPN109" s="376"/>
      <c r="SPO109" s="376"/>
      <c r="SPP109" s="376"/>
      <c r="SPQ109" s="376"/>
      <c r="SPR109" s="376"/>
      <c r="SPS109" s="376"/>
      <c r="SPT109" s="376"/>
      <c r="SPU109" s="376"/>
      <c r="SPV109" s="376"/>
      <c r="SPW109" s="376"/>
      <c r="SPX109" s="376"/>
      <c r="SPY109" s="376"/>
      <c r="SPZ109" s="376"/>
      <c r="SQA109" s="376"/>
      <c r="SQB109" s="376"/>
      <c r="SQC109" s="376"/>
      <c r="SQD109" s="376"/>
      <c r="SQE109" s="376"/>
      <c r="SQF109" s="376"/>
      <c r="SQG109" s="376"/>
      <c r="SQH109" s="376"/>
      <c r="SQI109" s="376"/>
      <c r="SQJ109" s="376"/>
      <c r="SQK109" s="376"/>
      <c r="SQL109" s="376"/>
      <c r="SQM109" s="376"/>
      <c r="SQN109" s="376"/>
      <c r="SQO109" s="376"/>
      <c r="SQP109" s="376"/>
      <c r="SQQ109" s="376"/>
      <c r="SQR109" s="376"/>
      <c r="SQS109" s="376"/>
      <c r="SQT109" s="376"/>
      <c r="SQU109" s="376"/>
      <c r="SQV109" s="376"/>
      <c r="SQW109" s="376"/>
      <c r="SQX109" s="376"/>
      <c r="SQY109" s="376"/>
      <c r="SQZ109" s="376"/>
      <c r="SRA109" s="376"/>
      <c r="SRB109" s="376"/>
      <c r="SRC109" s="376"/>
      <c r="SRD109" s="376"/>
      <c r="SRE109" s="376"/>
      <c r="SRF109" s="376"/>
      <c r="SRG109" s="376"/>
      <c r="SRH109" s="376"/>
      <c r="SRI109" s="376"/>
      <c r="SRJ109" s="376"/>
      <c r="SRK109" s="376"/>
      <c r="SRL109" s="376"/>
      <c r="SRM109" s="376"/>
      <c r="SRN109" s="376"/>
      <c r="SRO109" s="376"/>
      <c r="SRP109" s="376"/>
      <c r="SRQ109" s="376"/>
      <c r="SRR109" s="376"/>
      <c r="SRS109" s="376"/>
      <c r="SRT109" s="376"/>
      <c r="SRU109" s="376"/>
      <c r="SRV109" s="376"/>
      <c r="SRW109" s="376"/>
      <c r="SRX109" s="376"/>
      <c r="SRY109" s="376"/>
      <c r="SRZ109" s="376"/>
      <c r="SSA109" s="376"/>
      <c r="SSB109" s="376"/>
      <c r="SSC109" s="376"/>
      <c r="SSD109" s="376"/>
      <c r="SSE109" s="376"/>
      <c r="SSF109" s="376"/>
      <c r="SSG109" s="376"/>
      <c r="SSH109" s="376"/>
      <c r="SSI109" s="376"/>
      <c r="SSJ109" s="376"/>
      <c r="SSK109" s="376"/>
      <c r="SSL109" s="376"/>
      <c r="SSM109" s="376"/>
      <c r="SSN109" s="376"/>
      <c r="SSO109" s="376"/>
      <c r="SSP109" s="376"/>
      <c r="SSQ109" s="376"/>
      <c r="SSR109" s="376"/>
      <c r="SSS109" s="376"/>
      <c r="SST109" s="376"/>
      <c r="SSU109" s="376"/>
      <c r="SSV109" s="376"/>
      <c r="SSW109" s="376"/>
      <c r="SSX109" s="376"/>
      <c r="SSY109" s="376"/>
      <c r="SSZ109" s="376"/>
      <c r="STA109" s="376"/>
      <c r="STB109" s="376"/>
      <c r="STC109" s="376"/>
      <c r="STD109" s="376"/>
      <c r="STE109" s="376"/>
      <c r="STF109" s="376"/>
      <c r="STG109" s="376"/>
      <c r="STH109" s="376"/>
      <c r="STI109" s="376"/>
      <c r="STJ109" s="376"/>
      <c r="STK109" s="376"/>
      <c r="STL109" s="376"/>
      <c r="STM109" s="376"/>
      <c r="STN109" s="376"/>
      <c r="STO109" s="376"/>
      <c r="STP109" s="376"/>
      <c r="STQ109" s="376"/>
      <c r="STR109" s="376"/>
      <c r="STS109" s="376"/>
      <c r="STT109" s="376"/>
      <c r="STU109" s="376"/>
      <c r="STV109" s="376"/>
      <c r="STW109" s="376"/>
      <c r="STX109" s="376"/>
      <c r="STY109" s="376"/>
      <c r="STZ109" s="376"/>
      <c r="SUA109" s="376"/>
      <c r="SUB109" s="376"/>
      <c r="SUC109" s="376"/>
      <c r="SUD109" s="376"/>
      <c r="SUE109" s="376"/>
      <c r="SUF109" s="376"/>
      <c r="SUG109" s="376"/>
      <c r="SUH109" s="376"/>
      <c r="SUI109" s="376"/>
      <c r="SUJ109" s="376"/>
      <c r="SUK109" s="376"/>
      <c r="SUL109" s="376"/>
      <c r="SUM109" s="376"/>
      <c r="SUN109" s="376"/>
      <c r="SUO109" s="376"/>
      <c r="SUP109" s="376"/>
      <c r="SUQ109" s="376"/>
      <c r="SUR109" s="376"/>
      <c r="SUS109" s="376"/>
      <c r="SUT109" s="376"/>
      <c r="SUU109" s="376"/>
      <c r="SUV109" s="376"/>
      <c r="SUW109" s="376"/>
      <c r="SUX109" s="376"/>
      <c r="SUY109" s="376"/>
      <c r="SUZ109" s="376"/>
      <c r="SVA109" s="376"/>
      <c r="SVB109" s="376"/>
      <c r="SVC109" s="376"/>
      <c r="SVD109" s="376"/>
      <c r="SVE109" s="376"/>
      <c r="SVF109" s="376"/>
      <c r="SVG109" s="376"/>
      <c r="SVH109" s="376"/>
      <c r="SVI109" s="376"/>
      <c r="SVJ109" s="376"/>
      <c r="SVK109" s="376"/>
      <c r="SVL109" s="376"/>
      <c r="SVM109" s="376"/>
      <c r="SVN109" s="376"/>
      <c r="SVO109" s="376"/>
      <c r="SVP109" s="376"/>
      <c r="SVQ109" s="376"/>
      <c r="SVR109" s="376"/>
      <c r="SVS109" s="376"/>
      <c r="SVT109" s="376"/>
      <c r="SVU109" s="376"/>
      <c r="SVV109" s="376"/>
      <c r="SVW109" s="376"/>
      <c r="SVX109" s="376"/>
      <c r="SVY109" s="376"/>
      <c r="SVZ109" s="376"/>
      <c r="SWA109" s="376"/>
      <c r="SWB109" s="376"/>
      <c r="SWC109" s="376"/>
      <c r="SWD109" s="376"/>
      <c r="SWE109" s="376"/>
      <c r="SWF109" s="376"/>
      <c r="SWG109" s="376"/>
      <c r="SWH109" s="376"/>
      <c r="SWI109" s="376"/>
      <c r="SWJ109" s="376"/>
      <c r="SWK109" s="376"/>
      <c r="SWL109" s="376"/>
      <c r="SWM109" s="376"/>
      <c r="SWN109" s="376"/>
      <c r="SWO109" s="376"/>
      <c r="SWP109" s="376"/>
      <c r="SWQ109" s="376"/>
      <c r="SWR109" s="376"/>
      <c r="SWS109" s="376"/>
      <c r="SWT109" s="376"/>
      <c r="SWU109" s="376"/>
      <c r="SWV109" s="376"/>
      <c r="SWW109" s="376"/>
      <c r="SWX109" s="376"/>
      <c r="SWY109" s="376"/>
      <c r="SWZ109" s="376"/>
      <c r="SXA109" s="376"/>
      <c r="SXB109" s="376"/>
      <c r="SXC109" s="376"/>
      <c r="SXD109" s="376"/>
      <c r="SXE109" s="376"/>
      <c r="SXF109" s="376"/>
      <c r="SXG109" s="376"/>
      <c r="SXH109" s="376"/>
      <c r="SXI109" s="376"/>
      <c r="SXJ109" s="376"/>
      <c r="SXK109" s="376"/>
      <c r="SXL109" s="376"/>
      <c r="SXM109" s="376"/>
      <c r="SXN109" s="376"/>
      <c r="SXO109" s="376"/>
      <c r="SXP109" s="376"/>
      <c r="SXQ109" s="376"/>
      <c r="SXR109" s="376"/>
      <c r="SXS109" s="376"/>
      <c r="SXT109" s="376"/>
      <c r="SXU109" s="376"/>
      <c r="SXV109" s="376"/>
      <c r="SXW109" s="376"/>
      <c r="SXX109" s="376"/>
      <c r="SXY109" s="376"/>
      <c r="SXZ109" s="376"/>
      <c r="SYA109" s="376"/>
      <c r="SYB109" s="376"/>
      <c r="SYC109" s="376"/>
      <c r="SYD109" s="376"/>
      <c r="SYE109" s="376"/>
      <c r="SYF109" s="376"/>
      <c r="SYG109" s="376"/>
      <c r="SYH109" s="376"/>
      <c r="SYI109" s="376"/>
      <c r="SYJ109" s="376"/>
      <c r="SYK109" s="376"/>
      <c r="SYL109" s="376"/>
      <c r="SYM109" s="376"/>
      <c r="SYN109" s="376"/>
      <c r="SYO109" s="376"/>
      <c r="SYP109" s="376"/>
      <c r="SYQ109" s="376"/>
      <c r="SYR109" s="376"/>
      <c r="SYS109" s="376"/>
      <c r="SYT109" s="376"/>
      <c r="SYU109" s="376"/>
      <c r="SYV109" s="376"/>
      <c r="SYW109" s="376"/>
      <c r="SYX109" s="376"/>
      <c r="SYY109" s="376"/>
      <c r="SYZ109" s="376"/>
      <c r="SZA109" s="376"/>
      <c r="SZB109" s="376"/>
      <c r="SZC109" s="376"/>
      <c r="SZD109" s="376"/>
      <c r="SZE109" s="376"/>
      <c r="SZF109" s="376"/>
      <c r="SZG109" s="376"/>
      <c r="SZH109" s="376"/>
      <c r="SZI109" s="376"/>
      <c r="SZJ109" s="376"/>
      <c r="SZK109" s="376"/>
      <c r="SZL109" s="376"/>
      <c r="SZM109" s="376"/>
      <c r="SZN109" s="376"/>
      <c r="SZO109" s="376"/>
      <c r="SZP109" s="376"/>
      <c r="SZQ109" s="376"/>
      <c r="SZR109" s="376"/>
      <c r="SZS109" s="376"/>
      <c r="SZT109" s="376"/>
      <c r="SZU109" s="376"/>
      <c r="SZV109" s="376"/>
      <c r="SZW109" s="376"/>
      <c r="SZX109" s="376"/>
      <c r="SZY109" s="376"/>
      <c r="SZZ109" s="376"/>
      <c r="TAA109" s="376"/>
      <c r="TAB109" s="376"/>
      <c r="TAC109" s="376"/>
      <c r="TAD109" s="376"/>
      <c r="TAE109" s="376"/>
      <c r="TAF109" s="376"/>
      <c r="TAG109" s="376"/>
      <c r="TAH109" s="376"/>
      <c r="TAI109" s="376"/>
      <c r="TAJ109" s="376"/>
      <c r="TAK109" s="376"/>
      <c r="TAL109" s="376"/>
      <c r="TAM109" s="376"/>
      <c r="TAN109" s="376"/>
      <c r="TAO109" s="376"/>
      <c r="TAP109" s="376"/>
      <c r="TAQ109" s="376"/>
      <c r="TAR109" s="376"/>
      <c r="TAS109" s="376"/>
      <c r="TAT109" s="376"/>
      <c r="TAU109" s="376"/>
      <c r="TAV109" s="376"/>
      <c r="TAW109" s="376"/>
      <c r="TAX109" s="376"/>
      <c r="TAY109" s="376"/>
      <c r="TAZ109" s="376"/>
      <c r="TBA109" s="376"/>
      <c r="TBB109" s="376"/>
      <c r="TBC109" s="376"/>
      <c r="TBD109" s="376"/>
      <c r="TBE109" s="376"/>
      <c r="TBF109" s="376"/>
      <c r="TBG109" s="376"/>
      <c r="TBH109" s="376"/>
      <c r="TBI109" s="376"/>
      <c r="TBJ109" s="376"/>
      <c r="TBK109" s="376"/>
      <c r="TBL109" s="376"/>
      <c r="TBM109" s="376"/>
      <c r="TBN109" s="376"/>
      <c r="TBO109" s="376"/>
      <c r="TBP109" s="376"/>
      <c r="TBQ109" s="376"/>
      <c r="TBR109" s="376"/>
      <c r="TBS109" s="376"/>
      <c r="TBT109" s="376"/>
      <c r="TBU109" s="376"/>
      <c r="TBV109" s="376"/>
      <c r="TBW109" s="376"/>
      <c r="TBX109" s="376"/>
      <c r="TBY109" s="376"/>
      <c r="TBZ109" s="376"/>
      <c r="TCA109" s="376"/>
      <c r="TCB109" s="376"/>
      <c r="TCC109" s="376"/>
      <c r="TCD109" s="376"/>
      <c r="TCE109" s="376"/>
      <c r="TCF109" s="376"/>
      <c r="TCG109" s="376"/>
      <c r="TCH109" s="376"/>
      <c r="TCI109" s="376"/>
      <c r="TCJ109" s="376"/>
      <c r="TCK109" s="376"/>
      <c r="TCL109" s="376"/>
      <c r="TCM109" s="376"/>
      <c r="TCN109" s="376"/>
      <c r="TCO109" s="376"/>
      <c r="TCP109" s="376"/>
      <c r="TCQ109" s="376"/>
      <c r="TCR109" s="376"/>
      <c r="TCS109" s="376"/>
      <c r="TCT109" s="376"/>
      <c r="TCU109" s="376"/>
      <c r="TCV109" s="376"/>
      <c r="TCW109" s="376"/>
      <c r="TCX109" s="376"/>
      <c r="TCY109" s="376"/>
      <c r="TCZ109" s="376"/>
      <c r="TDA109" s="376"/>
      <c r="TDB109" s="376"/>
      <c r="TDC109" s="376"/>
      <c r="TDD109" s="376"/>
      <c r="TDE109" s="376"/>
      <c r="TDF109" s="376"/>
      <c r="TDG109" s="376"/>
      <c r="TDH109" s="376"/>
      <c r="TDI109" s="376"/>
      <c r="TDJ109" s="376"/>
      <c r="TDK109" s="376"/>
      <c r="TDL109" s="376"/>
      <c r="TDM109" s="376"/>
      <c r="TDN109" s="376"/>
      <c r="TDO109" s="376"/>
      <c r="TDP109" s="376"/>
      <c r="TDQ109" s="376"/>
      <c r="TDR109" s="376"/>
      <c r="TDS109" s="376"/>
      <c r="TDT109" s="376"/>
      <c r="TDU109" s="376"/>
      <c r="TDV109" s="376"/>
      <c r="TDW109" s="376"/>
      <c r="TDX109" s="376"/>
      <c r="TDY109" s="376"/>
      <c r="TDZ109" s="376"/>
      <c r="TEA109" s="376"/>
      <c r="TEB109" s="376"/>
      <c r="TEC109" s="376"/>
      <c r="TED109" s="376"/>
      <c r="TEE109" s="376"/>
      <c r="TEF109" s="376"/>
      <c r="TEG109" s="376"/>
      <c r="TEH109" s="376"/>
      <c r="TEI109" s="376"/>
      <c r="TEJ109" s="376"/>
      <c r="TEK109" s="376"/>
      <c r="TEL109" s="376"/>
      <c r="TEM109" s="376"/>
      <c r="TEN109" s="376"/>
      <c r="TEO109" s="376"/>
      <c r="TEP109" s="376"/>
      <c r="TEQ109" s="376"/>
      <c r="TER109" s="376"/>
      <c r="TES109" s="376"/>
      <c r="TET109" s="376"/>
      <c r="TEU109" s="376"/>
      <c r="TEV109" s="376"/>
      <c r="TEW109" s="376"/>
      <c r="TEX109" s="376"/>
      <c r="TEY109" s="376"/>
      <c r="TEZ109" s="376"/>
      <c r="TFA109" s="376"/>
      <c r="TFB109" s="376"/>
      <c r="TFC109" s="376"/>
      <c r="TFD109" s="376"/>
      <c r="TFE109" s="376"/>
      <c r="TFF109" s="376"/>
      <c r="TFG109" s="376"/>
      <c r="TFH109" s="376"/>
      <c r="TFI109" s="376"/>
      <c r="TFJ109" s="376"/>
      <c r="TFK109" s="376"/>
      <c r="TFL109" s="376"/>
      <c r="TFM109" s="376"/>
      <c r="TFN109" s="376"/>
      <c r="TFO109" s="376"/>
      <c r="TFP109" s="376"/>
      <c r="TFQ109" s="376"/>
      <c r="TFR109" s="376"/>
      <c r="TFS109" s="376"/>
      <c r="TFT109" s="376"/>
      <c r="TFU109" s="376"/>
      <c r="TFV109" s="376"/>
      <c r="TFW109" s="376"/>
      <c r="TFX109" s="376"/>
      <c r="TFY109" s="376"/>
      <c r="TFZ109" s="376"/>
      <c r="TGA109" s="376"/>
      <c r="TGB109" s="376"/>
      <c r="TGC109" s="376"/>
      <c r="TGD109" s="376"/>
      <c r="TGE109" s="376"/>
      <c r="TGF109" s="376"/>
      <c r="TGG109" s="376"/>
      <c r="TGH109" s="376"/>
      <c r="TGI109" s="376"/>
      <c r="TGJ109" s="376"/>
      <c r="TGK109" s="376"/>
      <c r="TGL109" s="376"/>
      <c r="TGM109" s="376"/>
      <c r="TGN109" s="376"/>
      <c r="TGO109" s="376"/>
      <c r="TGP109" s="376"/>
      <c r="TGQ109" s="376"/>
      <c r="TGR109" s="376"/>
      <c r="TGS109" s="376"/>
      <c r="TGT109" s="376"/>
      <c r="TGU109" s="376"/>
      <c r="TGV109" s="376"/>
      <c r="TGW109" s="376"/>
      <c r="TGX109" s="376"/>
      <c r="TGY109" s="376"/>
      <c r="TGZ109" s="376"/>
      <c r="THA109" s="376"/>
      <c r="THB109" s="376"/>
      <c r="THC109" s="376"/>
      <c r="THD109" s="376"/>
      <c r="THE109" s="376"/>
      <c r="THF109" s="376"/>
      <c r="THG109" s="376"/>
      <c r="THH109" s="376"/>
      <c r="THI109" s="376"/>
      <c r="THJ109" s="376"/>
      <c r="THK109" s="376"/>
      <c r="THL109" s="376"/>
      <c r="THM109" s="376"/>
      <c r="THN109" s="376"/>
      <c r="THO109" s="376"/>
      <c r="THP109" s="376"/>
      <c r="THQ109" s="376"/>
      <c r="THR109" s="376"/>
      <c r="THS109" s="376"/>
      <c r="THT109" s="376"/>
      <c r="THU109" s="376"/>
      <c r="THV109" s="376"/>
      <c r="THW109" s="376"/>
      <c r="THX109" s="376"/>
      <c r="THY109" s="376"/>
      <c r="THZ109" s="376"/>
      <c r="TIA109" s="376"/>
      <c r="TIB109" s="376"/>
      <c r="TIC109" s="376"/>
      <c r="TID109" s="376"/>
      <c r="TIE109" s="376"/>
      <c r="TIF109" s="376"/>
      <c r="TIG109" s="376"/>
      <c r="TIH109" s="376"/>
      <c r="TII109" s="376"/>
      <c r="TIJ109" s="376"/>
      <c r="TIK109" s="376"/>
      <c r="TIL109" s="376"/>
      <c r="TIM109" s="376"/>
      <c r="TIN109" s="376"/>
      <c r="TIO109" s="376"/>
      <c r="TIP109" s="376"/>
      <c r="TIQ109" s="376"/>
      <c r="TIR109" s="376"/>
      <c r="TIS109" s="376"/>
      <c r="TIT109" s="376"/>
      <c r="TIU109" s="376"/>
      <c r="TIV109" s="376"/>
      <c r="TIW109" s="376"/>
      <c r="TIX109" s="376"/>
      <c r="TIY109" s="376"/>
      <c r="TIZ109" s="376"/>
      <c r="TJA109" s="376"/>
      <c r="TJB109" s="376"/>
      <c r="TJC109" s="376"/>
      <c r="TJD109" s="376"/>
      <c r="TJE109" s="376"/>
      <c r="TJF109" s="376"/>
      <c r="TJG109" s="376"/>
      <c r="TJH109" s="376"/>
      <c r="TJI109" s="376"/>
      <c r="TJJ109" s="376"/>
      <c r="TJK109" s="376"/>
      <c r="TJL109" s="376"/>
      <c r="TJM109" s="376"/>
      <c r="TJN109" s="376"/>
      <c r="TJO109" s="376"/>
      <c r="TJP109" s="376"/>
      <c r="TJQ109" s="376"/>
      <c r="TJR109" s="376"/>
      <c r="TJS109" s="376"/>
      <c r="TJT109" s="376"/>
      <c r="TJU109" s="376"/>
      <c r="TJV109" s="376"/>
      <c r="TJW109" s="376"/>
      <c r="TJX109" s="376"/>
      <c r="TJY109" s="376"/>
      <c r="TJZ109" s="376"/>
      <c r="TKA109" s="376"/>
      <c r="TKB109" s="376"/>
      <c r="TKC109" s="376"/>
      <c r="TKD109" s="376"/>
      <c r="TKE109" s="376"/>
      <c r="TKF109" s="376"/>
      <c r="TKG109" s="376"/>
      <c r="TKH109" s="376"/>
      <c r="TKI109" s="376"/>
      <c r="TKJ109" s="376"/>
      <c r="TKK109" s="376"/>
      <c r="TKL109" s="376"/>
      <c r="TKM109" s="376"/>
      <c r="TKN109" s="376"/>
      <c r="TKO109" s="376"/>
      <c r="TKP109" s="376"/>
      <c r="TKQ109" s="376"/>
      <c r="TKR109" s="376"/>
      <c r="TKS109" s="376"/>
      <c r="TKT109" s="376"/>
      <c r="TKU109" s="376"/>
      <c r="TKV109" s="376"/>
      <c r="TKW109" s="376"/>
      <c r="TKX109" s="376"/>
      <c r="TKY109" s="376"/>
      <c r="TKZ109" s="376"/>
      <c r="TLA109" s="376"/>
      <c r="TLB109" s="376"/>
      <c r="TLC109" s="376"/>
      <c r="TLD109" s="376"/>
      <c r="TLE109" s="376"/>
      <c r="TLF109" s="376"/>
      <c r="TLG109" s="376"/>
      <c r="TLH109" s="376"/>
      <c r="TLI109" s="376"/>
      <c r="TLJ109" s="376"/>
      <c r="TLK109" s="376"/>
      <c r="TLL109" s="376"/>
      <c r="TLM109" s="376"/>
      <c r="TLN109" s="376"/>
      <c r="TLO109" s="376"/>
      <c r="TLP109" s="376"/>
      <c r="TLQ109" s="376"/>
      <c r="TLR109" s="376"/>
      <c r="TLS109" s="376"/>
      <c r="TLT109" s="376"/>
      <c r="TLU109" s="376"/>
      <c r="TLV109" s="376"/>
      <c r="TLW109" s="376"/>
      <c r="TLX109" s="376"/>
      <c r="TLY109" s="376"/>
      <c r="TLZ109" s="376"/>
      <c r="TMA109" s="376"/>
      <c r="TMB109" s="376"/>
      <c r="TMC109" s="376"/>
      <c r="TMD109" s="376"/>
      <c r="TME109" s="376"/>
      <c r="TMF109" s="376"/>
      <c r="TMG109" s="376"/>
      <c r="TMH109" s="376"/>
      <c r="TMI109" s="376"/>
      <c r="TMJ109" s="376"/>
      <c r="TMK109" s="376"/>
      <c r="TML109" s="376"/>
      <c r="TMM109" s="376"/>
      <c r="TMN109" s="376"/>
      <c r="TMO109" s="376"/>
      <c r="TMP109" s="376"/>
      <c r="TMQ109" s="376"/>
      <c r="TMR109" s="376"/>
      <c r="TMS109" s="376"/>
      <c r="TMT109" s="376"/>
      <c r="TMU109" s="376"/>
      <c r="TMV109" s="376"/>
      <c r="TMW109" s="376"/>
      <c r="TMX109" s="376"/>
      <c r="TMY109" s="376"/>
      <c r="TMZ109" s="376"/>
      <c r="TNA109" s="376"/>
      <c r="TNB109" s="376"/>
      <c r="TNC109" s="376"/>
      <c r="TND109" s="376"/>
      <c r="TNE109" s="376"/>
      <c r="TNF109" s="376"/>
      <c r="TNG109" s="376"/>
      <c r="TNH109" s="376"/>
      <c r="TNI109" s="376"/>
      <c r="TNJ109" s="376"/>
      <c r="TNK109" s="376"/>
      <c r="TNL109" s="376"/>
      <c r="TNM109" s="376"/>
      <c r="TNN109" s="376"/>
      <c r="TNO109" s="376"/>
      <c r="TNP109" s="376"/>
      <c r="TNQ109" s="376"/>
      <c r="TNR109" s="376"/>
      <c r="TNS109" s="376"/>
      <c r="TNT109" s="376"/>
      <c r="TNU109" s="376"/>
      <c r="TNV109" s="376"/>
      <c r="TNW109" s="376"/>
      <c r="TNX109" s="376"/>
      <c r="TNY109" s="376"/>
      <c r="TNZ109" s="376"/>
      <c r="TOA109" s="376"/>
      <c r="TOB109" s="376"/>
      <c r="TOC109" s="376"/>
      <c r="TOD109" s="376"/>
      <c r="TOE109" s="376"/>
      <c r="TOF109" s="376"/>
      <c r="TOG109" s="376"/>
      <c r="TOH109" s="376"/>
      <c r="TOI109" s="376"/>
      <c r="TOJ109" s="376"/>
      <c r="TOK109" s="376"/>
      <c r="TOL109" s="376"/>
      <c r="TOM109" s="376"/>
      <c r="TON109" s="376"/>
      <c r="TOO109" s="376"/>
      <c r="TOP109" s="376"/>
      <c r="TOQ109" s="376"/>
      <c r="TOR109" s="376"/>
      <c r="TOS109" s="376"/>
      <c r="TOT109" s="376"/>
      <c r="TOU109" s="376"/>
      <c r="TOV109" s="376"/>
      <c r="TOW109" s="376"/>
      <c r="TOX109" s="376"/>
      <c r="TOY109" s="376"/>
      <c r="TOZ109" s="376"/>
      <c r="TPA109" s="376"/>
      <c r="TPB109" s="376"/>
      <c r="TPC109" s="376"/>
      <c r="TPD109" s="376"/>
      <c r="TPE109" s="376"/>
      <c r="TPF109" s="376"/>
      <c r="TPG109" s="376"/>
      <c r="TPH109" s="376"/>
      <c r="TPI109" s="376"/>
      <c r="TPJ109" s="376"/>
      <c r="TPK109" s="376"/>
      <c r="TPL109" s="376"/>
      <c r="TPM109" s="376"/>
      <c r="TPN109" s="376"/>
      <c r="TPO109" s="376"/>
      <c r="TPP109" s="376"/>
      <c r="TPQ109" s="376"/>
      <c r="TPR109" s="376"/>
      <c r="TPS109" s="376"/>
      <c r="TPT109" s="376"/>
      <c r="TPU109" s="376"/>
      <c r="TPV109" s="376"/>
      <c r="TPW109" s="376"/>
      <c r="TPX109" s="376"/>
      <c r="TPY109" s="376"/>
      <c r="TPZ109" s="376"/>
      <c r="TQA109" s="376"/>
      <c r="TQB109" s="376"/>
      <c r="TQC109" s="376"/>
      <c r="TQD109" s="376"/>
      <c r="TQE109" s="376"/>
      <c r="TQF109" s="376"/>
      <c r="TQG109" s="376"/>
      <c r="TQH109" s="376"/>
      <c r="TQI109" s="376"/>
      <c r="TQJ109" s="376"/>
      <c r="TQK109" s="376"/>
      <c r="TQL109" s="376"/>
      <c r="TQM109" s="376"/>
      <c r="TQN109" s="376"/>
      <c r="TQO109" s="376"/>
      <c r="TQP109" s="376"/>
      <c r="TQQ109" s="376"/>
      <c r="TQR109" s="376"/>
      <c r="TQS109" s="376"/>
      <c r="TQT109" s="376"/>
      <c r="TQU109" s="376"/>
      <c r="TQV109" s="376"/>
      <c r="TQW109" s="376"/>
      <c r="TQX109" s="376"/>
      <c r="TQY109" s="376"/>
      <c r="TQZ109" s="376"/>
      <c r="TRA109" s="376"/>
      <c r="TRB109" s="376"/>
      <c r="TRC109" s="376"/>
      <c r="TRD109" s="376"/>
      <c r="TRE109" s="376"/>
      <c r="TRF109" s="376"/>
      <c r="TRG109" s="376"/>
      <c r="TRH109" s="376"/>
      <c r="TRI109" s="376"/>
      <c r="TRJ109" s="376"/>
      <c r="TRK109" s="376"/>
      <c r="TRL109" s="376"/>
      <c r="TRM109" s="376"/>
      <c r="TRN109" s="376"/>
      <c r="TRO109" s="376"/>
      <c r="TRP109" s="376"/>
      <c r="TRQ109" s="376"/>
      <c r="TRR109" s="376"/>
      <c r="TRS109" s="376"/>
      <c r="TRT109" s="376"/>
      <c r="TRU109" s="376"/>
      <c r="TRV109" s="376"/>
      <c r="TRW109" s="376"/>
      <c r="TRX109" s="376"/>
      <c r="TRY109" s="376"/>
      <c r="TRZ109" s="376"/>
      <c r="TSA109" s="376"/>
      <c r="TSB109" s="376"/>
      <c r="TSC109" s="376"/>
      <c r="TSD109" s="376"/>
      <c r="TSE109" s="376"/>
      <c r="TSF109" s="376"/>
      <c r="TSG109" s="376"/>
      <c r="TSH109" s="376"/>
      <c r="TSI109" s="376"/>
      <c r="TSJ109" s="376"/>
      <c r="TSK109" s="376"/>
      <c r="TSL109" s="376"/>
      <c r="TSM109" s="376"/>
      <c r="TSN109" s="376"/>
      <c r="TSO109" s="376"/>
      <c r="TSP109" s="376"/>
      <c r="TSQ109" s="376"/>
      <c r="TSR109" s="376"/>
      <c r="TSS109" s="376"/>
      <c r="TST109" s="376"/>
      <c r="TSU109" s="376"/>
      <c r="TSV109" s="376"/>
      <c r="TSW109" s="376"/>
      <c r="TSX109" s="376"/>
      <c r="TSY109" s="376"/>
      <c r="TSZ109" s="376"/>
      <c r="TTA109" s="376"/>
      <c r="TTB109" s="376"/>
      <c r="TTC109" s="376"/>
      <c r="TTD109" s="376"/>
      <c r="TTE109" s="376"/>
      <c r="TTF109" s="376"/>
      <c r="TTG109" s="376"/>
      <c r="TTH109" s="376"/>
      <c r="TTI109" s="376"/>
      <c r="TTJ109" s="376"/>
      <c r="TTK109" s="376"/>
      <c r="TTL109" s="376"/>
      <c r="TTM109" s="376"/>
      <c r="TTN109" s="376"/>
      <c r="TTO109" s="376"/>
      <c r="TTP109" s="376"/>
      <c r="TTQ109" s="376"/>
      <c r="TTR109" s="376"/>
      <c r="TTS109" s="376"/>
      <c r="TTT109" s="376"/>
      <c r="TTU109" s="376"/>
      <c r="TTV109" s="376"/>
      <c r="TTW109" s="376"/>
      <c r="TTX109" s="376"/>
      <c r="TTY109" s="376"/>
      <c r="TTZ109" s="376"/>
      <c r="TUA109" s="376"/>
      <c r="TUB109" s="376"/>
      <c r="TUC109" s="376"/>
      <c r="TUD109" s="376"/>
      <c r="TUE109" s="376"/>
      <c r="TUF109" s="376"/>
      <c r="TUG109" s="376"/>
      <c r="TUH109" s="376"/>
      <c r="TUI109" s="376"/>
      <c r="TUJ109" s="376"/>
      <c r="TUK109" s="376"/>
      <c r="TUL109" s="376"/>
      <c r="TUM109" s="376"/>
      <c r="TUN109" s="376"/>
      <c r="TUO109" s="376"/>
      <c r="TUP109" s="376"/>
      <c r="TUQ109" s="376"/>
      <c r="TUR109" s="376"/>
      <c r="TUS109" s="376"/>
      <c r="TUT109" s="376"/>
      <c r="TUU109" s="376"/>
      <c r="TUV109" s="376"/>
      <c r="TUW109" s="376"/>
      <c r="TUX109" s="376"/>
      <c r="TUY109" s="376"/>
      <c r="TUZ109" s="376"/>
      <c r="TVA109" s="376"/>
      <c r="TVB109" s="376"/>
      <c r="TVC109" s="376"/>
      <c r="TVD109" s="376"/>
      <c r="TVE109" s="376"/>
      <c r="TVF109" s="376"/>
      <c r="TVG109" s="376"/>
      <c r="TVH109" s="376"/>
      <c r="TVI109" s="376"/>
      <c r="TVJ109" s="376"/>
      <c r="TVK109" s="376"/>
      <c r="TVL109" s="376"/>
      <c r="TVM109" s="376"/>
      <c r="TVN109" s="376"/>
      <c r="TVO109" s="376"/>
      <c r="TVP109" s="376"/>
      <c r="TVQ109" s="376"/>
      <c r="TVR109" s="376"/>
      <c r="TVS109" s="376"/>
      <c r="TVT109" s="376"/>
      <c r="TVU109" s="376"/>
      <c r="TVV109" s="376"/>
      <c r="TVW109" s="376"/>
      <c r="TVX109" s="376"/>
      <c r="TVY109" s="376"/>
      <c r="TVZ109" s="376"/>
      <c r="TWA109" s="376"/>
      <c r="TWB109" s="376"/>
      <c r="TWC109" s="376"/>
      <c r="TWD109" s="376"/>
      <c r="TWE109" s="376"/>
      <c r="TWF109" s="376"/>
      <c r="TWG109" s="376"/>
      <c r="TWH109" s="376"/>
      <c r="TWI109" s="376"/>
      <c r="TWJ109" s="376"/>
      <c r="TWK109" s="376"/>
      <c r="TWL109" s="376"/>
      <c r="TWM109" s="376"/>
      <c r="TWN109" s="376"/>
      <c r="TWO109" s="376"/>
      <c r="TWP109" s="376"/>
      <c r="TWQ109" s="376"/>
      <c r="TWR109" s="376"/>
      <c r="TWS109" s="376"/>
      <c r="TWT109" s="376"/>
      <c r="TWU109" s="376"/>
      <c r="TWV109" s="376"/>
      <c r="TWW109" s="376"/>
      <c r="TWX109" s="376"/>
      <c r="TWY109" s="376"/>
      <c r="TWZ109" s="376"/>
      <c r="TXA109" s="376"/>
      <c r="TXB109" s="376"/>
      <c r="TXC109" s="376"/>
      <c r="TXD109" s="376"/>
      <c r="TXE109" s="376"/>
      <c r="TXF109" s="376"/>
      <c r="TXG109" s="376"/>
      <c r="TXH109" s="376"/>
      <c r="TXI109" s="376"/>
      <c r="TXJ109" s="376"/>
      <c r="TXK109" s="376"/>
      <c r="TXL109" s="376"/>
      <c r="TXM109" s="376"/>
      <c r="TXN109" s="376"/>
      <c r="TXO109" s="376"/>
      <c r="TXP109" s="376"/>
      <c r="TXQ109" s="376"/>
      <c r="TXR109" s="376"/>
      <c r="TXS109" s="376"/>
      <c r="TXT109" s="376"/>
      <c r="TXU109" s="376"/>
      <c r="TXV109" s="376"/>
      <c r="TXW109" s="376"/>
      <c r="TXX109" s="376"/>
      <c r="TXY109" s="376"/>
      <c r="TXZ109" s="376"/>
      <c r="TYA109" s="376"/>
      <c r="TYB109" s="376"/>
      <c r="TYC109" s="376"/>
      <c r="TYD109" s="376"/>
      <c r="TYE109" s="376"/>
      <c r="TYF109" s="376"/>
      <c r="TYG109" s="376"/>
      <c r="TYH109" s="376"/>
      <c r="TYI109" s="376"/>
      <c r="TYJ109" s="376"/>
      <c r="TYK109" s="376"/>
      <c r="TYL109" s="376"/>
      <c r="TYM109" s="376"/>
      <c r="TYN109" s="376"/>
      <c r="TYO109" s="376"/>
      <c r="TYP109" s="376"/>
      <c r="TYQ109" s="376"/>
      <c r="TYR109" s="376"/>
      <c r="TYS109" s="376"/>
      <c r="TYT109" s="376"/>
      <c r="TYU109" s="376"/>
      <c r="TYV109" s="376"/>
      <c r="TYW109" s="376"/>
      <c r="TYX109" s="376"/>
      <c r="TYY109" s="376"/>
      <c r="TYZ109" s="376"/>
      <c r="TZA109" s="376"/>
      <c r="TZB109" s="376"/>
      <c r="TZC109" s="376"/>
      <c r="TZD109" s="376"/>
      <c r="TZE109" s="376"/>
      <c r="TZF109" s="376"/>
      <c r="TZG109" s="376"/>
      <c r="TZH109" s="376"/>
      <c r="TZI109" s="376"/>
      <c r="TZJ109" s="376"/>
      <c r="TZK109" s="376"/>
      <c r="TZL109" s="376"/>
      <c r="TZM109" s="376"/>
      <c r="TZN109" s="376"/>
      <c r="TZO109" s="376"/>
      <c r="TZP109" s="376"/>
      <c r="TZQ109" s="376"/>
      <c r="TZR109" s="376"/>
      <c r="TZS109" s="376"/>
      <c r="TZT109" s="376"/>
      <c r="TZU109" s="376"/>
      <c r="TZV109" s="376"/>
      <c r="TZW109" s="376"/>
      <c r="TZX109" s="376"/>
      <c r="TZY109" s="376"/>
      <c r="TZZ109" s="376"/>
      <c r="UAA109" s="376"/>
      <c r="UAB109" s="376"/>
      <c r="UAC109" s="376"/>
      <c r="UAD109" s="376"/>
      <c r="UAE109" s="376"/>
      <c r="UAF109" s="376"/>
      <c r="UAG109" s="376"/>
      <c r="UAH109" s="376"/>
      <c r="UAI109" s="376"/>
      <c r="UAJ109" s="376"/>
      <c r="UAK109" s="376"/>
      <c r="UAL109" s="376"/>
      <c r="UAM109" s="376"/>
      <c r="UAN109" s="376"/>
      <c r="UAO109" s="376"/>
      <c r="UAP109" s="376"/>
      <c r="UAQ109" s="376"/>
      <c r="UAR109" s="376"/>
      <c r="UAS109" s="376"/>
      <c r="UAT109" s="376"/>
      <c r="UAU109" s="376"/>
      <c r="UAV109" s="376"/>
      <c r="UAW109" s="376"/>
      <c r="UAX109" s="376"/>
      <c r="UAY109" s="376"/>
      <c r="UAZ109" s="376"/>
      <c r="UBA109" s="376"/>
      <c r="UBB109" s="376"/>
      <c r="UBC109" s="376"/>
      <c r="UBD109" s="376"/>
      <c r="UBE109" s="376"/>
      <c r="UBF109" s="376"/>
      <c r="UBG109" s="376"/>
      <c r="UBH109" s="376"/>
      <c r="UBI109" s="376"/>
      <c r="UBJ109" s="376"/>
      <c r="UBK109" s="376"/>
      <c r="UBL109" s="376"/>
      <c r="UBM109" s="376"/>
      <c r="UBN109" s="376"/>
      <c r="UBO109" s="376"/>
      <c r="UBP109" s="376"/>
      <c r="UBQ109" s="376"/>
      <c r="UBR109" s="376"/>
      <c r="UBS109" s="376"/>
      <c r="UBT109" s="376"/>
      <c r="UBU109" s="376"/>
      <c r="UBV109" s="376"/>
      <c r="UBW109" s="376"/>
      <c r="UBX109" s="376"/>
      <c r="UBY109" s="376"/>
      <c r="UBZ109" s="376"/>
      <c r="UCA109" s="376"/>
      <c r="UCB109" s="376"/>
      <c r="UCC109" s="376"/>
      <c r="UCD109" s="376"/>
      <c r="UCE109" s="376"/>
      <c r="UCF109" s="376"/>
      <c r="UCG109" s="376"/>
      <c r="UCH109" s="376"/>
      <c r="UCI109" s="376"/>
      <c r="UCJ109" s="376"/>
      <c r="UCK109" s="376"/>
      <c r="UCL109" s="376"/>
      <c r="UCM109" s="376"/>
      <c r="UCN109" s="376"/>
      <c r="UCO109" s="376"/>
      <c r="UCP109" s="376"/>
      <c r="UCQ109" s="376"/>
      <c r="UCR109" s="376"/>
      <c r="UCS109" s="376"/>
      <c r="UCT109" s="376"/>
      <c r="UCU109" s="376"/>
      <c r="UCV109" s="376"/>
      <c r="UCW109" s="376"/>
      <c r="UCX109" s="376"/>
      <c r="UCY109" s="376"/>
      <c r="UCZ109" s="376"/>
      <c r="UDA109" s="376"/>
      <c r="UDB109" s="376"/>
      <c r="UDC109" s="376"/>
      <c r="UDD109" s="376"/>
      <c r="UDE109" s="376"/>
      <c r="UDF109" s="376"/>
      <c r="UDG109" s="376"/>
      <c r="UDH109" s="376"/>
      <c r="UDI109" s="376"/>
      <c r="UDJ109" s="376"/>
      <c r="UDK109" s="376"/>
      <c r="UDL109" s="376"/>
      <c r="UDM109" s="376"/>
      <c r="UDN109" s="376"/>
      <c r="UDO109" s="376"/>
      <c r="UDP109" s="376"/>
      <c r="UDQ109" s="376"/>
      <c r="UDR109" s="376"/>
      <c r="UDS109" s="376"/>
      <c r="UDT109" s="376"/>
      <c r="UDU109" s="376"/>
      <c r="UDV109" s="376"/>
      <c r="UDW109" s="376"/>
      <c r="UDX109" s="376"/>
      <c r="UDY109" s="376"/>
      <c r="UDZ109" s="376"/>
      <c r="UEA109" s="376"/>
      <c r="UEB109" s="376"/>
      <c r="UEC109" s="376"/>
      <c r="UED109" s="376"/>
      <c r="UEE109" s="376"/>
      <c r="UEF109" s="376"/>
      <c r="UEG109" s="376"/>
      <c r="UEH109" s="376"/>
      <c r="UEI109" s="376"/>
      <c r="UEJ109" s="376"/>
      <c r="UEK109" s="376"/>
      <c r="UEL109" s="376"/>
      <c r="UEM109" s="376"/>
      <c r="UEN109" s="376"/>
      <c r="UEO109" s="376"/>
      <c r="UEP109" s="376"/>
      <c r="UEQ109" s="376"/>
      <c r="UER109" s="376"/>
      <c r="UES109" s="376"/>
      <c r="UET109" s="376"/>
      <c r="UEU109" s="376"/>
      <c r="UEV109" s="376"/>
      <c r="UEW109" s="376"/>
      <c r="UEX109" s="376"/>
      <c r="UEY109" s="376"/>
      <c r="UEZ109" s="376"/>
      <c r="UFA109" s="376"/>
      <c r="UFB109" s="376"/>
      <c r="UFC109" s="376"/>
      <c r="UFD109" s="376"/>
      <c r="UFE109" s="376"/>
      <c r="UFF109" s="376"/>
      <c r="UFG109" s="376"/>
      <c r="UFH109" s="376"/>
      <c r="UFI109" s="376"/>
      <c r="UFJ109" s="376"/>
      <c r="UFK109" s="376"/>
      <c r="UFL109" s="376"/>
      <c r="UFM109" s="376"/>
      <c r="UFN109" s="376"/>
      <c r="UFO109" s="376"/>
      <c r="UFP109" s="376"/>
      <c r="UFQ109" s="376"/>
      <c r="UFR109" s="376"/>
      <c r="UFS109" s="376"/>
      <c r="UFT109" s="376"/>
      <c r="UFU109" s="376"/>
      <c r="UFV109" s="376"/>
      <c r="UFW109" s="376"/>
      <c r="UFX109" s="376"/>
      <c r="UFY109" s="376"/>
      <c r="UFZ109" s="376"/>
      <c r="UGA109" s="376"/>
      <c r="UGB109" s="376"/>
      <c r="UGC109" s="376"/>
      <c r="UGD109" s="376"/>
      <c r="UGE109" s="376"/>
      <c r="UGF109" s="376"/>
      <c r="UGG109" s="376"/>
      <c r="UGH109" s="376"/>
      <c r="UGI109" s="376"/>
      <c r="UGJ109" s="376"/>
      <c r="UGK109" s="376"/>
      <c r="UGL109" s="376"/>
      <c r="UGM109" s="376"/>
      <c r="UGN109" s="376"/>
      <c r="UGO109" s="376"/>
      <c r="UGP109" s="376"/>
      <c r="UGQ109" s="376"/>
      <c r="UGR109" s="376"/>
      <c r="UGS109" s="376"/>
      <c r="UGT109" s="376"/>
      <c r="UGU109" s="376"/>
      <c r="UGV109" s="376"/>
      <c r="UGW109" s="376"/>
      <c r="UGX109" s="376"/>
      <c r="UGY109" s="376"/>
      <c r="UGZ109" s="376"/>
      <c r="UHA109" s="376"/>
      <c r="UHB109" s="376"/>
      <c r="UHC109" s="376"/>
      <c r="UHD109" s="376"/>
      <c r="UHE109" s="376"/>
      <c r="UHF109" s="376"/>
      <c r="UHG109" s="376"/>
      <c r="UHH109" s="376"/>
      <c r="UHI109" s="376"/>
      <c r="UHJ109" s="376"/>
      <c r="UHK109" s="376"/>
      <c r="UHL109" s="376"/>
      <c r="UHM109" s="376"/>
      <c r="UHN109" s="376"/>
      <c r="UHO109" s="376"/>
      <c r="UHP109" s="376"/>
      <c r="UHQ109" s="376"/>
      <c r="UHR109" s="376"/>
      <c r="UHS109" s="376"/>
      <c r="UHT109" s="376"/>
      <c r="UHU109" s="376"/>
      <c r="UHV109" s="376"/>
      <c r="UHW109" s="376"/>
      <c r="UHX109" s="376"/>
      <c r="UHY109" s="376"/>
      <c r="UHZ109" s="376"/>
      <c r="UIA109" s="376"/>
      <c r="UIB109" s="376"/>
      <c r="UIC109" s="376"/>
      <c r="UID109" s="376"/>
      <c r="UIE109" s="376"/>
      <c r="UIF109" s="376"/>
      <c r="UIG109" s="376"/>
      <c r="UIH109" s="376"/>
      <c r="UII109" s="376"/>
      <c r="UIJ109" s="376"/>
      <c r="UIK109" s="376"/>
      <c r="UIL109" s="376"/>
      <c r="UIM109" s="376"/>
      <c r="UIN109" s="376"/>
      <c r="UIO109" s="376"/>
      <c r="UIP109" s="376"/>
      <c r="UIQ109" s="376"/>
      <c r="UIR109" s="376"/>
      <c r="UIS109" s="376"/>
      <c r="UIT109" s="376"/>
      <c r="UIU109" s="376"/>
      <c r="UIV109" s="376"/>
      <c r="UIW109" s="376"/>
      <c r="UIX109" s="376"/>
      <c r="UIY109" s="376"/>
      <c r="UIZ109" s="376"/>
      <c r="UJA109" s="376"/>
      <c r="UJB109" s="376"/>
      <c r="UJC109" s="376"/>
      <c r="UJD109" s="376"/>
      <c r="UJE109" s="376"/>
      <c r="UJF109" s="376"/>
      <c r="UJG109" s="376"/>
      <c r="UJH109" s="376"/>
      <c r="UJI109" s="376"/>
      <c r="UJJ109" s="376"/>
      <c r="UJK109" s="376"/>
      <c r="UJL109" s="376"/>
      <c r="UJM109" s="376"/>
      <c r="UJN109" s="376"/>
      <c r="UJO109" s="376"/>
      <c r="UJP109" s="376"/>
      <c r="UJQ109" s="376"/>
      <c r="UJR109" s="376"/>
      <c r="UJS109" s="376"/>
      <c r="UJT109" s="376"/>
      <c r="UJU109" s="376"/>
      <c r="UJV109" s="376"/>
      <c r="UJW109" s="376"/>
      <c r="UJX109" s="376"/>
      <c r="UJY109" s="376"/>
      <c r="UJZ109" s="376"/>
      <c r="UKA109" s="376"/>
      <c r="UKB109" s="376"/>
      <c r="UKC109" s="376"/>
      <c r="UKD109" s="376"/>
      <c r="UKE109" s="376"/>
      <c r="UKF109" s="376"/>
      <c r="UKG109" s="376"/>
      <c r="UKH109" s="376"/>
      <c r="UKI109" s="376"/>
      <c r="UKJ109" s="376"/>
      <c r="UKK109" s="376"/>
      <c r="UKL109" s="376"/>
      <c r="UKM109" s="376"/>
      <c r="UKN109" s="376"/>
      <c r="UKO109" s="376"/>
      <c r="UKP109" s="376"/>
      <c r="UKQ109" s="376"/>
      <c r="UKR109" s="376"/>
      <c r="UKS109" s="376"/>
      <c r="UKT109" s="376"/>
      <c r="UKU109" s="376"/>
      <c r="UKV109" s="376"/>
      <c r="UKW109" s="376"/>
      <c r="UKX109" s="376"/>
      <c r="UKY109" s="376"/>
      <c r="UKZ109" s="376"/>
      <c r="ULA109" s="376"/>
      <c r="ULB109" s="376"/>
      <c r="ULC109" s="376"/>
      <c r="ULD109" s="376"/>
      <c r="ULE109" s="376"/>
      <c r="ULF109" s="376"/>
      <c r="ULG109" s="376"/>
      <c r="ULH109" s="376"/>
      <c r="ULI109" s="376"/>
      <c r="ULJ109" s="376"/>
      <c r="ULK109" s="376"/>
      <c r="ULL109" s="376"/>
      <c r="ULM109" s="376"/>
      <c r="ULN109" s="376"/>
      <c r="ULO109" s="376"/>
      <c r="ULP109" s="376"/>
      <c r="ULQ109" s="376"/>
      <c r="ULR109" s="376"/>
      <c r="ULS109" s="376"/>
      <c r="ULT109" s="376"/>
      <c r="ULU109" s="376"/>
      <c r="ULV109" s="376"/>
      <c r="ULW109" s="376"/>
      <c r="ULX109" s="376"/>
      <c r="ULY109" s="376"/>
      <c r="ULZ109" s="376"/>
      <c r="UMA109" s="376"/>
      <c r="UMB109" s="376"/>
      <c r="UMC109" s="376"/>
      <c r="UMD109" s="376"/>
      <c r="UME109" s="376"/>
      <c r="UMF109" s="376"/>
      <c r="UMG109" s="376"/>
      <c r="UMH109" s="376"/>
      <c r="UMI109" s="376"/>
      <c r="UMJ109" s="376"/>
      <c r="UMK109" s="376"/>
      <c r="UML109" s="376"/>
      <c r="UMM109" s="376"/>
      <c r="UMN109" s="376"/>
      <c r="UMO109" s="376"/>
      <c r="UMP109" s="376"/>
      <c r="UMQ109" s="376"/>
      <c r="UMR109" s="376"/>
      <c r="UMS109" s="376"/>
      <c r="UMT109" s="376"/>
      <c r="UMU109" s="376"/>
      <c r="UMV109" s="376"/>
      <c r="UMW109" s="376"/>
      <c r="UMX109" s="376"/>
      <c r="UMY109" s="376"/>
      <c r="UMZ109" s="376"/>
      <c r="UNA109" s="376"/>
      <c r="UNB109" s="376"/>
      <c r="UNC109" s="376"/>
      <c r="UND109" s="376"/>
      <c r="UNE109" s="376"/>
      <c r="UNF109" s="376"/>
      <c r="UNG109" s="376"/>
      <c r="UNH109" s="376"/>
      <c r="UNI109" s="376"/>
      <c r="UNJ109" s="376"/>
      <c r="UNK109" s="376"/>
      <c r="UNL109" s="376"/>
      <c r="UNM109" s="376"/>
      <c r="UNN109" s="376"/>
      <c r="UNO109" s="376"/>
      <c r="UNP109" s="376"/>
      <c r="UNQ109" s="376"/>
      <c r="UNR109" s="376"/>
      <c r="UNS109" s="376"/>
      <c r="UNT109" s="376"/>
      <c r="UNU109" s="376"/>
      <c r="UNV109" s="376"/>
      <c r="UNW109" s="376"/>
      <c r="UNX109" s="376"/>
      <c r="UNY109" s="376"/>
      <c r="UNZ109" s="376"/>
      <c r="UOA109" s="376"/>
      <c r="UOB109" s="376"/>
      <c r="UOC109" s="376"/>
      <c r="UOD109" s="376"/>
      <c r="UOE109" s="376"/>
      <c r="UOF109" s="376"/>
      <c r="UOG109" s="376"/>
      <c r="UOH109" s="376"/>
      <c r="UOI109" s="376"/>
      <c r="UOJ109" s="376"/>
      <c r="UOK109" s="376"/>
      <c r="UOL109" s="376"/>
      <c r="UOM109" s="376"/>
      <c r="UON109" s="376"/>
      <c r="UOO109" s="376"/>
      <c r="UOP109" s="376"/>
      <c r="UOQ109" s="376"/>
      <c r="UOR109" s="376"/>
      <c r="UOS109" s="376"/>
      <c r="UOT109" s="376"/>
      <c r="UOU109" s="376"/>
      <c r="UOV109" s="376"/>
      <c r="UOW109" s="376"/>
      <c r="UOX109" s="376"/>
      <c r="UOY109" s="376"/>
      <c r="UOZ109" s="376"/>
      <c r="UPA109" s="376"/>
      <c r="UPB109" s="376"/>
      <c r="UPC109" s="376"/>
      <c r="UPD109" s="376"/>
      <c r="UPE109" s="376"/>
      <c r="UPF109" s="376"/>
      <c r="UPG109" s="376"/>
      <c r="UPH109" s="376"/>
      <c r="UPI109" s="376"/>
      <c r="UPJ109" s="376"/>
      <c r="UPK109" s="376"/>
      <c r="UPL109" s="376"/>
      <c r="UPM109" s="376"/>
      <c r="UPN109" s="376"/>
      <c r="UPO109" s="376"/>
      <c r="UPP109" s="376"/>
      <c r="UPQ109" s="376"/>
      <c r="UPR109" s="376"/>
      <c r="UPS109" s="376"/>
      <c r="UPT109" s="376"/>
      <c r="UPU109" s="376"/>
      <c r="UPV109" s="376"/>
      <c r="UPW109" s="376"/>
      <c r="UPX109" s="376"/>
      <c r="UPY109" s="376"/>
      <c r="UPZ109" s="376"/>
      <c r="UQA109" s="376"/>
      <c r="UQB109" s="376"/>
      <c r="UQC109" s="376"/>
      <c r="UQD109" s="376"/>
      <c r="UQE109" s="376"/>
      <c r="UQF109" s="376"/>
      <c r="UQG109" s="376"/>
      <c r="UQH109" s="376"/>
      <c r="UQI109" s="376"/>
      <c r="UQJ109" s="376"/>
      <c r="UQK109" s="376"/>
      <c r="UQL109" s="376"/>
      <c r="UQM109" s="376"/>
      <c r="UQN109" s="376"/>
      <c r="UQO109" s="376"/>
      <c r="UQP109" s="376"/>
      <c r="UQQ109" s="376"/>
      <c r="UQR109" s="376"/>
      <c r="UQS109" s="376"/>
      <c r="UQT109" s="376"/>
      <c r="UQU109" s="376"/>
      <c r="UQV109" s="376"/>
      <c r="UQW109" s="376"/>
      <c r="UQX109" s="376"/>
      <c r="UQY109" s="376"/>
      <c r="UQZ109" s="376"/>
      <c r="URA109" s="376"/>
      <c r="URB109" s="376"/>
      <c r="URC109" s="376"/>
      <c r="URD109" s="376"/>
      <c r="URE109" s="376"/>
      <c r="URF109" s="376"/>
      <c r="URG109" s="376"/>
      <c r="URH109" s="376"/>
      <c r="URI109" s="376"/>
      <c r="URJ109" s="376"/>
      <c r="URK109" s="376"/>
      <c r="URL109" s="376"/>
      <c r="URM109" s="376"/>
      <c r="URN109" s="376"/>
      <c r="URO109" s="376"/>
      <c r="URP109" s="376"/>
      <c r="URQ109" s="376"/>
      <c r="URR109" s="376"/>
      <c r="URS109" s="376"/>
      <c r="URT109" s="376"/>
      <c r="URU109" s="376"/>
      <c r="URV109" s="376"/>
      <c r="URW109" s="376"/>
      <c r="URX109" s="376"/>
      <c r="URY109" s="376"/>
      <c r="URZ109" s="376"/>
      <c r="USA109" s="376"/>
      <c r="USB109" s="376"/>
      <c r="USC109" s="376"/>
      <c r="USD109" s="376"/>
      <c r="USE109" s="376"/>
      <c r="USF109" s="376"/>
      <c r="USG109" s="376"/>
      <c r="USH109" s="376"/>
      <c r="USI109" s="376"/>
      <c r="USJ109" s="376"/>
      <c r="USK109" s="376"/>
      <c r="USL109" s="376"/>
      <c r="USM109" s="376"/>
      <c r="USN109" s="376"/>
      <c r="USO109" s="376"/>
      <c r="USP109" s="376"/>
      <c r="USQ109" s="376"/>
      <c r="USR109" s="376"/>
      <c r="USS109" s="376"/>
      <c r="UST109" s="376"/>
      <c r="USU109" s="376"/>
      <c r="USV109" s="376"/>
      <c r="USW109" s="376"/>
      <c r="USX109" s="376"/>
      <c r="USY109" s="376"/>
      <c r="USZ109" s="376"/>
      <c r="UTA109" s="376"/>
      <c r="UTB109" s="376"/>
      <c r="UTC109" s="376"/>
      <c r="UTD109" s="376"/>
      <c r="UTE109" s="376"/>
      <c r="UTF109" s="376"/>
      <c r="UTG109" s="376"/>
      <c r="UTH109" s="376"/>
      <c r="UTI109" s="376"/>
      <c r="UTJ109" s="376"/>
      <c r="UTK109" s="376"/>
      <c r="UTL109" s="376"/>
      <c r="UTM109" s="376"/>
      <c r="UTN109" s="376"/>
      <c r="UTO109" s="376"/>
      <c r="UTP109" s="376"/>
      <c r="UTQ109" s="376"/>
      <c r="UTR109" s="376"/>
      <c r="UTS109" s="376"/>
      <c r="UTT109" s="376"/>
      <c r="UTU109" s="376"/>
      <c r="UTV109" s="376"/>
      <c r="UTW109" s="376"/>
      <c r="UTX109" s="376"/>
      <c r="UTY109" s="376"/>
      <c r="UTZ109" s="376"/>
      <c r="UUA109" s="376"/>
      <c r="UUB109" s="376"/>
      <c r="UUC109" s="376"/>
      <c r="UUD109" s="376"/>
      <c r="UUE109" s="376"/>
      <c r="UUF109" s="376"/>
      <c r="UUG109" s="376"/>
      <c r="UUH109" s="376"/>
      <c r="UUI109" s="376"/>
      <c r="UUJ109" s="376"/>
      <c r="UUK109" s="376"/>
      <c r="UUL109" s="376"/>
      <c r="UUM109" s="376"/>
      <c r="UUN109" s="376"/>
      <c r="UUO109" s="376"/>
      <c r="UUP109" s="376"/>
      <c r="UUQ109" s="376"/>
      <c r="UUR109" s="376"/>
      <c r="UUS109" s="376"/>
      <c r="UUT109" s="376"/>
      <c r="UUU109" s="376"/>
      <c r="UUV109" s="376"/>
      <c r="UUW109" s="376"/>
      <c r="UUX109" s="376"/>
      <c r="UUY109" s="376"/>
      <c r="UUZ109" s="376"/>
      <c r="UVA109" s="376"/>
      <c r="UVB109" s="376"/>
      <c r="UVC109" s="376"/>
      <c r="UVD109" s="376"/>
      <c r="UVE109" s="376"/>
      <c r="UVF109" s="376"/>
      <c r="UVG109" s="376"/>
      <c r="UVH109" s="376"/>
      <c r="UVI109" s="376"/>
      <c r="UVJ109" s="376"/>
      <c r="UVK109" s="376"/>
      <c r="UVL109" s="376"/>
      <c r="UVM109" s="376"/>
      <c r="UVN109" s="376"/>
      <c r="UVO109" s="376"/>
      <c r="UVP109" s="376"/>
      <c r="UVQ109" s="376"/>
      <c r="UVR109" s="376"/>
      <c r="UVS109" s="376"/>
      <c r="UVT109" s="376"/>
      <c r="UVU109" s="376"/>
      <c r="UVV109" s="376"/>
      <c r="UVW109" s="376"/>
      <c r="UVX109" s="376"/>
      <c r="UVY109" s="376"/>
      <c r="UVZ109" s="376"/>
      <c r="UWA109" s="376"/>
      <c r="UWB109" s="376"/>
      <c r="UWC109" s="376"/>
      <c r="UWD109" s="376"/>
      <c r="UWE109" s="376"/>
      <c r="UWF109" s="376"/>
      <c r="UWG109" s="376"/>
      <c r="UWH109" s="376"/>
      <c r="UWI109" s="376"/>
      <c r="UWJ109" s="376"/>
      <c r="UWK109" s="376"/>
      <c r="UWL109" s="376"/>
      <c r="UWM109" s="376"/>
      <c r="UWN109" s="376"/>
      <c r="UWO109" s="376"/>
      <c r="UWP109" s="376"/>
      <c r="UWQ109" s="376"/>
      <c r="UWR109" s="376"/>
      <c r="UWS109" s="376"/>
      <c r="UWT109" s="376"/>
      <c r="UWU109" s="376"/>
      <c r="UWV109" s="376"/>
      <c r="UWW109" s="376"/>
      <c r="UWX109" s="376"/>
      <c r="UWY109" s="376"/>
      <c r="UWZ109" s="376"/>
      <c r="UXA109" s="376"/>
      <c r="UXB109" s="376"/>
      <c r="UXC109" s="376"/>
      <c r="UXD109" s="376"/>
      <c r="UXE109" s="376"/>
      <c r="UXF109" s="376"/>
      <c r="UXG109" s="376"/>
      <c r="UXH109" s="376"/>
      <c r="UXI109" s="376"/>
      <c r="UXJ109" s="376"/>
      <c r="UXK109" s="376"/>
      <c r="UXL109" s="376"/>
      <c r="UXM109" s="376"/>
      <c r="UXN109" s="376"/>
      <c r="UXO109" s="376"/>
      <c r="UXP109" s="376"/>
      <c r="UXQ109" s="376"/>
      <c r="UXR109" s="376"/>
      <c r="UXS109" s="376"/>
      <c r="UXT109" s="376"/>
      <c r="UXU109" s="376"/>
      <c r="UXV109" s="376"/>
      <c r="UXW109" s="376"/>
      <c r="UXX109" s="376"/>
      <c r="UXY109" s="376"/>
      <c r="UXZ109" s="376"/>
      <c r="UYA109" s="376"/>
      <c r="UYB109" s="376"/>
      <c r="UYC109" s="376"/>
      <c r="UYD109" s="376"/>
      <c r="UYE109" s="376"/>
      <c r="UYF109" s="376"/>
      <c r="UYG109" s="376"/>
      <c r="UYH109" s="376"/>
      <c r="UYI109" s="376"/>
      <c r="UYJ109" s="376"/>
      <c r="UYK109" s="376"/>
      <c r="UYL109" s="376"/>
      <c r="UYM109" s="376"/>
      <c r="UYN109" s="376"/>
      <c r="UYO109" s="376"/>
      <c r="UYP109" s="376"/>
      <c r="UYQ109" s="376"/>
      <c r="UYR109" s="376"/>
      <c r="UYS109" s="376"/>
      <c r="UYT109" s="376"/>
      <c r="UYU109" s="376"/>
      <c r="UYV109" s="376"/>
      <c r="UYW109" s="376"/>
      <c r="UYX109" s="376"/>
      <c r="UYY109" s="376"/>
      <c r="UYZ109" s="376"/>
      <c r="UZA109" s="376"/>
      <c r="UZB109" s="376"/>
      <c r="UZC109" s="376"/>
      <c r="UZD109" s="376"/>
      <c r="UZE109" s="376"/>
      <c r="UZF109" s="376"/>
      <c r="UZG109" s="376"/>
      <c r="UZH109" s="376"/>
      <c r="UZI109" s="376"/>
      <c r="UZJ109" s="376"/>
      <c r="UZK109" s="376"/>
      <c r="UZL109" s="376"/>
      <c r="UZM109" s="376"/>
      <c r="UZN109" s="376"/>
      <c r="UZO109" s="376"/>
      <c r="UZP109" s="376"/>
      <c r="UZQ109" s="376"/>
      <c r="UZR109" s="376"/>
      <c r="UZS109" s="376"/>
      <c r="UZT109" s="376"/>
      <c r="UZU109" s="376"/>
      <c r="UZV109" s="376"/>
      <c r="UZW109" s="376"/>
      <c r="UZX109" s="376"/>
      <c r="UZY109" s="376"/>
      <c r="UZZ109" s="376"/>
      <c r="VAA109" s="376"/>
      <c r="VAB109" s="376"/>
      <c r="VAC109" s="376"/>
      <c r="VAD109" s="376"/>
      <c r="VAE109" s="376"/>
      <c r="VAF109" s="376"/>
      <c r="VAG109" s="376"/>
      <c r="VAH109" s="376"/>
      <c r="VAI109" s="376"/>
      <c r="VAJ109" s="376"/>
      <c r="VAK109" s="376"/>
      <c r="VAL109" s="376"/>
      <c r="VAM109" s="376"/>
      <c r="VAN109" s="376"/>
      <c r="VAO109" s="376"/>
      <c r="VAP109" s="376"/>
      <c r="VAQ109" s="376"/>
      <c r="VAR109" s="376"/>
      <c r="VAS109" s="376"/>
      <c r="VAT109" s="376"/>
      <c r="VAU109" s="376"/>
      <c r="VAV109" s="376"/>
      <c r="VAW109" s="376"/>
      <c r="VAX109" s="376"/>
      <c r="VAY109" s="376"/>
      <c r="VAZ109" s="376"/>
      <c r="VBA109" s="376"/>
      <c r="VBB109" s="376"/>
      <c r="VBC109" s="376"/>
      <c r="VBD109" s="376"/>
      <c r="VBE109" s="376"/>
      <c r="VBF109" s="376"/>
      <c r="VBG109" s="376"/>
      <c r="VBH109" s="376"/>
      <c r="VBI109" s="376"/>
      <c r="VBJ109" s="376"/>
      <c r="VBK109" s="376"/>
      <c r="VBL109" s="376"/>
      <c r="VBM109" s="376"/>
      <c r="VBN109" s="376"/>
      <c r="VBO109" s="376"/>
      <c r="VBP109" s="376"/>
      <c r="VBQ109" s="376"/>
      <c r="VBR109" s="376"/>
      <c r="VBS109" s="376"/>
      <c r="VBT109" s="376"/>
      <c r="VBU109" s="376"/>
      <c r="VBV109" s="376"/>
      <c r="VBW109" s="376"/>
      <c r="VBX109" s="376"/>
      <c r="VBY109" s="376"/>
      <c r="VBZ109" s="376"/>
      <c r="VCA109" s="376"/>
      <c r="VCB109" s="376"/>
      <c r="VCC109" s="376"/>
      <c r="VCD109" s="376"/>
      <c r="VCE109" s="376"/>
      <c r="VCF109" s="376"/>
      <c r="VCG109" s="376"/>
      <c r="VCH109" s="376"/>
      <c r="VCI109" s="376"/>
      <c r="VCJ109" s="376"/>
      <c r="VCK109" s="376"/>
      <c r="VCL109" s="376"/>
      <c r="VCM109" s="376"/>
      <c r="VCN109" s="376"/>
      <c r="VCO109" s="376"/>
      <c r="VCP109" s="376"/>
      <c r="VCQ109" s="376"/>
      <c r="VCR109" s="376"/>
      <c r="VCS109" s="376"/>
      <c r="VCT109" s="376"/>
      <c r="VCU109" s="376"/>
      <c r="VCV109" s="376"/>
      <c r="VCW109" s="376"/>
      <c r="VCX109" s="376"/>
      <c r="VCY109" s="376"/>
      <c r="VCZ109" s="376"/>
      <c r="VDA109" s="376"/>
      <c r="VDB109" s="376"/>
      <c r="VDC109" s="376"/>
      <c r="VDD109" s="376"/>
      <c r="VDE109" s="376"/>
      <c r="VDF109" s="376"/>
      <c r="VDG109" s="376"/>
      <c r="VDH109" s="376"/>
      <c r="VDI109" s="376"/>
      <c r="VDJ109" s="376"/>
      <c r="VDK109" s="376"/>
      <c r="VDL109" s="376"/>
      <c r="VDM109" s="376"/>
      <c r="VDN109" s="376"/>
      <c r="VDO109" s="376"/>
      <c r="VDP109" s="376"/>
      <c r="VDQ109" s="376"/>
      <c r="VDR109" s="376"/>
      <c r="VDS109" s="376"/>
      <c r="VDT109" s="376"/>
      <c r="VDU109" s="376"/>
      <c r="VDV109" s="376"/>
      <c r="VDW109" s="376"/>
      <c r="VDX109" s="376"/>
      <c r="VDY109" s="376"/>
      <c r="VDZ109" s="376"/>
      <c r="VEA109" s="376"/>
      <c r="VEB109" s="376"/>
      <c r="VEC109" s="376"/>
      <c r="VED109" s="376"/>
      <c r="VEE109" s="376"/>
      <c r="VEF109" s="376"/>
      <c r="VEG109" s="376"/>
      <c r="VEH109" s="376"/>
      <c r="VEI109" s="376"/>
      <c r="VEJ109" s="376"/>
      <c r="VEK109" s="376"/>
      <c r="VEL109" s="376"/>
      <c r="VEM109" s="376"/>
      <c r="VEN109" s="376"/>
      <c r="VEO109" s="376"/>
      <c r="VEP109" s="376"/>
      <c r="VEQ109" s="376"/>
      <c r="VER109" s="376"/>
      <c r="VES109" s="376"/>
      <c r="VET109" s="376"/>
      <c r="VEU109" s="376"/>
      <c r="VEV109" s="376"/>
      <c r="VEW109" s="376"/>
      <c r="VEX109" s="376"/>
      <c r="VEY109" s="376"/>
      <c r="VEZ109" s="376"/>
      <c r="VFA109" s="376"/>
      <c r="VFB109" s="376"/>
      <c r="VFC109" s="376"/>
      <c r="VFD109" s="376"/>
      <c r="VFE109" s="376"/>
      <c r="VFF109" s="376"/>
      <c r="VFG109" s="376"/>
      <c r="VFH109" s="376"/>
      <c r="VFI109" s="376"/>
      <c r="VFJ109" s="376"/>
      <c r="VFK109" s="376"/>
      <c r="VFL109" s="376"/>
      <c r="VFM109" s="376"/>
      <c r="VFN109" s="376"/>
      <c r="VFO109" s="376"/>
      <c r="VFP109" s="376"/>
      <c r="VFQ109" s="376"/>
      <c r="VFR109" s="376"/>
      <c r="VFS109" s="376"/>
      <c r="VFT109" s="376"/>
      <c r="VFU109" s="376"/>
      <c r="VFV109" s="376"/>
      <c r="VFW109" s="376"/>
      <c r="VFX109" s="376"/>
      <c r="VFY109" s="376"/>
      <c r="VFZ109" s="376"/>
      <c r="VGA109" s="376"/>
      <c r="VGB109" s="376"/>
      <c r="VGC109" s="376"/>
      <c r="VGD109" s="376"/>
      <c r="VGE109" s="376"/>
      <c r="VGF109" s="376"/>
      <c r="VGG109" s="376"/>
      <c r="VGH109" s="376"/>
      <c r="VGI109" s="376"/>
      <c r="VGJ109" s="376"/>
      <c r="VGK109" s="376"/>
      <c r="VGL109" s="376"/>
      <c r="VGM109" s="376"/>
      <c r="VGN109" s="376"/>
      <c r="VGO109" s="376"/>
      <c r="VGP109" s="376"/>
      <c r="VGQ109" s="376"/>
      <c r="VGR109" s="376"/>
      <c r="VGS109" s="376"/>
      <c r="VGT109" s="376"/>
      <c r="VGU109" s="376"/>
      <c r="VGV109" s="376"/>
      <c r="VGW109" s="376"/>
      <c r="VGX109" s="376"/>
      <c r="VGY109" s="376"/>
      <c r="VGZ109" s="376"/>
      <c r="VHA109" s="376"/>
      <c r="VHB109" s="376"/>
      <c r="VHC109" s="376"/>
      <c r="VHD109" s="376"/>
      <c r="VHE109" s="376"/>
      <c r="VHF109" s="376"/>
      <c r="VHG109" s="376"/>
      <c r="VHH109" s="376"/>
      <c r="VHI109" s="376"/>
      <c r="VHJ109" s="376"/>
      <c r="VHK109" s="376"/>
      <c r="VHL109" s="376"/>
      <c r="VHM109" s="376"/>
      <c r="VHN109" s="376"/>
      <c r="VHO109" s="376"/>
      <c r="VHP109" s="376"/>
      <c r="VHQ109" s="376"/>
      <c r="VHR109" s="376"/>
      <c r="VHS109" s="376"/>
      <c r="VHT109" s="376"/>
      <c r="VHU109" s="376"/>
      <c r="VHV109" s="376"/>
      <c r="VHW109" s="376"/>
      <c r="VHX109" s="376"/>
      <c r="VHY109" s="376"/>
      <c r="VHZ109" s="376"/>
      <c r="VIA109" s="376"/>
      <c r="VIB109" s="376"/>
      <c r="VIC109" s="376"/>
      <c r="VID109" s="376"/>
      <c r="VIE109" s="376"/>
      <c r="VIF109" s="376"/>
      <c r="VIG109" s="376"/>
      <c r="VIH109" s="376"/>
      <c r="VII109" s="376"/>
      <c r="VIJ109" s="376"/>
      <c r="VIK109" s="376"/>
      <c r="VIL109" s="376"/>
      <c r="VIM109" s="376"/>
      <c r="VIN109" s="376"/>
      <c r="VIO109" s="376"/>
      <c r="VIP109" s="376"/>
      <c r="VIQ109" s="376"/>
      <c r="VIR109" s="376"/>
      <c r="VIS109" s="376"/>
      <c r="VIT109" s="376"/>
      <c r="VIU109" s="376"/>
      <c r="VIV109" s="376"/>
      <c r="VIW109" s="376"/>
      <c r="VIX109" s="376"/>
      <c r="VIY109" s="376"/>
      <c r="VIZ109" s="376"/>
      <c r="VJA109" s="376"/>
      <c r="VJB109" s="376"/>
      <c r="VJC109" s="376"/>
      <c r="VJD109" s="376"/>
      <c r="VJE109" s="376"/>
      <c r="VJF109" s="376"/>
      <c r="VJG109" s="376"/>
      <c r="VJH109" s="376"/>
      <c r="VJI109" s="376"/>
      <c r="VJJ109" s="376"/>
      <c r="VJK109" s="376"/>
      <c r="VJL109" s="376"/>
      <c r="VJM109" s="376"/>
      <c r="VJN109" s="376"/>
      <c r="VJO109" s="376"/>
      <c r="VJP109" s="376"/>
      <c r="VJQ109" s="376"/>
      <c r="VJR109" s="376"/>
      <c r="VJS109" s="376"/>
      <c r="VJT109" s="376"/>
      <c r="VJU109" s="376"/>
      <c r="VJV109" s="376"/>
      <c r="VJW109" s="376"/>
      <c r="VJX109" s="376"/>
      <c r="VJY109" s="376"/>
      <c r="VJZ109" s="376"/>
      <c r="VKA109" s="376"/>
      <c r="VKB109" s="376"/>
      <c r="VKC109" s="376"/>
      <c r="VKD109" s="376"/>
      <c r="VKE109" s="376"/>
      <c r="VKF109" s="376"/>
      <c r="VKG109" s="376"/>
      <c r="VKH109" s="376"/>
      <c r="VKI109" s="376"/>
      <c r="VKJ109" s="376"/>
      <c r="VKK109" s="376"/>
      <c r="VKL109" s="376"/>
      <c r="VKM109" s="376"/>
      <c r="VKN109" s="376"/>
      <c r="VKO109" s="376"/>
      <c r="VKP109" s="376"/>
      <c r="VKQ109" s="376"/>
      <c r="VKR109" s="376"/>
      <c r="VKS109" s="376"/>
      <c r="VKT109" s="376"/>
      <c r="VKU109" s="376"/>
      <c r="VKV109" s="376"/>
      <c r="VKW109" s="376"/>
      <c r="VKX109" s="376"/>
      <c r="VKY109" s="376"/>
      <c r="VKZ109" s="376"/>
      <c r="VLA109" s="376"/>
      <c r="VLB109" s="376"/>
      <c r="VLC109" s="376"/>
      <c r="VLD109" s="376"/>
      <c r="VLE109" s="376"/>
      <c r="VLF109" s="376"/>
      <c r="VLG109" s="376"/>
      <c r="VLH109" s="376"/>
      <c r="VLI109" s="376"/>
      <c r="VLJ109" s="376"/>
      <c r="VLK109" s="376"/>
      <c r="VLL109" s="376"/>
      <c r="VLM109" s="376"/>
      <c r="VLN109" s="376"/>
      <c r="VLO109" s="376"/>
      <c r="VLP109" s="376"/>
      <c r="VLQ109" s="376"/>
      <c r="VLR109" s="376"/>
      <c r="VLS109" s="376"/>
      <c r="VLT109" s="376"/>
      <c r="VLU109" s="376"/>
      <c r="VLV109" s="376"/>
      <c r="VLW109" s="376"/>
      <c r="VLX109" s="376"/>
      <c r="VLY109" s="376"/>
      <c r="VLZ109" s="376"/>
      <c r="VMA109" s="376"/>
      <c r="VMB109" s="376"/>
      <c r="VMC109" s="376"/>
      <c r="VMD109" s="376"/>
      <c r="VME109" s="376"/>
      <c r="VMF109" s="376"/>
      <c r="VMG109" s="376"/>
      <c r="VMH109" s="376"/>
      <c r="VMI109" s="376"/>
      <c r="VMJ109" s="376"/>
      <c r="VMK109" s="376"/>
      <c r="VML109" s="376"/>
      <c r="VMM109" s="376"/>
      <c r="VMN109" s="376"/>
      <c r="VMO109" s="376"/>
      <c r="VMP109" s="376"/>
      <c r="VMQ109" s="376"/>
      <c r="VMR109" s="376"/>
      <c r="VMS109" s="376"/>
      <c r="VMT109" s="376"/>
      <c r="VMU109" s="376"/>
      <c r="VMV109" s="376"/>
      <c r="VMW109" s="376"/>
      <c r="VMX109" s="376"/>
      <c r="VMY109" s="376"/>
      <c r="VMZ109" s="376"/>
      <c r="VNA109" s="376"/>
      <c r="VNB109" s="376"/>
      <c r="VNC109" s="376"/>
      <c r="VND109" s="376"/>
      <c r="VNE109" s="376"/>
      <c r="VNF109" s="376"/>
      <c r="VNG109" s="376"/>
      <c r="VNH109" s="376"/>
      <c r="VNI109" s="376"/>
      <c r="VNJ109" s="376"/>
      <c r="VNK109" s="376"/>
      <c r="VNL109" s="376"/>
      <c r="VNM109" s="376"/>
      <c r="VNN109" s="376"/>
      <c r="VNO109" s="376"/>
      <c r="VNP109" s="376"/>
      <c r="VNQ109" s="376"/>
      <c r="VNR109" s="376"/>
      <c r="VNS109" s="376"/>
      <c r="VNT109" s="376"/>
      <c r="VNU109" s="376"/>
      <c r="VNV109" s="376"/>
      <c r="VNW109" s="376"/>
      <c r="VNX109" s="376"/>
      <c r="VNY109" s="376"/>
      <c r="VNZ109" s="376"/>
      <c r="VOA109" s="376"/>
      <c r="VOB109" s="376"/>
      <c r="VOC109" s="376"/>
      <c r="VOD109" s="376"/>
      <c r="VOE109" s="376"/>
      <c r="VOF109" s="376"/>
      <c r="VOG109" s="376"/>
      <c r="VOH109" s="376"/>
      <c r="VOI109" s="376"/>
      <c r="VOJ109" s="376"/>
      <c r="VOK109" s="376"/>
      <c r="VOL109" s="376"/>
      <c r="VOM109" s="376"/>
      <c r="VON109" s="376"/>
      <c r="VOO109" s="376"/>
      <c r="VOP109" s="376"/>
      <c r="VOQ109" s="376"/>
      <c r="VOR109" s="376"/>
      <c r="VOS109" s="376"/>
      <c r="VOT109" s="376"/>
      <c r="VOU109" s="376"/>
      <c r="VOV109" s="376"/>
      <c r="VOW109" s="376"/>
      <c r="VOX109" s="376"/>
      <c r="VOY109" s="376"/>
      <c r="VOZ109" s="376"/>
      <c r="VPA109" s="376"/>
      <c r="VPB109" s="376"/>
      <c r="VPC109" s="376"/>
      <c r="VPD109" s="376"/>
      <c r="VPE109" s="376"/>
      <c r="VPF109" s="376"/>
      <c r="VPG109" s="376"/>
      <c r="VPH109" s="376"/>
      <c r="VPI109" s="376"/>
      <c r="VPJ109" s="376"/>
      <c r="VPK109" s="376"/>
      <c r="VPL109" s="376"/>
      <c r="VPM109" s="376"/>
      <c r="VPN109" s="376"/>
      <c r="VPO109" s="376"/>
      <c r="VPP109" s="376"/>
      <c r="VPQ109" s="376"/>
      <c r="VPR109" s="376"/>
      <c r="VPS109" s="376"/>
      <c r="VPT109" s="376"/>
      <c r="VPU109" s="376"/>
      <c r="VPV109" s="376"/>
      <c r="VPW109" s="376"/>
      <c r="VPX109" s="376"/>
      <c r="VPY109" s="376"/>
      <c r="VPZ109" s="376"/>
      <c r="VQA109" s="376"/>
      <c r="VQB109" s="376"/>
      <c r="VQC109" s="376"/>
      <c r="VQD109" s="376"/>
      <c r="VQE109" s="376"/>
      <c r="VQF109" s="376"/>
      <c r="VQG109" s="376"/>
      <c r="VQH109" s="376"/>
      <c r="VQI109" s="376"/>
      <c r="VQJ109" s="376"/>
      <c r="VQK109" s="376"/>
      <c r="VQL109" s="376"/>
      <c r="VQM109" s="376"/>
      <c r="VQN109" s="376"/>
      <c r="VQO109" s="376"/>
      <c r="VQP109" s="376"/>
      <c r="VQQ109" s="376"/>
      <c r="VQR109" s="376"/>
      <c r="VQS109" s="376"/>
      <c r="VQT109" s="376"/>
      <c r="VQU109" s="376"/>
      <c r="VQV109" s="376"/>
      <c r="VQW109" s="376"/>
      <c r="VQX109" s="376"/>
      <c r="VQY109" s="376"/>
      <c r="VQZ109" s="376"/>
      <c r="VRA109" s="376"/>
      <c r="VRB109" s="376"/>
      <c r="VRC109" s="376"/>
      <c r="VRD109" s="376"/>
      <c r="VRE109" s="376"/>
      <c r="VRF109" s="376"/>
      <c r="VRG109" s="376"/>
      <c r="VRH109" s="376"/>
      <c r="VRI109" s="376"/>
      <c r="VRJ109" s="376"/>
      <c r="VRK109" s="376"/>
      <c r="VRL109" s="376"/>
      <c r="VRM109" s="376"/>
      <c r="VRN109" s="376"/>
      <c r="VRO109" s="376"/>
      <c r="VRP109" s="376"/>
      <c r="VRQ109" s="376"/>
      <c r="VRR109" s="376"/>
      <c r="VRS109" s="376"/>
      <c r="VRT109" s="376"/>
      <c r="VRU109" s="376"/>
      <c r="VRV109" s="376"/>
      <c r="VRW109" s="376"/>
      <c r="VRX109" s="376"/>
      <c r="VRY109" s="376"/>
      <c r="VRZ109" s="376"/>
      <c r="VSA109" s="376"/>
      <c r="VSB109" s="376"/>
      <c r="VSC109" s="376"/>
      <c r="VSD109" s="376"/>
      <c r="VSE109" s="376"/>
      <c r="VSF109" s="376"/>
      <c r="VSG109" s="376"/>
      <c r="VSH109" s="376"/>
      <c r="VSI109" s="376"/>
      <c r="VSJ109" s="376"/>
      <c r="VSK109" s="376"/>
      <c r="VSL109" s="376"/>
      <c r="VSM109" s="376"/>
      <c r="VSN109" s="376"/>
      <c r="VSO109" s="376"/>
      <c r="VSP109" s="376"/>
      <c r="VSQ109" s="376"/>
      <c r="VSR109" s="376"/>
      <c r="VSS109" s="376"/>
      <c r="VST109" s="376"/>
      <c r="VSU109" s="376"/>
      <c r="VSV109" s="376"/>
      <c r="VSW109" s="376"/>
      <c r="VSX109" s="376"/>
      <c r="VSY109" s="376"/>
      <c r="VSZ109" s="376"/>
      <c r="VTA109" s="376"/>
      <c r="VTB109" s="376"/>
      <c r="VTC109" s="376"/>
      <c r="VTD109" s="376"/>
      <c r="VTE109" s="376"/>
      <c r="VTF109" s="376"/>
      <c r="VTG109" s="376"/>
      <c r="VTH109" s="376"/>
      <c r="VTI109" s="376"/>
      <c r="VTJ109" s="376"/>
      <c r="VTK109" s="376"/>
      <c r="VTL109" s="376"/>
      <c r="VTM109" s="376"/>
      <c r="VTN109" s="376"/>
      <c r="VTO109" s="376"/>
      <c r="VTP109" s="376"/>
      <c r="VTQ109" s="376"/>
      <c r="VTR109" s="376"/>
      <c r="VTS109" s="376"/>
      <c r="VTT109" s="376"/>
      <c r="VTU109" s="376"/>
      <c r="VTV109" s="376"/>
      <c r="VTW109" s="376"/>
      <c r="VTX109" s="376"/>
      <c r="VTY109" s="376"/>
      <c r="VTZ109" s="376"/>
      <c r="VUA109" s="376"/>
      <c r="VUB109" s="376"/>
      <c r="VUC109" s="376"/>
      <c r="VUD109" s="376"/>
      <c r="VUE109" s="376"/>
      <c r="VUF109" s="376"/>
      <c r="VUG109" s="376"/>
      <c r="VUH109" s="376"/>
      <c r="VUI109" s="376"/>
      <c r="VUJ109" s="376"/>
      <c r="VUK109" s="376"/>
      <c r="VUL109" s="376"/>
      <c r="VUM109" s="376"/>
      <c r="VUN109" s="376"/>
      <c r="VUO109" s="376"/>
      <c r="VUP109" s="376"/>
      <c r="VUQ109" s="376"/>
      <c r="VUR109" s="376"/>
      <c r="VUS109" s="376"/>
      <c r="VUT109" s="376"/>
      <c r="VUU109" s="376"/>
      <c r="VUV109" s="376"/>
      <c r="VUW109" s="376"/>
      <c r="VUX109" s="376"/>
      <c r="VUY109" s="376"/>
      <c r="VUZ109" s="376"/>
      <c r="VVA109" s="376"/>
      <c r="VVB109" s="376"/>
      <c r="VVC109" s="376"/>
      <c r="VVD109" s="376"/>
      <c r="VVE109" s="376"/>
      <c r="VVF109" s="376"/>
      <c r="VVG109" s="376"/>
      <c r="VVH109" s="376"/>
      <c r="VVI109" s="376"/>
      <c r="VVJ109" s="376"/>
      <c r="VVK109" s="376"/>
      <c r="VVL109" s="376"/>
      <c r="VVM109" s="376"/>
      <c r="VVN109" s="376"/>
      <c r="VVO109" s="376"/>
      <c r="VVP109" s="376"/>
      <c r="VVQ109" s="376"/>
      <c r="VVR109" s="376"/>
      <c r="VVS109" s="376"/>
      <c r="VVT109" s="376"/>
      <c r="VVU109" s="376"/>
      <c r="VVV109" s="376"/>
      <c r="VVW109" s="376"/>
      <c r="VVX109" s="376"/>
      <c r="VVY109" s="376"/>
      <c r="VVZ109" s="376"/>
      <c r="VWA109" s="376"/>
      <c r="VWB109" s="376"/>
      <c r="VWC109" s="376"/>
      <c r="VWD109" s="376"/>
      <c r="VWE109" s="376"/>
      <c r="VWF109" s="376"/>
      <c r="VWG109" s="376"/>
      <c r="VWH109" s="376"/>
      <c r="VWI109" s="376"/>
      <c r="VWJ109" s="376"/>
      <c r="VWK109" s="376"/>
      <c r="VWL109" s="376"/>
      <c r="VWM109" s="376"/>
      <c r="VWN109" s="376"/>
      <c r="VWO109" s="376"/>
      <c r="VWP109" s="376"/>
      <c r="VWQ109" s="376"/>
      <c r="VWR109" s="376"/>
      <c r="VWS109" s="376"/>
      <c r="VWT109" s="376"/>
      <c r="VWU109" s="376"/>
      <c r="VWV109" s="376"/>
      <c r="VWW109" s="376"/>
      <c r="VWX109" s="376"/>
      <c r="VWY109" s="376"/>
      <c r="VWZ109" s="376"/>
      <c r="VXA109" s="376"/>
      <c r="VXB109" s="376"/>
      <c r="VXC109" s="376"/>
      <c r="VXD109" s="376"/>
      <c r="VXE109" s="376"/>
      <c r="VXF109" s="376"/>
      <c r="VXG109" s="376"/>
      <c r="VXH109" s="376"/>
      <c r="VXI109" s="376"/>
      <c r="VXJ109" s="376"/>
      <c r="VXK109" s="376"/>
      <c r="VXL109" s="376"/>
      <c r="VXM109" s="376"/>
      <c r="VXN109" s="376"/>
      <c r="VXO109" s="376"/>
      <c r="VXP109" s="376"/>
      <c r="VXQ109" s="376"/>
      <c r="VXR109" s="376"/>
      <c r="VXS109" s="376"/>
      <c r="VXT109" s="376"/>
      <c r="VXU109" s="376"/>
      <c r="VXV109" s="376"/>
      <c r="VXW109" s="376"/>
      <c r="VXX109" s="376"/>
      <c r="VXY109" s="376"/>
      <c r="VXZ109" s="376"/>
      <c r="VYA109" s="376"/>
      <c r="VYB109" s="376"/>
      <c r="VYC109" s="376"/>
      <c r="VYD109" s="376"/>
      <c r="VYE109" s="376"/>
      <c r="VYF109" s="376"/>
      <c r="VYG109" s="376"/>
      <c r="VYH109" s="376"/>
      <c r="VYI109" s="376"/>
      <c r="VYJ109" s="376"/>
      <c r="VYK109" s="376"/>
      <c r="VYL109" s="376"/>
      <c r="VYM109" s="376"/>
      <c r="VYN109" s="376"/>
      <c r="VYO109" s="376"/>
      <c r="VYP109" s="376"/>
      <c r="VYQ109" s="376"/>
      <c r="VYR109" s="376"/>
      <c r="VYS109" s="376"/>
      <c r="VYT109" s="376"/>
      <c r="VYU109" s="376"/>
      <c r="VYV109" s="376"/>
      <c r="VYW109" s="376"/>
      <c r="VYX109" s="376"/>
      <c r="VYY109" s="376"/>
      <c r="VYZ109" s="376"/>
      <c r="VZA109" s="376"/>
      <c r="VZB109" s="376"/>
      <c r="VZC109" s="376"/>
      <c r="VZD109" s="376"/>
      <c r="VZE109" s="376"/>
      <c r="VZF109" s="376"/>
      <c r="VZG109" s="376"/>
      <c r="VZH109" s="376"/>
      <c r="VZI109" s="376"/>
      <c r="VZJ109" s="376"/>
      <c r="VZK109" s="376"/>
      <c r="VZL109" s="376"/>
      <c r="VZM109" s="376"/>
      <c r="VZN109" s="376"/>
      <c r="VZO109" s="376"/>
      <c r="VZP109" s="376"/>
      <c r="VZQ109" s="376"/>
      <c r="VZR109" s="376"/>
      <c r="VZS109" s="376"/>
      <c r="VZT109" s="376"/>
      <c r="VZU109" s="376"/>
      <c r="VZV109" s="376"/>
      <c r="VZW109" s="376"/>
      <c r="VZX109" s="376"/>
      <c r="VZY109" s="376"/>
      <c r="VZZ109" s="376"/>
      <c r="WAA109" s="376"/>
      <c r="WAB109" s="376"/>
      <c r="WAC109" s="376"/>
      <c r="WAD109" s="376"/>
      <c r="WAE109" s="376"/>
      <c r="WAF109" s="376"/>
      <c r="WAG109" s="376"/>
      <c r="WAH109" s="376"/>
      <c r="WAI109" s="376"/>
      <c r="WAJ109" s="376"/>
      <c r="WAK109" s="376"/>
      <c r="WAL109" s="376"/>
      <c r="WAM109" s="376"/>
      <c r="WAN109" s="376"/>
      <c r="WAO109" s="376"/>
      <c r="WAP109" s="376"/>
      <c r="WAQ109" s="376"/>
      <c r="WAR109" s="376"/>
      <c r="WAS109" s="376"/>
      <c r="WAT109" s="376"/>
      <c r="WAU109" s="376"/>
      <c r="WAV109" s="376"/>
      <c r="WAW109" s="376"/>
      <c r="WAX109" s="376"/>
      <c r="WAY109" s="376"/>
      <c r="WAZ109" s="376"/>
      <c r="WBA109" s="376"/>
      <c r="WBB109" s="376"/>
      <c r="WBC109" s="376"/>
      <c r="WBD109" s="376"/>
      <c r="WBE109" s="376"/>
      <c r="WBF109" s="376"/>
      <c r="WBG109" s="376"/>
      <c r="WBH109" s="376"/>
      <c r="WBI109" s="376"/>
      <c r="WBJ109" s="376"/>
      <c r="WBK109" s="376"/>
      <c r="WBL109" s="376"/>
      <c r="WBM109" s="376"/>
      <c r="WBN109" s="376"/>
      <c r="WBO109" s="376"/>
      <c r="WBP109" s="376"/>
      <c r="WBQ109" s="376"/>
      <c r="WBR109" s="376"/>
      <c r="WBS109" s="376"/>
      <c r="WBT109" s="376"/>
      <c r="WBU109" s="376"/>
      <c r="WBV109" s="376"/>
      <c r="WBW109" s="376"/>
      <c r="WBX109" s="376"/>
      <c r="WBY109" s="376"/>
      <c r="WBZ109" s="376"/>
      <c r="WCA109" s="376"/>
      <c r="WCB109" s="376"/>
      <c r="WCC109" s="376"/>
      <c r="WCD109" s="376"/>
      <c r="WCE109" s="376"/>
      <c r="WCF109" s="376"/>
      <c r="WCG109" s="376"/>
      <c r="WCH109" s="376"/>
      <c r="WCI109" s="376"/>
      <c r="WCJ109" s="376"/>
      <c r="WCK109" s="376"/>
      <c r="WCL109" s="376"/>
      <c r="WCM109" s="376"/>
      <c r="WCN109" s="376"/>
      <c r="WCO109" s="376"/>
      <c r="WCP109" s="376"/>
      <c r="WCQ109" s="376"/>
      <c r="WCR109" s="376"/>
      <c r="WCS109" s="376"/>
      <c r="WCT109" s="376"/>
      <c r="WCU109" s="376"/>
      <c r="WCV109" s="376"/>
      <c r="WCW109" s="376"/>
      <c r="WCX109" s="376"/>
      <c r="WCY109" s="376"/>
      <c r="WCZ109" s="376"/>
      <c r="WDA109" s="376"/>
      <c r="WDB109" s="376"/>
      <c r="WDC109" s="376"/>
      <c r="WDD109" s="376"/>
      <c r="WDE109" s="376"/>
      <c r="WDF109" s="376"/>
      <c r="WDG109" s="376"/>
      <c r="WDH109" s="376"/>
      <c r="WDI109" s="376"/>
      <c r="WDJ109" s="376"/>
      <c r="WDK109" s="376"/>
      <c r="WDL109" s="376"/>
      <c r="WDM109" s="376"/>
      <c r="WDN109" s="376"/>
      <c r="WDO109" s="376"/>
      <c r="WDP109" s="376"/>
      <c r="WDQ109" s="376"/>
      <c r="WDR109" s="376"/>
      <c r="WDS109" s="376"/>
      <c r="WDT109" s="376"/>
      <c r="WDU109" s="376"/>
      <c r="WDV109" s="376"/>
      <c r="WDW109" s="376"/>
      <c r="WDX109" s="376"/>
      <c r="WDY109" s="376"/>
      <c r="WDZ109" s="376"/>
      <c r="WEA109" s="376"/>
      <c r="WEB109" s="376"/>
      <c r="WEC109" s="376"/>
      <c r="WED109" s="376"/>
      <c r="WEE109" s="376"/>
      <c r="WEF109" s="376"/>
      <c r="WEG109" s="376"/>
      <c r="WEH109" s="376"/>
      <c r="WEI109" s="376"/>
      <c r="WEJ109" s="376"/>
      <c r="WEK109" s="376"/>
      <c r="WEL109" s="376"/>
      <c r="WEM109" s="376"/>
      <c r="WEN109" s="376"/>
      <c r="WEO109" s="376"/>
      <c r="WEP109" s="376"/>
      <c r="WEQ109" s="376"/>
      <c r="WER109" s="376"/>
      <c r="WES109" s="376"/>
      <c r="WET109" s="376"/>
      <c r="WEU109" s="376"/>
      <c r="WEV109" s="376"/>
      <c r="WEW109" s="376"/>
      <c r="WEX109" s="376"/>
      <c r="WEY109" s="376"/>
      <c r="WEZ109" s="376"/>
      <c r="WFA109" s="376"/>
      <c r="WFB109" s="376"/>
      <c r="WFC109" s="376"/>
      <c r="WFD109" s="376"/>
      <c r="WFE109" s="376"/>
      <c r="WFF109" s="376"/>
      <c r="WFG109" s="376"/>
      <c r="WFH109" s="376"/>
      <c r="WFI109" s="376"/>
      <c r="WFJ109" s="376"/>
      <c r="WFK109" s="376"/>
      <c r="WFL109" s="376"/>
      <c r="WFM109" s="376"/>
      <c r="WFN109" s="376"/>
      <c r="WFO109" s="376"/>
      <c r="WFP109" s="376"/>
      <c r="WFQ109" s="376"/>
      <c r="WFR109" s="376"/>
      <c r="WFS109" s="376"/>
      <c r="WFT109" s="376"/>
      <c r="WFU109" s="376"/>
      <c r="WFV109" s="376"/>
      <c r="WFW109" s="376"/>
      <c r="WFX109" s="376"/>
      <c r="WFY109" s="376"/>
      <c r="WFZ109" s="376"/>
      <c r="WGA109" s="376"/>
      <c r="WGB109" s="376"/>
      <c r="WGC109" s="376"/>
      <c r="WGD109" s="376"/>
      <c r="WGE109" s="376"/>
      <c r="WGF109" s="376"/>
      <c r="WGG109" s="376"/>
      <c r="WGH109" s="376"/>
      <c r="WGI109" s="376"/>
      <c r="WGJ109" s="376"/>
      <c r="WGK109" s="376"/>
      <c r="WGL109" s="376"/>
      <c r="WGM109" s="376"/>
      <c r="WGN109" s="376"/>
      <c r="WGO109" s="376"/>
      <c r="WGP109" s="376"/>
      <c r="WGQ109" s="376"/>
      <c r="WGR109" s="376"/>
      <c r="WGS109" s="376"/>
      <c r="WGT109" s="376"/>
      <c r="WGU109" s="376"/>
      <c r="WGV109" s="376"/>
      <c r="WGW109" s="376"/>
      <c r="WGX109" s="376"/>
      <c r="WGY109" s="376"/>
      <c r="WGZ109" s="376"/>
      <c r="WHA109" s="376"/>
      <c r="WHB109" s="376"/>
      <c r="WHC109" s="376"/>
      <c r="WHD109" s="376"/>
      <c r="WHE109" s="376"/>
      <c r="WHF109" s="376"/>
      <c r="WHG109" s="376"/>
      <c r="WHH109" s="376"/>
      <c r="WHI109" s="376"/>
      <c r="WHJ109" s="376"/>
      <c r="WHK109" s="376"/>
      <c r="WHL109" s="376"/>
      <c r="WHM109" s="376"/>
      <c r="WHN109" s="376"/>
      <c r="WHO109" s="376"/>
      <c r="WHP109" s="376"/>
      <c r="WHQ109" s="376"/>
      <c r="WHR109" s="376"/>
      <c r="WHS109" s="376"/>
      <c r="WHT109" s="376"/>
      <c r="WHU109" s="376"/>
      <c r="WHV109" s="376"/>
      <c r="WHW109" s="376"/>
      <c r="WHX109" s="376"/>
      <c r="WHY109" s="376"/>
      <c r="WHZ109" s="376"/>
      <c r="WIA109" s="376"/>
      <c r="WIB109" s="376"/>
      <c r="WIC109" s="376"/>
      <c r="WID109" s="376"/>
      <c r="WIE109" s="376"/>
      <c r="WIF109" s="376"/>
      <c r="WIG109" s="376"/>
      <c r="WIH109" s="376"/>
      <c r="WII109" s="376"/>
      <c r="WIJ109" s="376"/>
      <c r="WIK109" s="376"/>
      <c r="WIL109" s="376"/>
      <c r="WIM109" s="376"/>
      <c r="WIN109" s="376"/>
      <c r="WIO109" s="376"/>
      <c r="WIP109" s="376"/>
      <c r="WIQ109" s="376"/>
      <c r="WIR109" s="376"/>
      <c r="WIS109" s="376"/>
      <c r="WIT109" s="376"/>
      <c r="WIU109" s="376"/>
      <c r="WIV109" s="376"/>
      <c r="WIW109" s="376"/>
      <c r="WIX109" s="376"/>
      <c r="WIY109" s="376"/>
      <c r="WIZ109" s="376"/>
      <c r="WJA109" s="376"/>
      <c r="WJB109" s="376"/>
      <c r="WJC109" s="376"/>
      <c r="WJD109" s="376"/>
      <c r="WJE109" s="376"/>
      <c r="WJF109" s="376"/>
      <c r="WJG109" s="376"/>
      <c r="WJH109" s="376"/>
      <c r="WJI109" s="376"/>
      <c r="WJJ109" s="376"/>
      <c r="WJK109" s="376"/>
      <c r="WJL109" s="376"/>
      <c r="WJM109" s="376"/>
      <c r="WJN109" s="376"/>
      <c r="WJO109" s="376"/>
      <c r="WJP109" s="376"/>
      <c r="WJQ109" s="376"/>
      <c r="WJR109" s="376"/>
      <c r="WJS109" s="376"/>
      <c r="WJT109" s="376"/>
      <c r="WJU109" s="376"/>
      <c r="WJV109" s="376"/>
      <c r="WJW109" s="376"/>
      <c r="WJX109" s="376"/>
      <c r="WJY109" s="376"/>
      <c r="WJZ109" s="376"/>
      <c r="WKA109" s="376"/>
      <c r="WKB109" s="376"/>
      <c r="WKC109" s="376"/>
      <c r="WKD109" s="376"/>
      <c r="WKE109" s="376"/>
      <c r="WKF109" s="376"/>
      <c r="WKG109" s="376"/>
      <c r="WKH109" s="376"/>
      <c r="WKI109" s="376"/>
      <c r="WKJ109" s="376"/>
      <c r="WKK109" s="376"/>
      <c r="WKL109" s="376"/>
      <c r="WKM109" s="376"/>
      <c r="WKN109" s="376"/>
      <c r="WKO109" s="376"/>
      <c r="WKP109" s="376"/>
      <c r="WKQ109" s="376"/>
      <c r="WKR109" s="376"/>
      <c r="WKS109" s="376"/>
      <c r="WKT109" s="376"/>
      <c r="WKU109" s="376"/>
      <c r="WKV109" s="376"/>
      <c r="WKW109" s="376"/>
      <c r="WKX109" s="376"/>
      <c r="WKY109" s="376"/>
      <c r="WKZ109" s="376"/>
      <c r="WLA109" s="376"/>
      <c r="WLB109" s="376"/>
      <c r="WLC109" s="376"/>
      <c r="WLD109" s="376"/>
      <c r="WLE109" s="376"/>
      <c r="WLF109" s="376"/>
      <c r="WLG109" s="376"/>
      <c r="WLH109" s="376"/>
      <c r="WLI109" s="376"/>
      <c r="WLJ109" s="376"/>
      <c r="WLK109" s="376"/>
      <c r="WLL109" s="376"/>
      <c r="WLM109" s="376"/>
      <c r="WLN109" s="376"/>
      <c r="WLO109" s="376"/>
      <c r="WLP109" s="376"/>
      <c r="WLQ109" s="376"/>
      <c r="WLR109" s="376"/>
      <c r="WLS109" s="376"/>
      <c r="WLT109" s="376"/>
      <c r="WLU109" s="376"/>
      <c r="WLV109" s="376"/>
      <c r="WLW109" s="376"/>
      <c r="WLX109" s="376"/>
      <c r="WLY109" s="376"/>
      <c r="WLZ109" s="376"/>
      <c r="WMA109" s="376"/>
      <c r="WMB109" s="376"/>
      <c r="WMC109" s="376"/>
      <c r="WMD109" s="376"/>
      <c r="WME109" s="376"/>
      <c r="WMF109" s="376"/>
      <c r="WMG109" s="376"/>
      <c r="WMH109" s="376"/>
      <c r="WMI109" s="376"/>
      <c r="WMJ109" s="376"/>
      <c r="WMK109" s="376"/>
      <c r="WML109" s="376"/>
      <c r="WMM109" s="376"/>
      <c r="WMN109" s="376"/>
      <c r="WMO109" s="376"/>
      <c r="WMP109" s="376"/>
      <c r="WMQ109" s="376"/>
      <c r="WMR109" s="376"/>
      <c r="WMS109" s="376"/>
      <c r="WMT109" s="376"/>
      <c r="WMU109" s="376"/>
      <c r="WMV109" s="376"/>
      <c r="WMW109" s="376"/>
      <c r="WMX109" s="376"/>
      <c r="WMY109" s="376"/>
      <c r="WMZ109" s="376"/>
      <c r="WNA109" s="376"/>
      <c r="WNB109" s="376"/>
      <c r="WNC109" s="376"/>
      <c r="WND109" s="376"/>
      <c r="WNE109" s="376"/>
      <c r="WNF109" s="376"/>
      <c r="WNG109" s="376"/>
      <c r="WNH109" s="376"/>
      <c r="WNI109" s="376"/>
      <c r="WNJ109" s="376"/>
      <c r="WNK109" s="376"/>
      <c r="WNL109" s="376"/>
      <c r="WNM109" s="376"/>
      <c r="WNN109" s="376"/>
      <c r="WNO109" s="376"/>
      <c r="WNP109" s="376"/>
      <c r="WNQ109" s="376"/>
      <c r="WNR109" s="376"/>
      <c r="WNS109" s="376"/>
      <c r="WNT109" s="376"/>
      <c r="WNU109" s="376"/>
      <c r="WNV109" s="376"/>
      <c r="WNW109" s="376"/>
      <c r="WNX109" s="376"/>
      <c r="WNY109" s="376"/>
      <c r="WNZ109" s="376"/>
      <c r="WOA109" s="376"/>
      <c r="WOB109" s="376"/>
      <c r="WOC109" s="376"/>
      <c r="WOD109" s="376"/>
      <c r="WOE109" s="376"/>
      <c r="WOF109" s="376"/>
      <c r="WOG109" s="376"/>
      <c r="WOH109" s="376"/>
      <c r="WOI109" s="376"/>
      <c r="WOJ109" s="376"/>
      <c r="WOK109" s="376"/>
      <c r="WOL109" s="376"/>
      <c r="WOM109" s="376"/>
      <c r="WON109" s="376"/>
      <c r="WOO109" s="376"/>
      <c r="WOP109" s="376"/>
      <c r="WOQ109" s="376"/>
      <c r="WOR109" s="376"/>
      <c r="WOS109" s="376"/>
      <c r="WOT109" s="376"/>
      <c r="WOU109" s="376"/>
      <c r="WOV109" s="376"/>
      <c r="WOW109" s="376"/>
      <c r="WOX109" s="376"/>
      <c r="WOY109" s="376"/>
      <c r="WOZ109" s="376"/>
      <c r="WPA109" s="376"/>
      <c r="WPB109" s="376"/>
      <c r="WPC109" s="376"/>
      <c r="WPD109" s="376"/>
      <c r="WPE109" s="376"/>
      <c r="WPF109" s="376"/>
      <c r="WPG109" s="376"/>
      <c r="WPH109" s="376"/>
      <c r="WPI109" s="376"/>
      <c r="WPJ109" s="376"/>
      <c r="WPK109" s="376"/>
      <c r="WPL109" s="376"/>
      <c r="WPM109" s="376"/>
      <c r="WPN109" s="376"/>
      <c r="WPO109" s="376"/>
      <c r="WPP109" s="376"/>
      <c r="WPQ109" s="376"/>
      <c r="WPR109" s="376"/>
      <c r="WPS109" s="376"/>
      <c r="WPT109" s="376"/>
      <c r="WPU109" s="376"/>
      <c r="WPV109" s="376"/>
      <c r="WPW109" s="376"/>
      <c r="WPX109" s="376"/>
      <c r="WPY109" s="376"/>
      <c r="WPZ109" s="376"/>
      <c r="WQA109" s="376"/>
      <c r="WQB109" s="376"/>
      <c r="WQC109" s="376"/>
      <c r="WQD109" s="376"/>
      <c r="WQE109" s="376"/>
      <c r="WQF109" s="376"/>
      <c r="WQG109" s="376"/>
      <c r="WQH109" s="376"/>
      <c r="WQI109" s="376"/>
      <c r="WQJ109" s="376"/>
      <c r="WQK109" s="376"/>
      <c r="WQL109" s="376"/>
      <c r="WQM109" s="376"/>
      <c r="WQN109" s="376"/>
      <c r="WQO109" s="376"/>
      <c r="WQP109" s="376"/>
      <c r="WQQ109" s="376"/>
      <c r="WQR109" s="376"/>
      <c r="WQS109" s="376"/>
      <c r="WQT109" s="376"/>
      <c r="WQU109" s="376"/>
      <c r="WQV109" s="376"/>
      <c r="WQW109" s="376"/>
      <c r="WQX109" s="376"/>
      <c r="WQY109" s="376"/>
      <c r="WQZ109" s="376"/>
      <c r="WRA109" s="376"/>
      <c r="WRB109" s="376"/>
      <c r="WRC109" s="376"/>
      <c r="WRD109" s="376"/>
      <c r="WRE109" s="376"/>
      <c r="WRF109" s="376"/>
      <c r="WRG109" s="376"/>
      <c r="WRH109" s="376"/>
      <c r="WRI109" s="376"/>
      <c r="WRJ109" s="376"/>
      <c r="WRK109" s="376"/>
      <c r="WRL109" s="376"/>
      <c r="WRM109" s="376"/>
      <c r="WRN109" s="376"/>
      <c r="WRO109" s="376"/>
      <c r="WRP109" s="376"/>
      <c r="WRQ109" s="376"/>
      <c r="WRR109" s="376"/>
      <c r="WRS109" s="376"/>
      <c r="WRT109" s="376"/>
      <c r="WRU109" s="376"/>
      <c r="WRV109" s="376"/>
      <c r="WRW109" s="376"/>
      <c r="WRX109" s="376"/>
      <c r="WRY109" s="376"/>
      <c r="WRZ109" s="376"/>
      <c r="WSA109" s="376"/>
      <c r="WSB109" s="376"/>
      <c r="WSC109" s="376"/>
      <c r="WSD109" s="376"/>
      <c r="WSE109" s="376"/>
      <c r="WSF109" s="376"/>
      <c r="WSG109" s="376"/>
      <c r="WSH109" s="376"/>
      <c r="WSI109" s="376"/>
      <c r="WSJ109" s="376"/>
      <c r="WSK109" s="376"/>
      <c r="WSL109" s="376"/>
      <c r="WSM109" s="376"/>
      <c r="WSN109" s="376"/>
      <c r="WSO109" s="376"/>
      <c r="WSP109" s="376"/>
      <c r="WSQ109" s="376"/>
      <c r="WSR109" s="376"/>
      <c r="WSS109" s="376"/>
      <c r="WST109" s="376"/>
      <c r="WSU109" s="376"/>
      <c r="WSV109" s="376"/>
      <c r="WSW109" s="376"/>
      <c r="WSX109" s="376"/>
      <c r="WSY109" s="376"/>
      <c r="WSZ109" s="376"/>
      <c r="WTA109" s="376"/>
      <c r="WTB109" s="376"/>
      <c r="WTC109" s="376"/>
      <c r="WTD109" s="376"/>
      <c r="WTE109" s="376"/>
      <c r="WTF109" s="376"/>
      <c r="WTG109" s="376"/>
      <c r="WTH109" s="376"/>
      <c r="WTI109" s="376"/>
      <c r="WTJ109" s="376"/>
      <c r="WTK109" s="376"/>
      <c r="WTL109" s="376"/>
      <c r="WTM109" s="376"/>
      <c r="WTN109" s="376"/>
      <c r="WTO109" s="376"/>
      <c r="WTP109" s="376"/>
      <c r="WTQ109" s="376"/>
      <c r="WTR109" s="376"/>
      <c r="WTS109" s="376"/>
      <c r="WTT109" s="376"/>
      <c r="WTU109" s="376"/>
      <c r="WTV109" s="376"/>
      <c r="WTW109" s="376"/>
      <c r="WTX109" s="376"/>
      <c r="WTY109" s="376"/>
      <c r="WTZ109" s="376"/>
      <c r="WUA109" s="376"/>
      <c r="WUB109" s="376"/>
      <c r="WUC109" s="376"/>
      <c r="WUD109" s="376"/>
      <c r="WUE109" s="376"/>
      <c r="WUF109" s="376"/>
      <c r="WUG109" s="376"/>
      <c r="WUH109" s="376"/>
      <c r="WUI109" s="376"/>
      <c r="WUJ109" s="376"/>
      <c r="WUK109" s="376"/>
      <c r="WUL109" s="376"/>
      <c r="WUM109" s="376"/>
      <c r="WUN109" s="376"/>
      <c r="WUO109" s="376"/>
      <c r="WUP109" s="376"/>
      <c r="WUQ109" s="376"/>
      <c r="WUR109" s="376"/>
      <c r="WUS109" s="376"/>
      <c r="WUT109" s="376"/>
      <c r="WUU109" s="376"/>
      <c r="WUV109" s="376"/>
      <c r="WUW109" s="376"/>
      <c r="WUX109" s="376"/>
      <c r="WUY109" s="376"/>
      <c r="WUZ109" s="376"/>
      <c r="WVA109" s="376"/>
      <c r="WVB109" s="376"/>
      <c r="WVC109" s="376"/>
      <c r="WVD109" s="376"/>
      <c r="WVE109" s="376"/>
      <c r="WVF109" s="376"/>
      <c r="WVG109" s="376"/>
      <c r="WVH109" s="376"/>
      <c r="WVI109" s="376"/>
      <c r="WVJ109" s="376"/>
      <c r="WVK109" s="376"/>
      <c r="WVL109" s="376"/>
      <c r="WVM109" s="376"/>
      <c r="WVN109" s="376"/>
      <c r="WVO109" s="376"/>
      <c r="WVP109" s="376"/>
      <c r="WVQ109" s="376"/>
      <c r="WVR109" s="376"/>
      <c r="WVS109" s="376"/>
      <c r="WVT109" s="376"/>
      <c r="WVU109" s="376"/>
      <c r="WVV109" s="376"/>
      <c r="WVW109" s="376"/>
      <c r="WVX109" s="376"/>
      <c r="WVY109" s="376"/>
      <c r="WVZ109" s="376"/>
      <c r="WWA109" s="376"/>
      <c r="WWB109" s="376"/>
      <c r="WWC109" s="376"/>
      <c r="WWD109" s="376"/>
      <c r="WWE109" s="376"/>
      <c r="WWF109" s="376"/>
      <c r="WWG109" s="376"/>
      <c r="WWH109" s="376"/>
      <c r="WWI109" s="376"/>
      <c r="WWJ109" s="376"/>
      <c r="WWK109" s="376"/>
      <c r="WWL109" s="376"/>
      <c r="WWM109" s="376"/>
      <c r="WWN109" s="376"/>
      <c r="WWO109" s="376"/>
      <c r="WWP109" s="376"/>
      <c r="WWQ109" s="376"/>
      <c r="WWR109" s="376"/>
      <c r="WWS109" s="376"/>
      <c r="WWT109" s="376"/>
      <c r="WWU109" s="376"/>
      <c r="WWV109" s="376"/>
      <c r="WWW109" s="376"/>
      <c r="WWX109" s="376"/>
      <c r="WWY109" s="376"/>
      <c r="WWZ109" s="376"/>
      <c r="WXA109" s="376"/>
      <c r="WXB109" s="376"/>
      <c r="WXC109" s="376"/>
      <c r="WXD109" s="376"/>
      <c r="WXE109" s="376"/>
      <c r="WXF109" s="376"/>
      <c r="WXG109" s="376"/>
      <c r="WXH109" s="376"/>
      <c r="WXI109" s="376"/>
      <c r="WXJ109" s="376"/>
      <c r="WXK109" s="376"/>
      <c r="WXL109" s="376"/>
      <c r="WXM109" s="376"/>
      <c r="WXN109" s="376"/>
      <c r="WXO109" s="376"/>
      <c r="WXP109" s="376"/>
      <c r="WXQ109" s="376"/>
      <c r="WXR109" s="376"/>
      <c r="WXS109" s="376"/>
      <c r="WXT109" s="376"/>
      <c r="WXU109" s="376"/>
      <c r="WXV109" s="376"/>
      <c r="WXW109" s="376"/>
      <c r="WXX109" s="376"/>
      <c r="WXY109" s="376"/>
      <c r="WXZ109" s="376"/>
      <c r="WYA109" s="376"/>
      <c r="WYB109" s="376"/>
      <c r="WYC109" s="376"/>
      <c r="WYD109" s="376"/>
      <c r="WYE109" s="376"/>
      <c r="WYF109" s="376"/>
      <c r="WYG109" s="376"/>
      <c r="WYH109" s="376"/>
      <c r="WYI109" s="376"/>
      <c r="WYJ109" s="376"/>
      <c r="WYK109" s="376"/>
      <c r="WYL109" s="376"/>
      <c r="WYM109" s="376"/>
      <c r="WYN109" s="376"/>
      <c r="WYO109" s="376"/>
      <c r="WYP109" s="376"/>
      <c r="WYQ109" s="376"/>
      <c r="WYR109" s="376"/>
      <c r="WYS109" s="376"/>
      <c r="WYT109" s="376"/>
      <c r="WYU109" s="376"/>
      <c r="WYV109" s="376"/>
      <c r="WYW109" s="376"/>
      <c r="WYX109" s="376"/>
      <c r="WYY109" s="376"/>
      <c r="WYZ109" s="376"/>
      <c r="WZA109" s="376"/>
      <c r="WZB109" s="376"/>
      <c r="WZC109" s="376"/>
      <c r="WZD109" s="376"/>
      <c r="WZE109" s="376"/>
      <c r="WZF109" s="376"/>
      <c r="WZG109" s="376"/>
      <c r="WZH109" s="376"/>
      <c r="WZI109" s="376"/>
      <c r="WZJ109" s="376"/>
      <c r="WZK109" s="376"/>
      <c r="WZL109" s="376"/>
      <c r="WZM109" s="376"/>
      <c r="WZN109" s="376"/>
      <c r="WZO109" s="376"/>
      <c r="WZP109" s="376"/>
      <c r="WZQ109" s="376"/>
      <c r="WZR109" s="376"/>
      <c r="WZS109" s="376"/>
      <c r="WZT109" s="376"/>
      <c r="WZU109" s="376"/>
      <c r="WZV109" s="376"/>
      <c r="WZW109" s="376"/>
      <c r="WZX109" s="376"/>
      <c r="WZY109" s="376"/>
      <c r="WZZ109" s="376"/>
      <c r="XAA109" s="376"/>
      <c r="XAB109" s="376"/>
      <c r="XAC109" s="376"/>
      <c r="XAD109" s="376"/>
      <c r="XAE109" s="376"/>
      <c r="XAF109" s="376"/>
      <c r="XAG109" s="376"/>
      <c r="XAH109" s="376"/>
      <c r="XAI109" s="376"/>
      <c r="XAJ109" s="376"/>
      <c r="XAK109" s="376"/>
      <c r="XAL109" s="376"/>
      <c r="XAM109" s="376"/>
      <c r="XAN109" s="376"/>
      <c r="XAO109" s="376"/>
      <c r="XAP109" s="376"/>
      <c r="XAQ109" s="376"/>
      <c r="XAR109" s="376"/>
      <c r="XAS109" s="376"/>
      <c r="XAT109" s="376"/>
      <c r="XAU109" s="376"/>
      <c r="XAV109" s="376"/>
      <c r="XAW109" s="376"/>
      <c r="XAX109" s="376"/>
      <c r="XAY109" s="376"/>
      <c r="XAZ109" s="376"/>
      <c r="XBA109" s="376"/>
      <c r="XBB109" s="376"/>
      <c r="XBC109" s="376"/>
      <c r="XBD109" s="376"/>
      <c r="XBE109" s="376"/>
      <c r="XBF109" s="376"/>
      <c r="XBG109" s="376"/>
      <c r="XBH109" s="376"/>
      <c r="XBI109" s="376"/>
      <c r="XBJ109" s="376"/>
      <c r="XBK109" s="376"/>
      <c r="XBL109" s="376"/>
      <c r="XBM109" s="376"/>
      <c r="XBN109" s="376"/>
      <c r="XBO109" s="376"/>
      <c r="XBP109" s="376"/>
      <c r="XBQ109" s="376"/>
      <c r="XBR109" s="376"/>
      <c r="XBS109" s="376"/>
      <c r="XBT109" s="376"/>
      <c r="XBU109" s="376"/>
      <c r="XBV109" s="376"/>
      <c r="XBW109" s="376"/>
    </row>
    <row r="110" spans="1:16299" s="367" customFormat="1" hidden="1" x14ac:dyDescent="0.2">
      <c r="A110" s="399" t="s">
        <v>371</v>
      </c>
      <c r="B110" s="376"/>
      <c r="C110" s="289">
        <f>(1+assiette_csgcrds*(crds+tx_csgimp)/(1-tx_cotsal))*C45*12</f>
        <v>0</v>
      </c>
      <c r="D110" s="376"/>
      <c r="E110" s="376"/>
      <c r="F110" s="376"/>
      <c r="G110" s="376"/>
      <c r="H110" s="376"/>
      <c r="I110" s="376"/>
      <c r="J110" s="376"/>
      <c r="K110" s="376"/>
      <c r="L110" s="376"/>
      <c r="M110" s="376"/>
      <c r="N110" s="376"/>
      <c r="O110" s="376"/>
      <c r="P110" s="376"/>
      <c r="Q110" s="376"/>
      <c r="R110" s="376"/>
      <c r="S110" s="376"/>
      <c r="T110" s="376"/>
      <c r="U110" s="376"/>
      <c r="V110" s="376"/>
      <c r="W110" s="376"/>
      <c r="X110" s="376"/>
      <c r="Y110" s="376"/>
      <c r="Z110" s="376"/>
      <c r="AA110" s="376"/>
      <c r="AB110" s="376"/>
      <c r="AC110" s="376"/>
      <c r="AD110" s="376"/>
      <c r="AE110" s="376"/>
      <c r="AF110" s="376"/>
      <c r="AG110" s="376"/>
      <c r="AH110" s="376"/>
      <c r="AI110" s="376"/>
      <c r="AJ110" s="376"/>
      <c r="AK110" s="376"/>
      <c r="AL110" s="376"/>
      <c r="AM110" s="376"/>
      <c r="AN110" s="376"/>
      <c r="AO110" s="376"/>
      <c r="AP110" s="376"/>
      <c r="AQ110" s="376"/>
      <c r="AR110" s="376"/>
      <c r="AS110" s="376"/>
      <c r="AT110" s="376"/>
      <c r="AU110" s="376"/>
      <c r="AV110" s="376"/>
      <c r="AW110" s="376"/>
      <c r="AX110" s="376"/>
      <c r="AY110" s="376"/>
      <c r="AZ110" s="376"/>
      <c r="BA110" s="376"/>
      <c r="BB110" s="376"/>
      <c r="BC110" s="376"/>
      <c r="BD110" s="376"/>
      <c r="BE110" s="376"/>
      <c r="BF110" s="376"/>
      <c r="BG110" s="376"/>
      <c r="BH110" s="376"/>
      <c r="BI110" s="376"/>
      <c r="BJ110" s="376"/>
      <c r="BK110" s="376"/>
      <c r="BL110" s="376"/>
      <c r="BM110" s="376"/>
      <c r="BN110" s="376"/>
      <c r="BO110" s="376"/>
      <c r="BP110" s="376"/>
      <c r="BQ110" s="376"/>
      <c r="BR110" s="376"/>
      <c r="BS110" s="376"/>
      <c r="BT110" s="376"/>
      <c r="BU110" s="376"/>
      <c r="BV110" s="376"/>
      <c r="BW110" s="376"/>
      <c r="BX110" s="376"/>
      <c r="BY110" s="376"/>
      <c r="BZ110" s="376"/>
      <c r="CA110" s="376"/>
      <c r="CB110" s="376"/>
      <c r="CC110" s="376"/>
      <c r="CD110" s="376"/>
      <c r="CE110" s="376"/>
      <c r="CF110" s="376"/>
      <c r="CG110" s="376"/>
      <c r="CH110" s="376"/>
      <c r="CI110" s="376"/>
      <c r="CJ110" s="376"/>
      <c r="CK110" s="376"/>
      <c r="CL110" s="376"/>
      <c r="CM110" s="376"/>
      <c r="CN110" s="376"/>
      <c r="CO110" s="376"/>
      <c r="CP110" s="376"/>
      <c r="CQ110" s="376"/>
      <c r="CR110" s="376"/>
      <c r="CS110" s="376"/>
      <c r="CT110" s="376"/>
      <c r="CU110" s="376"/>
      <c r="CV110" s="376"/>
      <c r="CW110" s="376"/>
      <c r="CX110" s="376"/>
      <c r="CY110" s="376"/>
      <c r="CZ110" s="376"/>
      <c r="DA110" s="376"/>
      <c r="DB110" s="376"/>
      <c r="DC110" s="376"/>
      <c r="DD110" s="376"/>
      <c r="DE110" s="376"/>
      <c r="DF110" s="376"/>
      <c r="DG110" s="376"/>
      <c r="DH110" s="376"/>
      <c r="DI110" s="376"/>
      <c r="DJ110" s="376"/>
      <c r="DK110" s="376"/>
      <c r="DL110" s="376"/>
      <c r="DM110" s="376"/>
      <c r="DN110" s="376"/>
      <c r="DO110" s="376"/>
      <c r="DP110" s="376"/>
      <c r="DQ110" s="376"/>
      <c r="DR110" s="376"/>
      <c r="DS110" s="376"/>
      <c r="DT110" s="376"/>
      <c r="DU110" s="376"/>
      <c r="DV110" s="376"/>
      <c r="DW110" s="376"/>
      <c r="DX110" s="376"/>
      <c r="DY110" s="376"/>
      <c r="DZ110" s="376"/>
      <c r="EA110" s="376"/>
      <c r="EB110" s="376"/>
      <c r="EC110" s="376"/>
      <c r="ED110" s="376"/>
      <c r="EE110" s="376"/>
      <c r="EF110" s="376"/>
      <c r="EG110" s="376"/>
      <c r="EH110" s="376"/>
      <c r="EI110" s="376"/>
      <c r="EJ110" s="376"/>
      <c r="EK110" s="376"/>
      <c r="EL110" s="376"/>
      <c r="EM110" s="376"/>
      <c r="EN110" s="376"/>
      <c r="EO110" s="376"/>
      <c r="EP110" s="376"/>
      <c r="EQ110" s="376"/>
      <c r="ER110" s="376"/>
      <c r="ES110" s="376"/>
      <c r="ET110" s="376"/>
      <c r="EU110" s="376"/>
      <c r="EV110" s="376"/>
      <c r="EW110" s="376"/>
      <c r="EX110" s="376"/>
      <c r="EY110" s="376"/>
      <c r="EZ110" s="376"/>
      <c r="FA110" s="376"/>
      <c r="FB110" s="376"/>
      <c r="FC110" s="376"/>
      <c r="FD110" s="376"/>
      <c r="FE110" s="376"/>
      <c r="FF110" s="376"/>
      <c r="FG110" s="376"/>
      <c r="FH110" s="376"/>
      <c r="FI110" s="376"/>
      <c r="FJ110" s="376"/>
      <c r="FK110" s="376"/>
      <c r="FL110" s="376"/>
      <c r="FM110" s="376"/>
      <c r="FN110" s="376"/>
      <c r="FO110" s="376"/>
      <c r="FP110" s="376"/>
      <c r="FQ110" s="376"/>
      <c r="FR110" s="376"/>
      <c r="FS110" s="376"/>
      <c r="FT110" s="376"/>
      <c r="FU110" s="376"/>
      <c r="FV110" s="376"/>
      <c r="FW110" s="376"/>
      <c r="FX110" s="376"/>
      <c r="FY110" s="376"/>
      <c r="FZ110" s="376"/>
      <c r="GA110" s="376"/>
      <c r="GB110" s="376"/>
      <c r="GC110" s="376"/>
      <c r="GD110" s="376"/>
      <c r="GE110" s="376"/>
      <c r="GF110" s="376"/>
      <c r="GG110" s="376"/>
      <c r="GH110" s="376"/>
      <c r="GI110" s="376"/>
      <c r="GJ110" s="376"/>
      <c r="GK110" s="376"/>
      <c r="GL110" s="376"/>
      <c r="GM110" s="376"/>
      <c r="GN110" s="376"/>
      <c r="GO110" s="376"/>
      <c r="GP110" s="376"/>
      <c r="GQ110" s="376"/>
      <c r="GR110" s="376"/>
      <c r="GS110" s="376"/>
      <c r="GT110" s="376"/>
      <c r="GU110" s="376"/>
      <c r="GV110" s="376"/>
      <c r="GW110" s="376"/>
      <c r="GX110" s="376"/>
      <c r="GY110" s="376"/>
      <c r="GZ110" s="376"/>
      <c r="HA110" s="376"/>
      <c r="HB110" s="376"/>
      <c r="HC110" s="376"/>
      <c r="HD110" s="376"/>
      <c r="HE110" s="376"/>
      <c r="HF110" s="376"/>
      <c r="HG110" s="376"/>
      <c r="HH110" s="376"/>
      <c r="HI110" s="376"/>
      <c r="HJ110" s="376"/>
      <c r="HK110" s="376"/>
      <c r="HL110" s="376"/>
      <c r="HM110" s="376"/>
      <c r="HN110" s="376"/>
      <c r="HO110" s="376"/>
      <c r="HP110" s="376"/>
      <c r="HQ110" s="376"/>
      <c r="HR110" s="376"/>
      <c r="HS110" s="376"/>
      <c r="HT110" s="376"/>
      <c r="HU110" s="376"/>
      <c r="HV110" s="376"/>
      <c r="HW110" s="376"/>
      <c r="HX110" s="376"/>
      <c r="HY110" s="376"/>
      <c r="HZ110" s="376"/>
      <c r="IA110" s="376"/>
      <c r="IB110" s="376"/>
      <c r="IC110" s="376"/>
      <c r="ID110" s="376"/>
      <c r="IE110" s="376"/>
      <c r="IF110" s="376"/>
      <c r="IG110" s="376"/>
      <c r="IH110" s="376"/>
      <c r="II110" s="376"/>
      <c r="IJ110" s="376"/>
      <c r="IK110" s="376"/>
      <c r="IL110" s="376"/>
      <c r="IM110" s="376"/>
      <c r="IN110" s="376"/>
      <c r="IO110" s="376"/>
      <c r="IP110" s="376"/>
      <c r="IQ110" s="376"/>
      <c r="IR110" s="376"/>
      <c r="IS110" s="376"/>
      <c r="IT110" s="376"/>
      <c r="IU110" s="376"/>
      <c r="IV110" s="376"/>
      <c r="IW110" s="376"/>
      <c r="IX110" s="376"/>
      <c r="IY110" s="376"/>
      <c r="IZ110" s="376"/>
      <c r="JA110" s="376"/>
      <c r="JB110" s="376"/>
      <c r="JC110" s="376"/>
      <c r="JD110" s="376"/>
      <c r="JE110" s="376"/>
      <c r="JF110" s="376"/>
      <c r="JG110" s="376"/>
      <c r="JH110" s="376"/>
      <c r="JI110" s="376"/>
      <c r="JJ110" s="376"/>
      <c r="JK110" s="376"/>
      <c r="JL110" s="376"/>
      <c r="JM110" s="376"/>
      <c r="JN110" s="376"/>
      <c r="JO110" s="376"/>
      <c r="JP110" s="376"/>
      <c r="JQ110" s="376"/>
      <c r="JR110" s="376"/>
      <c r="JS110" s="376"/>
      <c r="JT110" s="376"/>
      <c r="JU110" s="376"/>
      <c r="JV110" s="376"/>
      <c r="JW110" s="376"/>
      <c r="JX110" s="376"/>
      <c r="JY110" s="376"/>
      <c r="JZ110" s="376"/>
      <c r="KA110" s="376"/>
      <c r="KB110" s="376"/>
      <c r="KC110" s="376"/>
      <c r="KD110" s="376"/>
      <c r="KE110" s="376"/>
      <c r="KF110" s="376"/>
      <c r="KG110" s="376"/>
      <c r="KH110" s="376"/>
      <c r="KI110" s="376"/>
      <c r="KJ110" s="376"/>
      <c r="KK110" s="376"/>
      <c r="KL110" s="376"/>
      <c r="KM110" s="376"/>
      <c r="KN110" s="376"/>
      <c r="KO110" s="376"/>
      <c r="KP110" s="376"/>
      <c r="KQ110" s="376"/>
      <c r="KR110" s="376"/>
      <c r="KS110" s="376"/>
      <c r="KT110" s="376"/>
      <c r="KU110" s="376"/>
      <c r="KV110" s="376"/>
      <c r="KW110" s="376"/>
      <c r="KX110" s="376"/>
      <c r="KY110" s="376"/>
      <c r="KZ110" s="376"/>
      <c r="LA110" s="376"/>
      <c r="LB110" s="376"/>
      <c r="LC110" s="376"/>
      <c r="LD110" s="376"/>
      <c r="LE110" s="376"/>
      <c r="LF110" s="376"/>
      <c r="LG110" s="376"/>
      <c r="LH110" s="376"/>
      <c r="LI110" s="376"/>
      <c r="LJ110" s="376"/>
      <c r="LK110" s="376"/>
      <c r="LL110" s="376"/>
      <c r="LM110" s="376"/>
      <c r="LN110" s="376"/>
      <c r="LO110" s="376"/>
      <c r="LP110" s="376"/>
      <c r="LQ110" s="376"/>
      <c r="LR110" s="376"/>
      <c r="LS110" s="376"/>
      <c r="LT110" s="376"/>
      <c r="LU110" s="376"/>
      <c r="LV110" s="376"/>
      <c r="LW110" s="376"/>
      <c r="LX110" s="376"/>
      <c r="LY110" s="376"/>
      <c r="LZ110" s="376"/>
      <c r="MA110" s="376"/>
      <c r="MB110" s="376"/>
      <c r="MC110" s="376"/>
      <c r="MD110" s="376"/>
      <c r="ME110" s="376"/>
      <c r="MF110" s="376"/>
      <c r="MG110" s="376"/>
      <c r="MH110" s="376"/>
      <c r="MI110" s="376"/>
      <c r="MJ110" s="376"/>
      <c r="MK110" s="376"/>
      <c r="ML110" s="376"/>
      <c r="MM110" s="376"/>
      <c r="MN110" s="376"/>
      <c r="MO110" s="376"/>
      <c r="MP110" s="376"/>
      <c r="MQ110" s="376"/>
      <c r="MR110" s="376"/>
      <c r="MS110" s="376"/>
      <c r="MT110" s="376"/>
      <c r="MU110" s="376"/>
      <c r="MV110" s="376"/>
      <c r="MW110" s="376"/>
      <c r="MX110" s="376"/>
      <c r="MY110" s="376"/>
      <c r="MZ110" s="376"/>
      <c r="NA110" s="376"/>
      <c r="NB110" s="376"/>
      <c r="NC110" s="376"/>
      <c r="ND110" s="376"/>
      <c r="NE110" s="376"/>
      <c r="NF110" s="376"/>
      <c r="NG110" s="376"/>
      <c r="NH110" s="376"/>
      <c r="NI110" s="376"/>
      <c r="NJ110" s="376"/>
      <c r="NK110" s="376"/>
      <c r="NL110" s="376"/>
      <c r="NM110" s="376"/>
      <c r="NN110" s="376"/>
      <c r="NO110" s="376"/>
      <c r="NP110" s="376"/>
      <c r="NQ110" s="376"/>
      <c r="NR110" s="376"/>
      <c r="NS110" s="376"/>
      <c r="NT110" s="376"/>
      <c r="NU110" s="376"/>
      <c r="NV110" s="376"/>
      <c r="NW110" s="376"/>
      <c r="NX110" s="376"/>
      <c r="NY110" s="376"/>
      <c r="NZ110" s="376"/>
      <c r="OA110" s="376"/>
      <c r="OB110" s="376"/>
      <c r="OC110" s="376"/>
      <c r="OD110" s="376"/>
      <c r="OE110" s="376"/>
      <c r="OF110" s="376"/>
      <c r="OG110" s="376"/>
      <c r="OH110" s="376"/>
      <c r="OI110" s="376"/>
      <c r="OJ110" s="376"/>
      <c r="OK110" s="376"/>
      <c r="OL110" s="376"/>
      <c r="OM110" s="376"/>
      <c r="ON110" s="376"/>
      <c r="OO110" s="376"/>
      <c r="OP110" s="376"/>
      <c r="OQ110" s="376"/>
      <c r="OR110" s="376"/>
      <c r="OS110" s="376"/>
      <c r="OT110" s="376"/>
      <c r="OU110" s="376"/>
      <c r="OV110" s="376"/>
      <c r="OW110" s="376"/>
      <c r="OX110" s="376"/>
      <c r="OY110" s="376"/>
      <c r="OZ110" s="376"/>
      <c r="PA110" s="376"/>
      <c r="PB110" s="376"/>
      <c r="PC110" s="376"/>
      <c r="PD110" s="376"/>
      <c r="PE110" s="376"/>
      <c r="PF110" s="376"/>
      <c r="PG110" s="376"/>
      <c r="PH110" s="376"/>
      <c r="PI110" s="376"/>
      <c r="PJ110" s="376"/>
      <c r="PK110" s="376"/>
      <c r="PL110" s="376"/>
      <c r="PM110" s="376"/>
      <c r="PN110" s="376"/>
      <c r="PO110" s="376"/>
      <c r="PP110" s="376"/>
      <c r="PQ110" s="376"/>
      <c r="PR110" s="376"/>
      <c r="PS110" s="376"/>
      <c r="PT110" s="376"/>
      <c r="PU110" s="376"/>
      <c r="PV110" s="376"/>
      <c r="PW110" s="376"/>
      <c r="PX110" s="376"/>
      <c r="PY110" s="376"/>
      <c r="PZ110" s="376"/>
      <c r="QA110" s="376"/>
      <c r="QB110" s="376"/>
      <c r="QC110" s="376"/>
      <c r="QD110" s="376"/>
      <c r="QE110" s="376"/>
      <c r="QF110" s="376"/>
      <c r="QG110" s="376"/>
      <c r="QH110" s="376"/>
      <c r="QI110" s="376"/>
      <c r="QJ110" s="376"/>
      <c r="QK110" s="376"/>
      <c r="QL110" s="376"/>
      <c r="QM110" s="376"/>
      <c r="QN110" s="376"/>
      <c r="QO110" s="376"/>
      <c r="QP110" s="376"/>
      <c r="QQ110" s="376"/>
      <c r="QR110" s="376"/>
      <c r="QS110" s="376"/>
      <c r="QT110" s="376"/>
      <c r="QU110" s="376"/>
      <c r="QV110" s="376"/>
      <c r="QW110" s="376"/>
      <c r="QX110" s="376"/>
      <c r="QY110" s="376"/>
      <c r="QZ110" s="376"/>
      <c r="RA110" s="376"/>
      <c r="RB110" s="376"/>
      <c r="RC110" s="376"/>
      <c r="RD110" s="376"/>
      <c r="RE110" s="376"/>
      <c r="RF110" s="376"/>
      <c r="RG110" s="376"/>
      <c r="RH110" s="376"/>
      <c r="RI110" s="376"/>
      <c r="RJ110" s="376"/>
      <c r="RK110" s="376"/>
      <c r="RL110" s="376"/>
      <c r="RM110" s="376"/>
      <c r="RN110" s="376"/>
      <c r="RO110" s="376"/>
      <c r="RP110" s="376"/>
      <c r="RQ110" s="376"/>
      <c r="RR110" s="376"/>
      <c r="RS110" s="376"/>
      <c r="RT110" s="376"/>
      <c r="RU110" s="376"/>
      <c r="RV110" s="376"/>
      <c r="RW110" s="376"/>
      <c r="RX110" s="376"/>
      <c r="RY110" s="376"/>
      <c r="RZ110" s="376"/>
      <c r="SA110" s="376"/>
      <c r="SB110" s="376"/>
      <c r="SC110" s="376"/>
      <c r="SD110" s="376"/>
      <c r="SE110" s="376"/>
      <c r="SF110" s="376"/>
      <c r="SG110" s="376"/>
      <c r="SH110" s="376"/>
      <c r="SI110" s="376"/>
      <c r="SJ110" s="376"/>
      <c r="SK110" s="376"/>
      <c r="SL110" s="376"/>
      <c r="SM110" s="376"/>
      <c r="SN110" s="376"/>
      <c r="SO110" s="376"/>
      <c r="SP110" s="376"/>
      <c r="SQ110" s="376"/>
      <c r="SR110" s="376"/>
      <c r="SS110" s="376"/>
      <c r="ST110" s="376"/>
      <c r="SU110" s="376"/>
      <c r="SV110" s="376"/>
      <c r="SW110" s="376"/>
      <c r="SX110" s="376"/>
      <c r="SY110" s="376"/>
      <c r="SZ110" s="376"/>
      <c r="TA110" s="376"/>
      <c r="TB110" s="376"/>
      <c r="TC110" s="376"/>
      <c r="TD110" s="376"/>
      <c r="TE110" s="376"/>
      <c r="TF110" s="376"/>
      <c r="TG110" s="376"/>
      <c r="TH110" s="376"/>
      <c r="TI110" s="376"/>
      <c r="TJ110" s="376"/>
      <c r="TK110" s="376"/>
      <c r="TL110" s="376"/>
      <c r="TM110" s="376"/>
      <c r="TN110" s="376"/>
      <c r="TO110" s="376"/>
      <c r="TP110" s="376"/>
      <c r="TQ110" s="376"/>
      <c r="TR110" s="376"/>
      <c r="TS110" s="376"/>
      <c r="TT110" s="376"/>
      <c r="TU110" s="376"/>
      <c r="TV110" s="376"/>
      <c r="TW110" s="376"/>
      <c r="TX110" s="376"/>
      <c r="TY110" s="376"/>
      <c r="TZ110" s="376"/>
      <c r="UA110" s="376"/>
      <c r="UB110" s="376"/>
      <c r="UC110" s="376"/>
      <c r="UD110" s="376"/>
      <c r="UE110" s="376"/>
      <c r="UF110" s="376"/>
      <c r="UG110" s="376"/>
      <c r="UH110" s="376"/>
      <c r="UI110" s="376"/>
      <c r="UJ110" s="376"/>
      <c r="UK110" s="376"/>
      <c r="UL110" s="376"/>
      <c r="UM110" s="376"/>
      <c r="UN110" s="376"/>
      <c r="UO110" s="376"/>
      <c r="UP110" s="376"/>
      <c r="UQ110" s="376"/>
      <c r="UR110" s="376"/>
      <c r="US110" s="376"/>
      <c r="UT110" s="376"/>
      <c r="UU110" s="376"/>
      <c r="UV110" s="376"/>
      <c r="UW110" s="376"/>
      <c r="UX110" s="376"/>
      <c r="UY110" s="376"/>
      <c r="UZ110" s="376"/>
      <c r="VA110" s="376"/>
      <c r="VB110" s="376"/>
      <c r="VC110" s="376"/>
      <c r="VD110" s="376"/>
      <c r="VE110" s="376"/>
      <c r="VF110" s="376"/>
      <c r="VG110" s="376"/>
      <c r="VH110" s="376"/>
      <c r="VI110" s="376"/>
      <c r="VJ110" s="376"/>
      <c r="VK110" s="376"/>
      <c r="VL110" s="376"/>
      <c r="VM110" s="376"/>
      <c r="VN110" s="376"/>
      <c r="VO110" s="376"/>
      <c r="VP110" s="376"/>
      <c r="VQ110" s="376"/>
      <c r="VR110" s="376"/>
      <c r="VS110" s="376"/>
      <c r="VT110" s="376"/>
      <c r="VU110" s="376"/>
      <c r="VV110" s="376"/>
      <c r="VW110" s="376"/>
      <c r="VX110" s="376"/>
      <c r="VY110" s="376"/>
      <c r="VZ110" s="376"/>
      <c r="WA110" s="376"/>
      <c r="WB110" s="376"/>
      <c r="WC110" s="376"/>
      <c r="WD110" s="376"/>
      <c r="WE110" s="376"/>
      <c r="WF110" s="376"/>
      <c r="WG110" s="376"/>
      <c r="WH110" s="376"/>
      <c r="WI110" s="376"/>
      <c r="WJ110" s="376"/>
      <c r="WK110" s="376"/>
      <c r="WL110" s="376"/>
      <c r="WM110" s="376"/>
      <c r="WN110" s="376"/>
      <c r="WO110" s="376"/>
      <c r="WP110" s="376"/>
      <c r="WQ110" s="376"/>
      <c r="WR110" s="376"/>
      <c r="WS110" s="376"/>
      <c r="WT110" s="376"/>
      <c r="WU110" s="376"/>
      <c r="WV110" s="376"/>
      <c r="WW110" s="376"/>
      <c r="WX110" s="376"/>
      <c r="WY110" s="376"/>
      <c r="WZ110" s="376"/>
      <c r="XA110" s="376"/>
      <c r="XB110" s="376"/>
      <c r="XC110" s="376"/>
      <c r="XD110" s="376"/>
      <c r="XE110" s="376"/>
      <c r="XF110" s="376"/>
      <c r="XG110" s="376"/>
      <c r="XH110" s="376"/>
      <c r="XI110" s="376"/>
      <c r="XJ110" s="376"/>
      <c r="XK110" s="376"/>
      <c r="XL110" s="376"/>
      <c r="XM110" s="376"/>
      <c r="XN110" s="376"/>
      <c r="XO110" s="376"/>
      <c r="XP110" s="376"/>
      <c r="XQ110" s="376"/>
      <c r="XR110" s="376"/>
      <c r="XS110" s="376"/>
      <c r="XT110" s="376"/>
      <c r="XU110" s="376"/>
      <c r="XV110" s="376"/>
      <c r="XW110" s="376"/>
      <c r="XX110" s="376"/>
      <c r="XY110" s="376"/>
      <c r="XZ110" s="376"/>
      <c r="YA110" s="376"/>
      <c r="YB110" s="376"/>
      <c r="YC110" s="376"/>
      <c r="YD110" s="376"/>
      <c r="YE110" s="376"/>
      <c r="YF110" s="376"/>
      <c r="YG110" s="376"/>
      <c r="YH110" s="376"/>
      <c r="YI110" s="376"/>
      <c r="YJ110" s="376"/>
      <c r="YK110" s="376"/>
      <c r="YL110" s="376"/>
      <c r="YM110" s="376"/>
      <c r="YN110" s="376"/>
      <c r="YO110" s="376"/>
      <c r="YP110" s="376"/>
      <c r="YQ110" s="376"/>
      <c r="YR110" s="376"/>
      <c r="YS110" s="376"/>
      <c r="YT110" s="376"/>
      <c r="YU110" s="376"/>
      <c r="YV110" s="376"/>
      <c r="YW110" s="376"/>
      <c r="YX110" s="376"/>
      <c r="YY110" s="376"/>
      <c r="YZ110" s="376"/>
      <c r="ZA110" s="376"/>
      <c r="ZB110" s="376"/>
      <c r="ZC110" s="376"/>
      <c r="ZD110" s="376"/>
      <c r="ZE110" s="376"/>
      <c r="ZF110" s="376"/>
      <c r="ZG110" s="376"/>
      <c r="ZH110" s="376"/>
      <c r="ZI110" s="376"/>
      <c r="ZJ110" s="376"/>
      <c r="ZK110" s="376"/>
      <c r="ZL110" s="376"/>
      <c r="ZM110" s="376"/>
      <c r="ZN110" s="376"/>
      <c r="ZO110" s="376"/>
      <c r="ZP110" s="376"/>
      <c r="ZQ110" s="376"/>
      <c r="ZR110" s="376"/>
      <c r="ZS110" s="376"/>
      <c r="ZT110" s="376"/>
      <c r="ZU110" s="376"/>
      <c r="ZV110" s="376"/>
      <c r="ZW110" s="376"/>
      <c r="ZX110" s="376"/>
      <c r="ZY110" s="376"/>
      <c r="ZZ110" s="376"/>
      <c r="AAA110" s="376"/>
      <c r="AAB110" s="376"/>
      <c r="AAC110" s="376"/>
      <c r="AAD110" s="376"/>
      <c r="AAE110" s="376"/>
      <c r="AAF110" s="376"/>
      <c r="AAG110" s="376"/>
      <c r="AAH110" s="376"/>
      <c r="AAI110" s="376"/>
      <c r="AAJ110" s="376"/>
      <c r="AAK110" s="376"/>
      <c r="AAL110" s="376"/>
      <c r="AAM110" s="376"/>
      <c r="AAN110" s="376"/>
      <c r="AAO110" s="376"/>
      <c r="AAP110" s="376"/>
      <c r="AAQ110" s="376"/>
      <c r="AAR110" s="376"/>
      <c r="AAS110" s="376"/>
      <c r="AAT110" s="376"/>
      <c r="AAU110" s="376"/>
      <c r="AAV110" s="376"/>
      <c r="AAW110" s="376"/>
      <c r="AAX110" s="376"/>
      <c r="AAY110" s="376"/>
      <c r="AAZ110" s="376"/>
      <c r="ABA110" s="376"/>
      <c r="ABB110" s="376"/>
      <c r="ABC110" s="376"/>
      <c r="ABD110" s="376"/>
      <c r="ABE110" s="376"/>
      <c r="ABF110" s="376"/>
      <c r="ABG110" s="376"/>
      <c r="ABH110" s="376"/>
      <c r="ABI110" s="376"/>
      <c r="ABJ110" s="376"/>
      <c r="ABK110" s="376"/>
      <c r="ABL110" s="376"/>
      <c r="ABM110" s="376"/>
      <c r="ABN110" s="376"/>
      <c r="ABO110" s="376"/>
      <c r="ABP110" s="376"/>
      <c r="ABQ110" s="376"/>
      <c r="ABR110" s="376"/>
      <c r="ABS110" s="376"/>
      <c r="ABT110" s="376"/>
      <c r="ABU110" s="376"/>
      <c r="ABV110" s="376"/>
      <c r="ABW110" s="376"/>
      <c r="ABX110" s="376"/>
      <c r="ABY110" s="376"/>
      <c r="ABZ110" s="376"/>
      <c r="ACA110" s="376"/>
      <c r="ACB110" s="376"/>
      <c r="ACC110" s="376"/>
      <c r="ACD110" s="376"/>
      <c r="ACE110" s="376"/>
      <c r="ACF110" s="376"/>
      <c r="ACG110" s="376"/>
      <c r="ACH110" s="376"/>
      <c r="ACI110" s="376"/>
      <c r="ACJ110" s="376"/>
      <c r="ACK110" s="376"/>
      <c r="ACL110" s="376"/>
      <c r="ACM110" s="376"/>
      <c r="ACN110" s="376"/>
      <c r="ACO110" s="376"/>
      <c r="ACP110" s="376"/>
      <c r="ACQ110" s="376"/>
      <c r="ACR110" s="376"/>
      <c r="ACS110" s="376"/>
      <c r="ACT110" s="376"/>
      <c r="ACU110" s="376"/>
      <c r="ACV110" s="376"/>
      <c r="ACW110" s="376"/>
      <c r="ACX110" s="376"/>
      <c r="ACY110" s="376"/>
      <c r="ACZ110" s="376"/>
      <c r="ADA110" s="376"/>
      <c r="ADB110" s="376"/>
      <c r="ADC110" s="376"/>
      <c r="ADD110" s="376"/>
      <c r="ADE110" s="376"/>
      <c r="ADF110" s="376"/>
      <c r="ADG110" s="376"/>
      <c r="ADH110" s="376"/>
      <c r="ADI110" s="376"/>
      <c r="ADJ110" s="376"/>
      <c r="ADK110" s="376"/>
      <c r="ADL110" s="376"/>
      <c r="ADM110" s="376"/>
      <c r="ADN110" s="376"/>
      <c r="ADO110" s="376"/>
      <c r="ADP110" s="376"/>
      <c r="ADQ110" s="376"/>
      <c r="ADR110" s="376"/>
      <c r="ADS110" s="376"/>
      <c r="ADT110" s="376"/>
      <c r="ADU110" s="376"/>
      <c r="ADV110" s="376"/>
      <c r="ADW110" s="376"/>
      <c r="ADX110" s="376"/>
      <c r="ADY110" s="376"/>
      <c r="ADZ110" s="376"/>
      <c r="AEA110" s="376"/>
      <c r="AEB110" s="376"/>
      <c r="AEC110" s="376"/>
      <c r="AED110" s="376"/>
      <c r="AEE110" s="376"/>
      <c r="AEF110" s="376"/>
      <c r="AEG110" s="376"/>
      <c r="AEH110" s="376"/>
      <c r="AEI110" s="376"/>
      <c r="AEJ110" s="376"/>
      <c r="AEK110" s="376"/>
      <c r="AEL110" s="376"/>
      <c r="AEM110" s="376"/>
      <c r="AEN110" s="376"/>
      <c r="AEO110" s="376"/>
      <c r="AEP110" s="376"/>
      <c r="AEQ110" s="376"/>
      <c r="AER110" s="376"/>
      <c r="AES110" s="376"/>
      <c r="AET110" s="376"/>
      <c r="AEU110" s="376"/>
      <c r="AEV110" s="376"/>
      <c r="AEW110" s="376"/>
      <c r="AEX110" s="376"/>
      <c r="AEY110" s="376"/>
      <c r="AEZ110" s="376"/>
      <c r="AFA110" s="376"/>
      <c r="AFB110" s="376"/>
      <c r="AFC110" s="376"/>
      <c r="AFD110" s="376"/>
      <c r="AFE110" s="376"/>
      <c r="AFF110" s="376"/>
      <c r="AFG110" s="376"/>
      <c r="AFH110" s="376"/>
      <c r="AFI110" s="376"/>
      <c r="AFJ110" s="376"/>
      <c r="AFK110" s="376"/>
      <c r="AFL110" s="376"/>
      <c r="AFM110" s="376"/>
      <c r="AFN110" s="376"/>
      <c r="AFO110" s="376"/>
      <c r="AFP110" s="376"/>
      <c r="AFQ110" s="376"/>
      <c r="AFR110" s="376"/>
      <c r="AFS110" s="376"/>
      <c r="AFT110" s="376"/>
      <c r="AFU110" s="376"/>
      <c r="AFV110" s="376"/>
      <c r="AFW110" s="376"/>
      <c r="AFX110" s="376"/>
      <c r="AFY110" s="376"/>
      <c r="AFZ110" s="376"/>
      <c r="AGA110" s="376"/>
      <c r="AGB110" s="376"/>
      <c r="AGC110" s="376"/>
      <c r="AGD110" s="376"/>
      <c r="AGE110" s="376"/>
      <c r="AGF110" s="376"/>
      <c r="AGG110" s="376"/>
      <c r="AGH110" s="376"/>
      <c r="AGI110" s="376"/>
      <c r="AGJ110" s="376"/>
      <c r="AGK110" s="376"/>
      <c r="AGL110" s="376"/>
      <c r="AGM110" s="376"/>
      <c r="AGN110" s="376"/>
      <c r="AGO110" s="376"/>
      <c r="AGP110" s="376"/>
      <c r="AGQ110" s="376"/>
      <c r="AGR110" s="376"/>
      <c r="AGS110" s="376"/>
      <c r="AGT110" s="376"/>
      <c r="AGU110" s="376"/>
      <c r="AGV110" s="376"/>
      <c r="AGW110" s="376"/>
      <c r="AGX110" s="376"/>
      <c r="AGY110" s="376"/>
      <c r="AGZ110" s="376"/>
      <c r="AHA110" s="376"/>
      <c r="AHB110" s="376"/>
      <c r="AHC110" s="376"/>
      <c r="AHD110" s="376"/>
      <c r="AHE110" s="376"/>
      <c r="AHF110" s="376"/>
      <c r="AHG110" s="376"/>
      <c r="AHH110" s="376"/>
      <c r="AHI110" s="376"/>
      <c r="AHJ110" s="376"/>
      <c r="AHK110" s="376"/>
      <c r="AHL110" s="376"/>
      <c r="AHM110" s="376"/>
      <c r="AHN110" s="376"/>
      <c r="AHO110" s="376"/>
      <c r="AHP110" s="376"/>
      <c r="AHQ110" s="376"/>
      <c r="AHR110" s="376"/>
      <c r="AHS110" s="376"/>
      <c r="AHT110" s="376"/>
      <c r="AHU110" s="376"/>
      <c r="AHV110" s="376"/>
      <c r="AHW110" s="376"/>
      <c r="AHX110" s="376"/>
      <c r="AHY110" s="376"/>
      <c r="AHZ110" s="376"/>
      <c r="AIA110" s="376"/>
      <c r="AIB110" s="376"/>
      <c r="AIC110" s="376"/>
      <c r="AID110" s="376"/>
      <c r="AIE110" s="376"/>
      <c r="AIF110" s="376"/>
      <c r="AIG110" s="376"/>
      <c r="AIH110" s="376"/>
      <c r="AII110" s="376"/>
      <c r="AIJ110" s="376"/>
      <c r="AIK110" s="376"/>
      <c r="AIL110" s="376"/>
      <c r="AIM110" s="376"/>
      <c r="AIN110" s="376"/>
      <c r="AIO110" s="376"/>
      <c r="AIP110" s="376"/>
      <c r="AIQ110" s="376"/>
      <c r="AIR110" s="376"/>
      <c r="AIS110" s="376"/>
      <c r="AIT110" s="376"/>
      <c r="AIU110" s="376"/>
      <c r="AIV110" s="376"/>
      <c r="AIW110" s="376"/>
      <c r="AIX110" s="376"/>
      <c r="AIY110" s="376"/>
      <c r="AIZ110" s="376"/>
      <c r="AJA110" s="376"/>
      <c r="AJB110" s="376"/>
      <c r="AJC110" s="376"/>
      <c r="AJD110" s="376"/>
      <c r="AJE110" s="376"/>
      <c r="AJF110" s="376"/>
      <c r="AJG110" s="376"/>
      <c r="AJH110" s="376"/>
      <c r="AJI110" s="376"/>
      <c r="AJJ110" s="376"/>
      <c r="AJK110" s="376"/>
      <c r="AJL110" s="376"/>
      <c r="AJM110" s="376"/>
      <c r="AJN110" s="376"/>
      <c r="AJO110" s="376"/>
      <c r="AJP110" s="376"/>
      <c r="AJQ110" s="376"/>
      <c r="AJR110" s="376"/>
      <c r="AJS110" s="376"/>
      <c r="AJT110" s="376"/>
      <c r="AJU110" s="376"/>
      <c r="AJV110" s="376"/>
      <c r="AJW110" s="376"/>
      <c r="AJX110" s="376"/>
      <c r="AJY110" s="376"/>
      <c r="AJZ110" s="376"/>
      <c r="AKA110" s="376"/>
      <c r="AKB110" s="376"/>
      <c r="AKC110" s="376"/>
      <c r="AKD110" s="376"/>
      <c r="AKE110" s="376"/>
      <c r="AKF110" s="376"/>
      <c r="AKG110" s="376"/>
      <c r="AKH110" s="376"/>
      <c r="AKI110" s="376"/>
      <c r="AKJ110" s="376"/>
      <c r="AKK110" s="376"/>
      <c r="AKL110" s="376"/>
      <c r="AKM110" s="376"/>
      <c r="AKN110" s="376"/>
      <c r="AKO110" s="376"/>
      <c r="AKP110" s="376"/>
      <c r="AKQ110" s="376"/>
      <c r="AKR110" s="376"/>
      <c r="AKS110" s="376"/>
      <c r="AKT110" s="376"/>
      <c r="AKU110" s="376"/>
      <c r="AKV110" s="376"/>
      <c r="AKW110" s="376"/>
      <c r="AKX110" s="376"/>
      <c r="AKY110" s="376"/>
      <c r="AKZ110" s="376"/>
      <c r="ALA110" s="376"/>
      <c r="ALB110" s="376"/>
      <c r="ALC110" s="376"/>
      <c r="ALD110" s="376"/>
      <c r="ALE110" s="376"/>
      <c r="ALF110" s="376"/>
      <c r="ALG110" s="376"/>
      <c r="ALH110" s="376"/>
      <c r="ALI110" s="376"/>
      <c r="ALJ110" s="376"/>
      <c r="ALK110" s="376"/>
      <c r="ALL110" s="376"/>
      <c r="ALM110" s="376"/>
      <c r="ALN110" s="376"/>
      <c r="ALO110" s="376"/>
      <c r="ALP110" s="376"/>
      <c r="ALQ110" s="376"/>
      <c r="ALR110" s="376"/>
      <c r="ALS110" s="376"/>
      <c r="ALT110" s="376"/>
      <c r="ALU110" s="376"/>
      <c r="ALV110" s="376"/>
      <c r="ALW110" s="376"/>
      <c r="ALX110" s="376"/>
      <c r="ALY110" s="376"/>
      <c r="ALZ110" s="376"/>
      <c r="AMA110" s="376"/>
      <c r="AMB110" s="376"/>
      <c r="AMC110" s="376"/>
      <c r="AMD110" s="376"/>
      <c r="AME110" s="376"/>
      <c r="AMF110" s="376"/>
      <c r="AMG110" s="376"/>
      <c r="AMH110" s="376"/>
      <c r="AMI110" s="376"/>
      <c r="AMJ110" s="376"/>
      <c r="AMK110" s="376"/>
      <c r="AML110" s="376"/>
      <c r="AMM110" s="376"/>
      <c r="AMN110" s="376"/>
      <c r="AMO110" s="376"/>
      <c r="AMP110" s="376"/>
      <c r="AMQ110" s="376"/>
      <c r="AMR110" s="376"/>
      <c r="AMS110" s="376"/>
      <c r="AMT110" s="376"/>
      <c r="AMU110" s="376"/>
      <c r="AMV110" s="376"/>
      <c r="AMW110" s="376"/>
      <c r="AMX110" s="376"/>
      <c r="AMY110" s="376"/>
      <c r="AMZ110" s="376"/>
      <c r="ANA110" s="376"/>
      <c r="ANB110" s="376"/>
      <c r="ANC110" s="376"/>
      <c r="AND110" s="376"/>
      <c r="ANE110" s="376"/>
      <c r="ANF110" s="376"/>
      <c r="ANG110" s="376"/>
      <c r="ANH110" s="376"/>
      <c r="ANI110" s="376"/>
      <c r="ANJ110" s="376"/>
      <c r="ANK110" s="376"/>
      <c r="ANL110" s="376"/>
      <c r="ANM110" s="376"/>
      <c r="ANN110" s="376"/>
      <c r="ANO110" s="376"/>
      <c r="ANP110" s="376"/>
      <c r="ANQ110" s="376"/>
      <c r="ANR110" s="376"/>
      <c r="ANS110" s="376"/>
      <c r="ANT110" s="376"/>
      <c r="ANU110" s="376"/>
      <c r="ANV110" s="376"/>
      <c r="ANW110" s="376"/>
      <c r="ANX110" s="376"/>
      <c r="ANY110" s="376"/>
      <c r="ANZ110" s="376"/>
      <c r="AOA110" s="376"/>
      <c r="AOB110" s="376"/>
      <c r="AOC110" s="376"/>
      <c r="AOD110" s="376"/>
      <c r="AOE110" s="376"/>
      <c r="AOF110" s="376"/>
      <c r="AOG110" s="376"/>
      <c r="AOH110" s="376"/>
      <c r="AOI110" s="376"/>
      <c r="AOJ110" s="376"/>
      <c r="AOK110" s="376"/>
      <c r="AOL110" s="376"/>
      <c r="AOM110" s="376"/>
      <c r="AON110" s="376"/>
      <c r="AOO110" s="376"/>
      <c r="AOP110" s="376"/>
      <c r="AOQ110" s="376"/>
      <c r="AOR110" s="376"/>
      <c r="AOS110" s="376"/>
      <c r="AOT110" s="376"/>
      <c r="AOU110" s="376"/>
      <c r="AOV110" s="376"/>
      <c r="AOW110" s="376"/>
      <c r="AOX110" s="376"/>
      <c r="AOY110" s="376"/>
      <c r="AOZ110" s="376"/>
      <c r="APA110" s="376"/>
      <c r="APB110" s="376"/>
      <c r="APC110" s="376"/>
      <c r="APD110" s="376"/>
      <c r="APE110" s="376"/>
      <c r="APF110" s="376"/>
      <c r="APG110" s="376"/>
      <c r="APH110" s="376"/>
      <c r="API110" s="376"/>
      <c r="APJ110" s="376"/>
      <c r="APK110" s="376"/>
      <c r="APL110" s="376"/>
      <c r="APM110" s="376"/>
      <c r="APN110" s="376"/>
      <c r="APO110" s="376"/>
      <c r="APP110" s="376"/>
      <c r="APQ110" s="376"/>
      <c r="APR110" s="376"/>
      <c r="APS110" s="376"/>
      <c r="APT110" s="376"/>
      <c r="APU110" s="376"/>
      <c r="APV110" s="376"/>
      <c r="APW110" s="376"/>
      <c r="APX110" s="376"/>
      <c r="APY110" s="376"/>
      <c r="APZ110" s="376"/>
      <c r="AQA110" s="376"/>
      <c r="AQB110" s="376"/>
      <c r="AQC110" s="376"/>
      <c r="AQD110" s="376"/>
      <c r="AQE110" s="376"/>
      <c r="AQF110" s="376"/>
      <c r="AQG110" s="376"/>
      <c r="AQH110" s="376"/>
      <c r="AQI110" s="376"/>
      <c r="AQJ110" s="376"/>
      <c r="AQK110" s="376"/>
      <c r="AQL110" s="376"/>
      <c r="AQM110" s="376"/>
      <c r="AQN110" s="376"/>
      <c r="AQO110" s="376"/>
      <c r="AQP110" s="376"/>
      <c r="AQQ110" s="376"/>
      <c r="AQR110" s="376"/>
      <c r="AQS110" s="376"/>
      <c r="AQT110" s="376"/>
      <c r="AQU110" s="376"/>
      <c r="AQV110" s="376"/>
      <c r="AQW110" s="376"/>
      <c r="AQX110" s="376"/>
      <c r="AQY110" s="376"/>
      <c r="AQZ110" s="376"/>
      <c r="ARA110" s="376"/>
      <c r="ARB110" s="376"/>
      <c r="ARC110" s="376"/>
      <c r="ARD110" s="376"/>
      <c r="ARE110" s="376"/>
      <c r="ARF110" s="376"/>
      <c r="ARG110" s="376"/>
      <c r="ARH110" s="376"/>
      <c r="ARI110" s="376"/>
      <c r="ARJ110" s="376"/>
      <c r="ARK110" s="376"/>
      <c r="ARL110" s="376"/>
      <c r="ARM110" s="376"/>
      <c r="ARN110" s="376"/>
      <c r="ARO110" s="376"/>
      <c r="ARP110" s="376"/>
      <c r="ARQ110" s="376"/>
      <c r="ARR110" s="376"/>
      <c r="ARS110" s="376"/>
      <c r="ART110" s="376"/>
      <c r="ARU110" s="376"/>
      <c r="ARV110" s="376"/>
      <c r="ARW110" s="376"/>
      <c r="ARX110" s="376"/>
      <c r="ARY110" s="376"/>
      <c r="ARZ110" s="376"/>
      <c r="ASA110" s="376"/>
      <c r="ASB110" s="376"/>
      <c r="ASC110" s="376"/>
      <c r="ASD110" s="376"/>
      <c r="ASE110" s="376"/>
      <c r="ASF110" s="376"/>
      <c r="ASG110" s="376"/>
      <c r="ASH110" s="376"/>
      <c r="ASI110" s="376"/>
      <c r="ASJ110" s="376"/>
      <c r="ASK110" s="376"/>
      <c r="ASL110" s="376"/>
      <c r="ASM110" s="376"/>
      <c r="ASN110" s="376"/>
      <c r="ASO110" s="376"/>
      <c r="ASP110" s="376"/>
      <c r="ASQ110" s="376"/>
      <c r="ASR110" s="376"/>
      <c r="ASS110" s="376"/>
      <c r="AST110" s="376"/>
      <c r="ASU110" s="376"/>
      <c r="ASV110" s="376"/>
      <c r="ASW110" s="376"/>
      <c r="ASX110" s="376"/>
      <c r="ASY110" s="376"/>
      <c r="ASZ110" s="376"/>
      <c r="ATA110" s="376"/>
      <c r="ATB110" s="376"/>
      <c r="ATC110" s="376"/>
      <c r="ATD110" s="376"/>
      <c r="ATE110" s="376"/>
      <c r="ATF110" s="376"/>
      <c r="ATG110" s="376"/>
      <c r="ATH110" s="376"/>
      <c r="ATI110" s="376"/>
      <c r="ATJ110" s="376"/>
      <c r="ATK110" s="376"/>
      <c r="ATL110" s="376"/>
      <c r="ATM110" s="376"/>
      <c r="ATN110" s="376"/>
      <c r="ATO110" s="376"/>
      <c r="ATP110" s="376"/>
      <c r="ATQ110" s="376"/>
      <c r="ATR110" s="376"/>
      <c r="ATS110" s="376"/>
      <c r="ATT110" s="376"/>
      <c r="ATU110" s="376"/>
      <c r="ATV110" s="376"/>
      <c r="ATW110" s="376"/>
      <c r="ATX110" s="376"/>
      <c r="ATY110" s="376"/>
      <c r="ATZ110" s="376"/>
      <c r="AUA110" s="376"/>
      <c r="AUB110" s="376"/>
      <c r="AUC110" s="376"/>
      <c r="AUD110" s="376"/>
      <c r="AUE110" s="376"/>
      <c r="AUF110" s="376"/>
      <c r="AUG110" s="376"/>
      <c r="AUH110" s="376"/>
      <c r="AUI110" s="376"/>
      <c r="AUJ110" s="376"/>
      <c r="AUK110" s="376"/>
      <c r="AUL110" s="376"/>
      <c r="AUM110" s="376"/>
      <c r="AUN110" s="376"/>
      <c r="AUO110" s="376"/>
      <c r="AUP110" s="376"/>
      <c r="AUQ110" s="376"/>
      <c r="AUR110" s="376"/>
      <c r="AUS110" s="376"/>
      <c r="AUT110" s="376"/>
      <c r="AUU110" s="376"/>
      <c r="AUV110" s="376"/>
      <c r="AUW110" s="376"/>
      <c r="AUX110" s="376"/>
      <c r="AUY110" s="376"/>
      <c r="AUZ110" s="376"/>
      <c r="AVA110" s="376"/>
      <c r="AVB110" s="376"/>
      <c r="AVC110" s="376"/>
      <c r="AVD110" s="376"/>
      <c r="AVE110" s="376"/>
      <c r="AVF110" s="376"/>
      <c r="AVG110" s="376"/>
      <c r="AVH110" s="376"/>
      <c r="AVI110" s="376"/>
      <c r="AVJ110" s="376"/>
      <c r="AVK110" s="376"/>
      <c r="AVL110" s="376"/>
      <c r="AVM110" s="376"/>
      <c r="AVN110" s="376"/>
      <c r="AVO110" s="376"/>
      <c r="AVP110" s="376"/>
      <c r="AVQ110" s="376"/>
      <c r="AVR110" s="376"/>
      <c r="AVS110" s="376"/>
      <c r="AVT110" s="376"/>
      <c r="AVU110" s="376"/>
      <c r="AVV110" s="376"/>
      <c r="AVW110" s="376"/>
      <c r="AVX110" s="376"/>
      <c r="AVY110" s="376"/>
      <c r="AVZ110" s="376"/>
      <c r="AWA110" s="376"/>
      <c r="AWB110" s="376"/>
      <c r="AWC110" s="376"/>
      <c r="AWD110" s="376"/>
      <c r="AWE110" s="376"/>
      <c r="AWF110" s="376"/>
      <c r="AWG110" s="376"/>
      <c r="AWH110" s="376"/>
      <c r="AWI110" s="376"/>
      <c r="AWJ110" s="376"/>
      <c r="AWK110" s="376"/>
      <c r="AWL110" s="376"/>
      <c r="AWM110" s="376"/>
      <c r="AWN110" s="376"/>
      <c r="AWO110" s="376"/>
      <c r="AWP110" s="376"/>
      <c r="AWQ110" s="376"/>
      <c r="AWR110" s="376"/>
      <c r="AWS110" s="376"/>
      <c r="AWT110" s="376"/>
      <c r="AWU110" s="376"/>
      <c r="AWV110" s="376"/>
      <c r="AWW110" s="376"/>
      <c r="AWX110" s="376"/>
      <c r="AWY110" s="376"/>
      <c r="AWZ110" s="376"/>
      <c r="AXA110" s="376"/>
      <c r="AXB110" s="376"/>
      <c r="AXC110" s="376"/>
      <c r="AXD110" s="376"/>
      <c r="AXE110" s="376"/>
      <c r="AXF110" s="376"/>
      <c r="AXG110" s="376"/>
      <c r="AXH110" s="376"/>
      <c r="AXI110" s="376"/>
      <c r="AXJ110" s="376"/>
      <c r="AXK110" s="376"/>
      <c r="AXL110" s="376"/>
      <c r="AXM110" s="376"/>
      <c r="AXN110" s="376"/>
      <c r="AXO110" s="376"/>
      <c r="AXP110" s="376"/>
      <c r="AXQ110" s="376"/>
      <c r="AXR110" s="376"/>
      <c r="AXS110" s="376"/>
      <c r="AXT110" s="376"/>
      <c r="AXU110" s="376"/>
      <c r="AXV110" s="376"/>
      <c r="AXW110" s="376"/>
      <c r="AXX110" s="376"/>
      <c r="AXY110" s="376"/>
      <c r="AXZ110" s="376"/>
      <c r="AYA110" s="376"/>
      <c r="AYB110" s="376"/>
      <c r="AYC110" s="376"/>
      <c r="AYD110" s="376"/>
      <c r="AYE110" s="376"/>
      <c r="AYF110" s="376"/>
      <c r="AYG110" s="376"/>
      <c r="AYH110" s="376"/>
      <c r="AYI110" s="376"/>
      <c r="AYJ110" s="376"/>
      <c r="AYK110" s="376"/>
      <c r="AYL110" s="376"/>
      <c r="AYM110" s="376"/>
      <c r="AYN110" s="376"/>
      <c r="AYO110" s="376"/>
      <c r="AYP110" s="376"/>
      <c r="AYQ110" s="376"/>
      <c r="AYR110" s="376"/>
      <c r="AYS110" s="376"/>
      <c r="AYT110" s="376"/>
      <c r="AYU110" s="376"/>
      <c r="AYV110" s="376"/>
      <c r="AYW110" s="376"/>
      <c r="AYX110" s="376"/>
      <c r="AYY110" s="376"/>
      <c r="AYZ110" s="376"/>
      <c r="AZA110" s="376"/>
      <c r="AZB110" s="376"/>
      <c r="AZC110" s="376"/>
      <c r="AZD110" s="376"/>
      <c r="AZE110" s="376"/>
      <c r="AZF110" s="376"/>
      <c r="AZG110" s="376"/>
      <c r="AZH110" s="376"/>
      <c r="AZI110" s="376"/>
      <c r="AZJ110" s="376"/>
      <c r="AZK110" s="376"/>
      <c r="AZL110" s="376"/>
      <c r="AZM110" s="376"/>
      <c r="AZN110" s="376"/>
      <c r="AZO110" s="376"/>
      <c r="AZP110" s="376"/>
      <c r="AZQ110" s="376"/>
      <c r="AZR110" s="376"/>
      <c r="AZS110" s="376"/>
      <c r="AZT110" s="376"/>
      <c r="AZU110" s="376"/>
      <c r="AZV110" s="376"/>
      <c r="AZW110" s="376"/>
      <c r="AZX110" s="376"/>
      <c r="AZY110" s="376"/>
      <c r="AZZ110" s="376"/>
      <c r="BAA110" s="376"/>
      <c r="BAB110" s="376"/>
      <c r="BAC110" s="376"/>
      <c r="BAD110" s="376"/>
      <c r="BAE110" s="376"/>
      <c r="BAF110" s="376"/>
      <c r="BAG110" s="376"/>
      <c r="BAH110" s="376"/>
      <c r="BAI110" s="376"/>
      <c r="BAJ110" s="376"/>
      <c r="BAK110" s="376"/>
      <c r="BAL110" s="376"/>
      <c r="BAM110" s="376"/>
      <c r="BAN110" s="376"/>
      <c r="BAO110" s="376"/>
      <c r="BAP110" s="376"/>
      <c r="BAQ110" s="376"/>
      <c r="BAR110" s="376"/>
      <c r="BAS110" s="376"/>
      <c r="BAT110" s="376"/>
      <c r="BAU110" s="376"/>
      <c r="BAV110" s="376"/>
      <c r="BAW110" s="376"/>
      <c r="BAX110" s="376"/>
      <c r="BAY110" s="376"/>
      <c r="BAZ110" s="376"/>
      <c r="BBA110" s="376"/>
      <c r="BBB110" s="376"/>
      <c r="BBC110" s="376"/>
      <c r="BBD110" s="376"/>
      <c r="BBE110" s="376"/>
      <c r="BBF110" s="376"/>
      <c r="BBG110" s="376"/>
      <c r="BBH110" s="376"/>
      <c r="BBI110" s="376"/>
      <c r="BBJ110" s="376"/>
      <c r="BBK110" s="376"/>
      <c r="BBL110" s="376"/>
      <c r="BBM110" s="376"/>
      <c r="BBN110" s="376"/>
      <c r="BBO110" s="376"/>
      <c r="BBP110" s="376"/>
      <c r="BBQ110" s="376"/>
      <c r="BBR110" s="376"/>
      <c r="BBS110" s="376"/>
      <c r="BBT110" s="376"/>
      <c r="BBU110" s="376"/>
      <c r="BBV110" s="376"/>
      <c r="BBW110" s="376"/>
      <c r="BBX110" s="376"/>
      <c r="BBY110" s="376"/>
      <c r="BBZ110" s="376"/>
      <c r="BCA110" s="376"/>
      <c r="BCB110" s="376"/>
      <c r="BCC110" s="376"/>
      <c r="BCD110" s="376"/>
      <c r="BCE110" s="376"/>
      <c r="BCF110" s="376"/>
      <c r="BCG110" s="376"/>
      <c r="BCH110" s="376"/>
      <c r="BCI110" s="376"/>
      <c r="BCJ110" s="376"/>
      <c r="BCK110" s="376"/>
      <c r="BCL110" s="376"/>
      <c r="BCM110" s="376"/>
      <c r="BCN110" s="376"/>
      <c r="BCO110" s="376"/>
      <c r="BCP110" s="376"/>
      <c r="BCQ110" s="376"/>
      <c r="BCR110" s="376"/>
      <c r="BCS110" s="376"/>
      <c r="BCT110" s="376"/>
      <c r="BCU110" s="376"/>
      <c r="BCV110" s="376"/>
      <c r="BCW110" s="376"/>
      <c r="BCX110" s="376"/>
      <c r="BCY110" s="376"/>
      <c r="BCZ110" s="376"/>
      <c r="BDA110" s="376"/>
      <c r="BDB110" s="376"/>
      <c r="BDC110" s="376"/>
      <c r="BDD110" s="376"/>
      <c r="BDE110" s="376"/>
      <c r="BDF110" s="376"/>
      <c r="BDG110" s="376"/>
      <c r="BDH110" s="376"/>
      <c r="BDI110" s="376"/>
      <c r="BDJ110" s="376"/>
      <c r="BDK110" s="376"/>
      <c r="BDL110" s="376"/>
      <c r="BDM110" s="376"/>
      <c r="BDN110" s="376"/>
      <c r="BDO110" s="376"/>
      <c r="BDP110" s="376"/>
      <c r="BDQ110" s="376"/>
      <c r="BDR110" s="376"/>
      <c r="BDS110" s="376"/>
      <c r="BDT110" s="376"/>
      <c r="BDU110" s="376"/>
      <c r="BDV110" s="376"/>
      <c r="BDW110" s="376"/>
      <c r="BDX110" s="376"/>
      <c r="BDY110" s="376"/>
      <c r="BDZ110" s="376"/>
      <c r="BEA110" s="376"/>
      <c r="BEB110" s="376"/>
      <c r="BEC110" s="376"/>
      <c r="BED110" s="376"/>
      <c r="BEE110" s="376"/>
      <c r="BEF110" s="376"/>
      <c r="BEG110" s="376"/>
      <c r="BEH110" s="376"/>
      <c r="BEI110" s="376"/>
      <c r="BEJ110" s="376"/>
      <c r="BEK110" s="376"/>
      <c r="BEL110" s="376"/>
      <c r="BEM110" s="376"/>
      <c r="BEN110" s="376"/>
      <c r="BEO110" s="376"/>
      <c r="BEP110" s="376"/>
      <c r="BEQ110" s="376"/>
      <c r="BER110" s="376"/>
      <c r="BES110" s="376"/>
      <c r="BET110" s="376"/>
      <c r="BEU110" s="376"/>
      <c r="BEV110" s="376"/>
      <c r="BEW110" s="376"/>
      <c r="BEX110" s="376"/>
      <c r="BEY110" s="376"/>
      <c r="BEZ110" s="376"/>
      <c r="BFA110" s="376"/>
      <c r="BFB110" s="376"/>
      <c r="BFC110" s="376"/>
      <c r="BFD110" s="376"/>
      <c r="BFE110" s="376"/>
      <c r="BFF110" s="376"/>
      <c r="BFG110" s="376"/>
      <c r="BFH110" s="376"/>
      <c r="BFI110" s="376"/>
      <c r="BFJ110" s="376"/>
      <c r="BFK110" s="376"/>
      <c r="BFL110" s="376"/>
      <c r="BFM110" s="376"/>
      <c r="BFN110" s="376"/>
      <c r="BFO110" s="376"/>
      <c r="BFP110" s="376"/>
      <c r="BFQ110" s="376"/>
      <c r="BFR110" s="376"/>
      <c r="BFS110" s="376"/>
      <c r="BFT110" s="376"/>
      <c r="BFU110" s="376"/>
      <c r="BFV110" s="376"/>
      <c r="BFW110" s="376"/>
      <c r="BFX110" s="376"/>
      <c r="BFY110" s="376"/>
      <c r="BFZ110" s="376"/>
      <c r="BGA110" s="376"/>
      <c r="BGB110" s="376"/>
      <c r="BGC110" s="376"/>
      <c r="BGD110" s="376"/>
      <c r="BGE110" s="376"/>
      <c r="BGF110" s="376"/>
      <c r="BGG110" s="376"/>
      <c r="BGH110" s="376"/>
      <c r="BGI110" s="376"/>
      <c r="BGJ110" s="376"/>
      <c r="BGK110" s="376"/>
      <c r="BGL110" s="376"/>
      <c r="BGM110" s="376"/>
      <c r="BGN110" s="376"/>
      <c r="BGO110" s="376"/>
      <c r="BGP110" s="376"/>
      <c r="BGQ110" s="376"/>
      <c r="BGR110" s="376"/>
      <c r="BGS110" s="376"/>
      <c r="BGT110" s="376"/>
      <c r="BGU110" s="376"/>
      <c r="BGV110" s="376"/>
      <c r="BGW110" s="376"/>
      <c r="BGX110" s="376"/>
      <c r="BGY110" s="376"/>
      <c r="BGZ110" s="376"/>
      <c r="BHA110" s="376"/>
      <c r="BHB110" s="376"/>
      <c r="BHC110" s="376"/>
      <c r="BHD110" s="376"/>
      <c r="BHE110" s="376"/>
      <c r="BHF110" s="376"/>
      <c r="BHG110" s="376"/>
      <c r="BHH110" s="376"/>
      <c r="BHI110" s="376"/>
      <c r="BHJ110" s="376"/>
      <c r="BHK110" s="376"/>
      <c r="BHL110" s="376"/>
      <c r="BHM110" s="376"/>
      <c r="BHN110" s="376"/>
      <c r="BHO110" s="376"/>
      <c r="BHP110" s="376"/>
      <c r="BHQ110" s="376"/>
      <c r="BHR110" s="376"/>
      <c r="BHS110" s="376"/>
      <c r="BHT110" s="376"/>
      <c r="BHU110" s="376"/>
      <c r="BHV110" s="376"/>
      <c r="BHW110" s="376"/>
      <c r="BHX110" s="376"/>
      <c r="BHY110" s="376"/>
      <c r="BHZ110" s="376"/>
      <c r="BIA110" s="376"/>
      <c r="BIB110" s="376"/>
      <c r="BIC110" s="376"/>
      <c r="BID110" s="376"/>
      <c r="BIE110" s="376"/>
      <c r="BIF110" s="376"/>
      <c r="BIG110" s="376"/>
      <c r="BIH110" s="376"/>
      <c r="BII110" s="376"/>
      <c r="BIJ110" s="376"/>
      <c r="BIK110" s="376"/>
      <c r="BIL110" s="376"/>
      <c r="BIM110" s="376"/>
      <c r="BIN110" s="376"/>
      <c r="BIO110" s="376"/>
      <c r="BIP110" s="376"/>
      <c r="BIQ110" s="376"/>
      <c r="BIR110" s="376"/>
      <c r="BIS110" s="376"/>
      <c r="BIT110" s="376"/>
      <c r="BIU110" s="376"/>
      <c r="BIV110" s="376"/>
      <c r="BIW110" s="376"/>
      <c r="BIX110" s="376"/>
      <c r="BIY110" s="376"/>
      <c r="BIZ110" s="376"/>
      <c r="BJA110" s="376"/>
      <c r="BJB110" s="376"/>
      <c r="BJC110" s="376"/>
      <c r="BJD110" s="376"/>
      <c r="BJE110" s="376"/>
      <c r="BJF110" s="376"/>
      <c r="BJG110" s="376"/>
      <c r="BJH110" s="376"/>
      <c r="BJI110" s="376"/>
      <c r="BJJ110" s="376"/>
      <c r="BJK110" s="376"/>
      <c r="BJL110" s="376"/>
      <c r="BJM110" s="376"/>
      <c r="BJN110" s="376"/>
      <c r="BJO110" s="376"/>
      <c r="BJP110" s="376"/>
      <c r="BJQ110" s="376"/>
      <c r="BJR110" s="376"/>
      <c r="BJS110" s="376"/>
      <c r="BJT110" s="376"/>
      <c r="BJU110" s="376"/>
      <c r="BJV110" s="376"/>
      <c r="BJW110" s="376"/>
      <c r="BJX110" s="376"/>
      <c r="BJY110" s="376"/>
      <c r="BJZ110" s="376"/>
      <c r="BKA110" s="376"/>
      <c r="BKB110" s="376"/>
      <c r="BKC110" s="376"/>
      <c r="BKD110" s="376"/>
      <c r="BKE110" s="376"/>
      <c r="BKF110" s="376"/>
      <c r="BKG110" s="376"/>
      <c r="BKH110" s="376"/>
      <c r="BKI110" s="376"/>
      <c r="BKJ110" s="376"/>
      <c r="BKK110" s="376"/>
      <c r="BKL110" s="376"/>
      <c r="BKM110" s="376"/>
      <c r="BKN110" s="376"/>
      <c r="BKO110" s="376"/>
      <c r="BKP110" s="376"/>
      <c r="BKQ110" s="376"/>
      <c r="BKR110" s="376"/>
      <c r="BKS110" s="376"/>
      <c r="BKT110" s="376"/>
      <c r="BKU110" s="376"/>
      <c r="BKV110" s="376"/>
      <c r="BKW110" s="376"/>
      <c r="BKX110" s="376"/>
      <c r="BKY110" s="376"/>
      <c r="BKZ110" s="376"/>
      <c r="BLA110" s="376"/>
      <c r="BLB110" s="376"/>
      <c r="BLC110" s="376"/>
      <c r="BLD110" s="376"/>
      <c r="BLE110" s="376"/>
      <c r="BLF110" s="376"/>
      <c r="BLG110" s="376"/>
      <c r="BLH110" s="376"/>
      <c r="BLI110" s="376"/>
      <c r="BLJ110" s="376"/>
      <c r="BLK110" s="376"/>
      <c r="BLL110" s="376"/>
      <c r="BLM110" s="376"/>
      <c r="BLN110" s="376"/>
      <c r="BLO110" s="376"/>
      <c r="BLP110" s="376"/>
      <c r="BLQ110" s="376"/>
      <c r="BLR110" s="376"/>
      <c r="BLS110" s="376"/>
      <c r="BLT110" s="376"/>
      <c r="BLU110" s="376"/>
      <c r="BLV110" s="376"/>
      <c r="BLW110" s="376"/>
      <c r="BLX110" s="376"/>
      <c r="BLY110" s="376"/>
      <c r="BLZ110" s="376"/>
      <c r="BMA110" s="376"/>
      <c r="BMB110" s="376"/>
      <c r="BMC110" s="376"/>
      <c r="BMD110" s="376"/>
      <c r="BME110" s="376"/>
      <c r="BMF110" s="376"/>
      <c r="BMG110" s="376"/>
      <c r="BMH110" s="376"/>
      <c r="BMI110" s="376"/>
      <c r="BMJ110" s="376"/>
      <c r="BMK110" s="376"/>
      <c r="BML110" s="376"/>
      <c r="BMM110" s="376"/>
      <c r="BMN110" s="376"/>
      <c r="BMO110" s="376"/>
      <c r="BMP110" s="376"/>
      <c r="BMQ110" s="376"/>
      <c r="BMR110" s="376"/>
      <c r="BMS110" s="376"/>
      <c r="BMT110" s="376"/>
      <c r="BMU110" s="376"/>
      <c r="BMV110" s="376"/>
      <c r="BMW110" s="376"/>
      <c r="BMX110" s="376"/>
      <c r="BMY110" s="376"/>
      <c r="BMZ110" s="376"/>
      <c r="BNA110" s="376"/>
      <c r="BNB110" s="376"/>
      <c r="BNC110" s="376"/>
      <c r="BND110" s="376"/>
      <c r="BNE110" s="376"/>
      <c r="BNF110" s="376"/>
      <c r="BNG110" s="376"/>
      <c r="BNH110" s="376"/>
      <c r="BNI110" s="376"/>
      <c r="BNJ110" s="376"/>
      <c r="BNK110" s="376"/>
      <c r="BNL110" s="376"/>
      <c r="BNM110" s="376"/>
      <c r="BNN110" s="376"/>
      <c r="BNO110" s="376"/>
      <c r="BNP110" s="376"/>
      <c r="BNQ110" s="376"/>
      <c r="BNR110" s="376"/>
      <c r="BNS110" s="376"/>
      <c r="BNT110" s="376"/>
      <c r="BNU110" s="376"/>
      <c r="BNV110" s="376"/>
      <c r="BNW110" s="376"/>
      <c r="BNX110" s="376"/>
      <c r="BNY110" s="376"/>
      <c r="BNZ110" s="376"/>
      <c r="BOA110" s="376"/>
      <c r="BOB110" s="376"/>
      <c r="BOC110" s="376"/>
      <c r="BOD110" s="376"/>
      <c r="BOE110" s="376"/>
      <c r="BOF110" s="376"/>
      <c r="BOG110" s="376"/>
      <c r="BOH110" s="376"/>
      <c r="BOI110" s="376"/>
      <c r="BOJ110" s="376"/>
      <c r="BOK110" s="376"/>
      <c r="BOL110" s="376"/>
      <c r="BOM110" s="376"/>
      <c r="BON110" s="376"/>
      <c r="BOO110" s="376"/>
      <c r="BOP110" s="376"/>
      <c r="BOQ110" s="376"/>
      <c r="BOR110" s="376"/>
      <c r="BOS110" s="376"/>
      <c r="BOT110" s="376"/>
      <c r="BOU110" s="376"/>
      <c r="BOV110" s="376"/>
      <c r="BOW110" s="376"/>
      <c r="BOX110" s="376"/>
      <c r="BOY110" s="376"/>
      <c r="BOZ110" s="376"/>
      <c r="BPA110" s="376"/>
      <c r="BPB110" s="376"/>
      <c r="BPC110" s="376"/>
      <c r="BPD110" s="376"/>
      <c r="BPE110" s="376"/>
      <c r="BPF110" s="376"/>
      <c r="BPG110" s="376"/>
      <c r="BPH110" s="376"/>
      <c r="BPI110" s="376"/>
      <c r="BPJ110" s="376"/>
      <c r="BPK110" s="376"/>
      <c r="BPL110" s="376"/>
      <c r="BPM110" s="376"/>
      <c r="BPN110" s="376"/>
      <c r="BPO110" s="376"/>
      <c r="BPP110" s="376"/>
      <c r="BPQ110" s="376"/>
      <c r="BPR110" s="376"/>
      <c r="BPS110" s="376"/>
      <c r="BPT110" s="376"/>
      <c r="BPU110" s="376"/>
      <c r="BPV110" s="376"/>
      <c r="BPW110" s="376"/>
      <c r="BPX110" s="376"/>
      <c r="BPY110" s="376"/>
      <c r="BPZ110" s="376"/>
      <c r="BQA110" s="376"/>
      <c r="BQB110" s="376"/>
      <c r="BQC110" s="376"/>
      <c r="BQD110" s="376"/>
      <c r="BQE110" s="376"/>
      <c r="BQF110" s="376"/>
      <c r="BQG110" s="376"/>
      <c r="BQH110" s="376"/>
      <c r="BQI110" s="376"/>
      <c r="BQJ110" s="376"/>
      <c r="BQK110" s="376"/>
      <c r="BQL110" s="376"/>
      <c r="BQM110" s="376"/>
      <c r="BQN110" s="376"/>
      <c r="BQO110" s="376"/>
      <c r="BQP110" s="376"/>
      <c r="BQQ110" s="376"/>
      <c r="BQR110" s="376"/>
      <c r="BQS110" s="376"/>
      <c r="BQT110" s="376"/>
      <c r="BQU110" s="376"/>
      <c r="BQV110" s="376"/>
      <c r="BQW110" s="376"/>
      <c r="BQX110" s="376"/>
      <c r="BQY110" s="376"/>
      <c r="BQZ110" s="376"/>
      <c r="BRA110" s="376"/>
      <c r="BRB110" s="376"/>
      <c r="BRC110" s="376"/>
      <c r="BRD110" s="376"/>
      <c r="BRE110" s="376"/>
      <c r="BRF110" s="376"/>
      <c r="BRG110" s="376"/>
      <c r="BRH110" s="376"/>
      <c r="BRI110" s="376"/>
      <c r="BRJ110" s="376"/>
      <c r="BRK110" s="376"/>
      <c r="BRL110" s="376"/>
      <c r="BRM110" s="376"/>
      <c r="BRN110" s="376"/>
      <c r="BRO110" s="376"/>
      <c r="BRP110" s="376"/>
      <c r="BRQ110" s="376"/>
      <c r="BRR110" s="376"/>
      <c r="BRS110" s="376"/>
      <c r="BRT110" s="376"/>
      <c r="BRU110" s="376"/>
      <c r="BRV110" s="376"/>
      <c r="BRW110" s="376"/>
      <c r="BRX110" s="376"/>
      <c r="BRY110" s="376"/>
      <c r="BRZ110" s="376"/>
      <c r="BSA110" s="376"/>
      <c r="BSB110" s="376"/>
      <c r="BSC110" s="376"/>
      <c r="BSD110" s="376"/>
      <c r="BSE110" s="376"/>
      <c r="BSF110" s="376"/>
      <c r="BSG110" s="376"/>
      <c r="BSH110" s="376"/>
      <c r="BSI110" s="376"/>
      <c r="BSJ110" s="376"/>
      <c r="BSK110" s="376"/>
      <c r="BSL110" s="376"/>
      <c r="BSM110" s="376"/>
      <c r="BSN110" s="376"/>
      <c r="BSO110" s="376"/>
      <c r="BSP110" s="376"/>
      <c r="BSQ110" s="376"/>
      <c r="BSR110" s="376"/>
      <c r="BSS110" s="376"/>
      <c r="BST110" s="376"/>
      <c r="BSU110" s="376"/>
      <c r="BSV110" s="376"/>
      <c r="BSW110" s="376"/>
      <c r="BSX110" s="376"/>
      <c r="BSY110" s="376"/>
      <c r="BSZ110" s="376"/>
      <c r="BTA110" s="376"/>
      <c r="BTB110" s="376"/>
      <c r="BTC110" s="376"/>
      <c r="BTD110" s="376"/>
      <c r="BTE110" s="376"/>
      <c r="BTF110" s="376"/>
      <c r="BTG110" s="376"/>
      <c r="BTH110" s="376"/>
      <c r="BTI110" s="376"/>
      <c r="BTJ110" s="376"/>
      <c r="BTK110" s="376"/>
      <c r="BTL110" s="376"/>
      <c r="BTM110" s="376"/>
      <c r="BTN110" s="376"/>
      <c r="BTO110" s="376"/>
      <c r="BTP110" s="376"/>
      <c r="BTQ110" s="376"/>
      <c r="BTR110" s="376"/>
      <c r="BTS110" s="376"/>
      <c r="BTT110" s="376"/>
      <c r="BTU110" s="376"/>
      <c r="BTV110" s="376"/>
      <c r="BTW110" s="376"/>
      <c r="BTX110" s="376"/>
      <c r="BTY110" s="376"/>
      <c r="BTZ110" s="376"/>
      <c r="BUA110" s="376"/>
      <c r="BUB110" s="376"/>
      <c r="BUC110" s="376"/>
      <c r="BUD110" s="376"/>
      <c r="BUE110" s="376"/>
      <c r="BUF110" s="376"/>
      <c r="BUG110" s="376"/>
      <c r="BUH110" s="376"/>
      <c r="BUI110" s="376"/>
      <c r="BUJ110" s="376"/>
      <c r="BUK110" s="376"/>
      <c r="BUL110" s="376"/>
      <c r="BUM110" s="376"/>
      <c r="BUN110" s="376"/>
      <c r="BUO110" s="376"/>
      <c r="BUP110" s="376"/>
      <c r="BUQ110" s="376"/>
      <c r="BUR110" s="376"/>
      <c r="BUS110" s="376"/>
      <c r="BUT110" s="376"/>
      <c r="BUU110" s="376"/>
      <c r="BUV110" s="376"/>
      <c r="BUW110" s="376"/>
      <c r="BUX110" s="376"/>
      <c r="BUY110" s="376"/>
      <c r="BUZ110" s="376"/>
      <c r="BVA110" s="376"/>
      <c r="BVB110" s="376"/>
      <c r="BVC110" s="376"/>
      <c r="BVD110" s="376"/>
      <c r="BVE110" s="376"/>
      <c r="BVF110" s="376"/>
      <c r="BVG110" s="376"/>
      <c r="BVH110" s="376"/>
      <c r="BVI110" s="376"/>
      <c r="BVJ110" s="376"/>
      <c r="BVK110" s="376"/>
      <c r="BVL110" s="376"/>
      <c r="BVM110" s="376"/>
      <c r="BVN110" s="376"/>
      <c r="BVO110" s="376"/>
      <c r="BVP110" s="376"/>
      <c r="BVQ110" s="376"/>
      <c r="BVR110" s="376"/>
      <c r="BVS110" s="376"/>
      <c r="BVT110" s="376"/>
      <c r="BVU110" s="376"/>
      <c r="BVV110" s="376"/>
      <c r="BVW110" s="376"/>
      <c r="BVX110" s="376"/>
      <c r="BVY110" s="376"/>
      <c r="BVZ110" s="376"/>
      <c r="BWA110" s="376"/>
      <c r="BWB110" s="376"/>
      <c r="BWC110" s="376"/>
      <c r="BWD110" s="376"/>
      <c r="BWE110" s="376"/>
      <c r="BWF110" s="376"/>
      <c r="BWG110" s="376"/>
      <c r="BWH110" s="376"/>
      <c r="BWI110" s="376"/>
      <c r="BWJ110" s="376"/>
      <c r="BWK110" s="376"/>
      <c r="BWL110" s="376"/>
      <c r="BWM110" s="376"/>
      <c r="BWN110" s="376"/>
      <c r="BWO110" s="376"/>
      <c r="BWP110" s="376"/>
      <c r="BWQ110" s="376"/>
      <c r="BWR110" s="376"/>
      <c r="BWS110" s="376"/>
      <c r="BWT110" s="376"/>
      <c r="BWU110" s="376"/>
      <c r="BWV110" s="376"/>
      <c r="BWW110" s="376"/>
      <c r="BWX110" s="376"/>
      <c r="BWY110" s="376"/>
      <c r="BWZ110" s="376"/>
      <c r="BXA110" s="376"/>
      <c r="BXB110" s="376"/>
      <c r="BXC110" s="376"/>
      <c r="BXD110" s="376"/>
      <c r="BXE110" s="376"/>
      <c r="BXF110" s="376"/>
      <c r="BXG110" s="376"/>
      <c r="BXH110" s="376"/>
      <c r="BXI110" s="376"/>
      <c r="BXJ110" s="376"/>
      <c r="BXK110" s="376"/>
      <c r="BXL110" s="376"/>
      <c r="BXM110" s="376"/>
      <c r="BXN110" s="376"/>
      <c r="BXO110" s="376"/>
      <c r="BXP110" s="376"/>
      <c r="BXQ110" s="376"/>
      <c r="BXR110" s="376"/>
      <c r="BXS110" s="376"/>
      <c r="BXT110" s="376"/>
      <c r="BXU110" s="376"/>
      <c r="BXV110" s="376"/>
      <c r="BXW110" s="376"/>
      <c r="BXX110" s="376"/>
      <c r="BXY110" s="376"/>
      <c r="BXZ110" s="376"/>
      <c r="BYA110" s="376"/>
      <c r="BYB110" s="376"/>
      <c r="BYC110" s="376"/>
      <c r="BYD110" s="376"/>
      <c r="BYE110" s="376"/>
      <c r="BYF110" s="376"/>
      <c r="BYG110" s="376"/>
      <c r="BYH110" s="376"/>
      <c r="BYI110" s="376"/>
      <c r="BYJ110" s="376"/>
      <c r="BYK110" s="376"/>
      <c r="BYL110" s="376"/>
      <c r="BYM110" s="376"/>
      <c r="BYN110" s="376"/>
      <c r="BYO110" s="376"/>
      <c r="BYP110" s="376"/>
      <c r="BYQ110" s="376"/>
      <c r="BYR110" s="376"/>
      <c r="BYS110" s="376"/>
      <c r="BYT110" s="376"/>
      <c r="BYU110" s="376"/>
      <c r="BYV110" s="376"/>
      <c r="BYW110" s="376"/>
      <c r="BYX110" s="376"/>
      <c r="BYY110" s="376"/>
      <c r="BYZ110" s="376"/>
      <c r="BZA110" s="376"/>
      <c r="BZB110" s="376"/>
      <c r="BZC110" s="376"/>
      <c r="BZD110" s="376"/>
      <c r="BZE110" s="376"/>
      <c r="BZF110" s="376"/>
      <c r="BZG110" s="376"/>
      <c r="BZH110" s="376"/>
      <c r="BZI110" s="376"/>
      <c r="BZJ110" s="376"/>
      <c r="BZK110" s="376"/>
      <c r="BZL110" s="376"/>
      <c r="BZM110" s="376"/>
      <c r="BZN110" s="376"/>
      <c r="BZO110" s="376"/>
      <c r="BZP110" s="376"/>
      <c r="BZQ110" s="376"/>
      <c r="BZR110" s="376"/>
      <c r="BZS110" s="376"/>
      <c r="BZT110" s="376"/>
      <c r="BZU110" s="376"/>
      <c r="BZV110" s="376"/>
      <c r="BZW110" s="376"/>
      <c r="BZX110" s="376"/>
      <c r="BZY110" s="376"/>
      <c r="BZZ110" s="376"/>
      <c r="CAA110" s="376"/>
      <c r="CAB110" s="376"/>
      <c r="CAC110" s="376"/>
      <c r="CAD110" s="376"/>
      <c r="CAE110" s="376"/>
      <c r="CAF110" s="376"/>
      <c r="CAG110" s="376"/>
      <c r="CAH110" s="376"/>
      <c r="CAI110" s="376"/>
      <c r="CAJ110" s="376"/>
      <c r="CAK110" s="376"/>
      <c r="CAL110" s="376"/>
      <c r="CAM110" s="376"/>
      <c r="CAN110" s="376"/>
      <c r="CAO110" s="376"/>
      <c r="CAP110" s="376"/>
      <c r="CAQ110" s="376"/>
      <c r="CAR110" s="376"/>
      <c r="CAS110" s="376"/>
      <c r="CAT110" s="376"/>
      <c r="CAU110" s="376"/>
      <c r="CAV110" s="376"/>
      <c r="CAW110" s="376"/>
      <c r="CAX110" s="376"/>
      <c r="CAY110" s="376"/>
      <c r="CAZ110" s="376"/>
      <c r="CBA110" s="376"/>
      <c r="CBB110" s="376"/>
      <c r="CBC110" s="376"/>
      <c r="CBD110" s="376"/>
      <c r="CBE110" s="376"/>
      <c r="CBF110" s="376"/>
      <c r="CBG110" s="376"/>
      <c r="CBH110" s="376"/>
      <c r="CBI110" s="376"/>
      <c r="CBJ110" s="376"/>
      <c r="CBK110" s="376"/>
      <c r="CBL110" s="376"/>
      <c r="CBM110" s="376"/>
      <c r="CBN110" s="376"/>
      <c r="CBO110" s="376"/>
      <c r="CBP110" s="376"/>
      <c r="CBQ110" s="376"/>
      <c r="CBR110" s="376"/>
      <c r="CBS110" s="376"/>
      <c r="CBT110" s="376"/>
      <c r="CBU110" s="376"/>
      <c r="CBV110" s="376"/>
      <c r="CBW110" s="376"/>
      <c r="CBX110" s="376"/>
      <c r="CBY110" s="376"/>
      <c r="CBZ110" s="376"/>
      <c r="CCA110" s="376"/>
      <c r="CCB110" s="376"/>
      <c r="CCC110" s="376"/>
      <c r="CCD110" s="376"/>
      <c r="CCE110" s="376"/>
      <c r="CCF110" s="376"/>
      <c r="CCG110" s="376"/>
      <c r="CCH110" s="376"/>
      <c r="CCI110" s="376"/>
      <c r="CCJ110" s="376"/>
      <c r="CCK110" s="376"/>
      <c r="CCL110" s="376"/>
      <c r="CCM110" s="376"/>
      <c r="CCN110" s="376"/>
      <c r="CCO110" s="376"/>
      <c r="CCP110" s="376"/>
      <c r="CCQ110" s="376"/>
      <c r="CCR110" s="376"/>
      <c r="CCS110" s="376"/>
      <c r="CCT110" s="376"/>
      <c r="CCU110" s="376"/>
      <c r="CCV110" s="376"/>
      <c r="CCW110" s="376"/>
      <c r="CCX110" s="376"/>
      <c r="CCY110" s="376"/>
      <c r="CCZ110" s="376"/>
      <c r="CDA110" s="376"/>
      <c r="CDB110" s="376"/>
      <c r="CDC110" s="376"/>
      <c r="CDD110" s="376"/>
      <c r="CDE110" s="376"/>
      <c r="CDF110" s="376"/>
      <c r="CDG110" s="376"/>
      <c r="CDH110" s="376"/>
      <c r="CDI110" s="376"/>
      <c r="CDJ110" s="376"/>
      <c r="CDK110" s="376"/>
      <c r="CDL110" s="376"/>
      <c r="CDM110" s="376"/>
      <c r="CDN110" s="376"/>
      <c r="CDO110" s="376"/>
      <c r="CDP110" s="376"/>
      <c r="CDQ110" s="376"/>
      <c r="CDR110" s="376"/>
      <c r="CDS110" s="376"/>
      <c r="CDT110" s="376"/>
      <c r="CDU110" s="376"/>
      <c r="CDV110" s="376"/>
      <c r="CDW110" s="376"/>
      <c r="CDX110" s="376"/>
      <c r="CDY110" s="376"/>
      <c r="CDZ110" s="376"/>
      <c r="CEA110" s="376"/>
      <c r="CEB110" s="376"/>
      <c r="CEC110" s="376"/>
      <c r="CED110" s="376"/>
      <c r="CEE110" s="376"/>
      <c r="CEF110" s="376"/>
      <c r="CEG110" s="376"/>
      <c r="CEH110" s="376"/>
      <c r="CEI110" s="376"/>
      <c r="CEJ110" s="376"/>
      <c r="CEK110" s="376"/>
      <c r="CEL110" s="376"/>
      <c r="CEM110" s="376"/>
      <c r="CEN110" s="376"/>
      <c r="CEO110" s="376"/>
      <c r="CEP110" s="376"/>
      <c r="CEQ110" s="376"/>
      <c r="CER110" s="376"/>
      <c r="CES110" s="376"/>
      <c r="CET110" s="376"/>
      <c r="CEU110" s="376"/>
      <c r="CEV110" s="376"/>
      <c r="CEW110" s="376"/>
      <c r="CEX110" s="376"/>
      <c r="CEY110" s="376"/>
      <c r="CEZ110" s="376"/>
      <c r="CFA110" s="376"/>
      <c r="CFB110" s="376"/>
      <c r="CFC110" s="376"/>
      <c r="CFD110" s="376"/>
      <c r="CFE110" s="376"/>
      <c r="CFF110" s="376"/>
      <c r="CFG110" s="376"/>
      <c r="CFH110" s="376"/>
      <c r="CFI110" s="376"/>
      <c r="CFJ110" s="376"/>
      <c r="CFK110" s="376"/>
      <c r="CFL110" s="376"/>
      <c r="CFM110" s="376"/>
      <c r="CFN110" s="376"/>
      <c r="CFO110" s="376"/>
      <c r="CFP110" s="376"/>
      <c r="CFQ110" s="376"/>
      <c r="CFR110" s="376"/>
      <c r="CFS110" s="376"/>
      <c r="CFT110" s="376"/>
      <c r="CFU110" s="376"/>
      <c r="CFV110" s="376"/>
      <c r="CFW110" s="376"/>
      <c r="CFX110" s="376"/>
      <c r="CFY110" s="376"/>
      <c r="CFZ110" s="376"/>
      <c r="CGA110" s="376"/>
      <c r="CGB110" s="376"/>
      <c r="CGC110" s="376"/>
      <c r="CGD110" s="376"/>
      <c r="CGE110" s="376"/>
      <c r="CGF110" s="376"/>
      <c r="CGG110" s="376"/>
      <c r="CGH110" s="376"/>
      <c r="CGI110" s="376"/>
      <c r="CGJ110" s="376"/>
      <c r="CGK110" s="376"/>
      <c r="CGL110" s="376"/>
      <c r="CGM110" s="376"/>
      <c r="CGN110" s="376"/>
      <c r="CGO110" s="376"/>
      <c r="CGP110" s="376"/>
      <c r="CGQ110" s="376"/>
      <c r="CGR110" s="376"/>
      <c r="CGS110" s="376"/>
      <c r="CGT110" s="376"/>
      <c r="CGU110" s="376"/>
      <c r="CGV110" s="376"/>
      <c r="CGW110" s="376"/>
      <c r="CGX110" s="376"/>
      <c r="CGY110" s="376"/>
      <c r="CGZ110" s="376"/>
      <c r="CHA110" s="376"/>
      <c r="CHB110" s="376"/>
      <c r="CHC110" s="376"/>
      <c r="CHD110" s="376"/>
      <c r="CHE110" s="376"/>
      <c r="CHF110" s="376"/>
      <c r="CHG110" s="376"/>
      <c r="CHH110" s="376"/>
      <c r="CHI110" s="376"/>
      <c r="CHJ110" s="376"/>
      <c r="CHK110" s="376"/>
      <c r="CHL110" s="376"/>
      <c r="CHM110" s="376"/>
      <c r="CHN110" s="376"/>
      <c r="CHO110" s="376"/>
      <c r="CHP110" s="376"/>
      <c r="CHQ110" s="376"/>
      <c r="CHR110" s="376"/>
      <c r="CHS110" s="376"/>
      <c r="CHT110" s="376"/>
      <c r="CHU110" s="376"/>
      <c r="CHV110" s="376"/>
      <c r="CHW110" s="376"/>
      <c r="CHX110" s="376"/>
      <c r="CHY110" s="376"/>
      <c r="CHZ110" s="376"/>
      <c r="CIA110" s="376"/>
      <c r="CIB110" s="376"/>
      <c r="CIC110" s="376"/>
      <c r="CID110" s="376"/>
      <c r="CIE110" s="376"/>
      <c r="CIF110" s="376"/>
      <c r="CIG110" s="376"/>
      <c r="CIH110" s="376"/>
      <c r="CII110" s="376"/>
      <c r="CIJ110" s="376"/>
      <c r="CIK110" s="376"/>
      <c r="CIL110" s="376"/>
      <c r="CIM110" s="376"/>
      <c r="CIN110" s="376"/>
      <c r="CIO110" s="376"/>
      <c r="CIP110" s="376"/>
      <c r="CIQ110" s="376"/>
      <c r="CIR110" s="376"/>
      <c r="CIS110" s="376"/>
      <c r="CIT110" s="376"/>
      <c r="CIU110" s="376"/>
      <c r="CIV110" s="376"/>
      <c r="CIW110" s="376"/>
      <c r="CIX110" s="376"/>
      <c r="CIY110" s="376"/>
      <c r="CIZ110" s="376"/>
      <c r="CJA110" s="376"/>
      <c r="CJB110" s="376"/>
      <c r="CJC110" s="376"/>
      <c r="CJD110" s="376"/>
      <c r="CJE110" s="376"/>
      <c r="CJF110" s="376"/>
      <c r="CJG110" s="376"/>
      <c r="CJH110" s="376"/>
      <c r="CJI110" s="376"/>
      <c r="CJJ110" s="376"/>
      <c r="CJK110" s="376"/>
      <c r="CJL110" s="376"/>
      <c r="CJM110" s="376"/>
      <c r="CJN110" s="376"/>
      <c r="CJO110" s="376"/>
      <c r="CJP110" s="376"/>
      <c r="CJQ110" s="376"/>
      <c r="CJR110" s="376"/>
      <c r="CJS110" s="376"/>
      <c r="CJT110" s="376"/>
      <c r="CJU110" s="376"/>
      <c r="CJV110" s="376"/>
      <c r="CJW110" s="376"/>
      <c r="CJX110" s="376"/>
      <c r="CJY110" s="376"/>
      <c r="CJZ110" s="376"/>
      <c r="CKA110" s="376"/>
      <c r="CKB110" s="376"/>
      <c r="CKC110" s="376"/>
      <c r="CKD110" s="376"/>
      <c r="CKE110" s="376"/>
      <c r="CKF110" s="376"/>
      <c r="CKG110" s="376"/>
      <c r="CKH110" s="376"/>
      <c r="CKI110" s="376"/>
      <c r="CKJ110" s="376"/>
      <c r="CKK110" s="376"/>
      <c r="CKL110" s="376"/>
      <c r="CKM110" s="376"/>
      <c r="CKN110" s="376"/>
      <c r="CKO110" s="376"/>
      <c r="CKP110" s="376"/>
      <c r="CKQ110" s="376"/>
      <c r="CKR110" s="376"/>
      <c r="CKS110" s="376"/>
      <c r="CKT110" s="376"/>
      <c r="CKU110" s="376"/>
      <c r="CKV110" s="376"/>
      <c r="CKW110" s="376"/>
      <c r="CKX110" s="376"/>
      <c r="CKY110" s="376"/>
      <c r="CKZ110" s="376"/>
      <c r="CLA110" s="376"/>
      <c r="CLB110" s="376"/>
      <c r="CLC110" s="376"/>
      <c r="CLD110" s="376"/>
      <c r="CLE110" s="376"/>
      <c r="CLF110" s="376"/>
      <c r="CLG110" s="376"/>
      <c r="CLH110" s="376"/>
      <c r="CLI110" s="376"/>
      <c r="CLJ110" s="376"/>
      <c r="CLK110" s="376"/>
      <c r="CLL110" s="376"/>
      <c r="CLM110" s="376"/>
      <c r="CLN110" s="376"/>
      <c r="CLO110" s="376"/>
      <c r="CLP110" s="376"/>
      <c r="CLQ110" s="376"/>
      <c r="CLR110" s="376"/>
      <c r="CLS110" s="376"/>
      <c r="CLT110" s="376"/>
      <c r="CLU110" s="376"/>
      <c r="CLV110" s="376"/>
      <c r="CLW110" s="376"/>
      <c r="CLX110" s="376"/>
      <c r="CLY110" s="376"/>
      <c r="CLZ110" s="376"/>
      <c r="CMA110" s="376"/>
      <c r="CMB110" s="376"/>
      <c r="CMC110" s="376"/>
      <c r="CMD110" s="376"/>
      <c r="CME110" s="376"/>
      <c r="CMF110" s="376"/>
      <c r="CMG110" s="376"/>
      <c r="CMH110" s="376"/>
      <c r="CMI110" s="376"/>
      <c r="CMJ110" s="376"/>
      <c r="CMK110" s="376"/>
      <c r="CML110" s="376"/>
      <c r="CMM110" s="376"/>
      <c r="CMN110" s="376"/>
      <c r="CMO110" s="376"/>
      <c r="CMP110" s="376"/>
      <c r="CMQ110" s="376"/>
      <c r="CMR110" s="376"/>
      <c r="CMS110" s="376"/>
      <c r="CMT110" s="376"/>
      <c r="CMU110" s="376"/>
      <c r="CMV110" s="376"/>
      <c r="CMW110" s="376"/>
      <c r="CMX110" s="376"/>
      <c r="CMY110" s="376"/>
      <c r="CMZ110" s="376"/>
      <c r="CNA110" s="376"/>
      <c r="CNB110" s="376"/>
      <c r="CNC110" s="376"/>
      <c r="CND110" s="376"/>
      <c r="CNE110" s="376"/>
      <c r="CNF110" s="376"/>
      <c r="CNG110" s="376"/>
      <c r="CNH110" s="376"/>
      <c r="CNI110" s="376"/>
      <c r="CNJ110" s="376"/>
      <c r="CNK110" s="376"/>
      <c r="CNL110" s="376"/>
      <c r="CNM110" s="376"/>
      <c r="CNN110" s="376"/>
      <c r="CNO110" s="376"/>
      <c r="CNP110" s="376"/>
      <c r="CNQ110" s="376"/>
      <c r="CNR110" s="376"/>
      <c r="CNS110" s="376"/>
      <c r="CNT110" s="376"/>
      <c r="CNU110" s="376"/>
      <c r="CNV110" s="376"/>
      <c r="CNW110" s="376"/>
      <c r="CNX110" s="376"/>
      <c r="CNY110" s="376"/>
      <c r="CNZ110" s="376"/>
      <c r="COA110" s="376"/>
      <c r="COB110" s="376"/>
      <c r="COC110" s="376"/>
      <c r="COD110" s="376"/>
      <c r="COE110" s="376"/>
      <c r="COF110" s="376"/>
      <c r="COG110" s="376"/>
      <c r="COH110" s="376"/>
      <c r="COI110" s="376"/>
      <c r="COJ110" s="376"/>
      <c r="COK110" s="376"/>
      <c r="COL110" s="376"/>
      <c r="COM110" s="376"/>
      <c r="CON110" s="376"/>
      <c r="COO110" s="376"/>
      <c r="COP110" s="376"/>
      <c r="COQ110" s="376"/>
      <c r="COR110" s="376"/>
      <c r="COS110" s="376"/>
      <c r="COT110" s="376"/>
      <c r="COU110" s="376"/>
      <c r="COV110" s="376"/>
      <c r="COW110" s="376"/>
      <c r="COX110" s="376"/>
      <c r="COY110" s="376"/>
      <c r="COZ110" s="376"/>
      <c r="CPA110" s="376"/>
      <c r="CPB110" s="376"/>
      <c r="CPC110" s="376"/>
      <c r="CPD110" s="376"/>
      <c r="CPE110" s="376"/>
      <c r="CPF110" s="376"/>
      <c r="CPG110" s="376"/>
      <c r="CPH110" s="376"/>
      <c r="CPI110" s="376"/>
      <c r="CPJ110" s="376"/>
      <c r="CPK110" s="376"/>
      <c r="CPL110" s="376"/>
      <c r="CPM110" s="376"/>
      <c r="CPN110" s="376"/>
      <c r="CPO110" s="376"/>
      <c r="CPP110" s="376"/>
      <c r="CPQ110" s="376"/>
      <c r="CPR110" s="376"/>
      <c r="CPS110" s="376"/>
      <c r="CPT110" s="376"/>
      <c r="CPU110" s="376"/>
      <c r="CPV110" s="376"/>
      <c r="CPW110" s="376"/>
      <c r="CPX110" s="376"/>
      <c r="CPY110" s="376"/>
      <c r="CPZ110" s="376"/>
      <c r="CQA110" s="376"/>
      <c r="CQB110" s="376"/>
      <c r="CQC110" s="376"/>
      <c r="CQD110" s="376"/>
      <c r="CQE110" s="376"/>
      <c r="CQF110" s="376"/>
      <c r="CQG110" s="376"/>
      <c r="CQH110" s="376"/>
      <c r="CQI110" s="376"/>
      <c r="CQJ110" s="376"/>
      <c r="CQK110" s="376"/>
      <c r="CQL110" s="376"/>
      <c r="CQM110" s="376"/>
      <c r="CQN110" s="376"/>
      <c r="CQO110" s="376"/>
      <c r="CQP110" s="376"/>
      <c r="CQQ110" s="376"/>
      <c r="CQR110" s="376"/>
      <c r="CQS110" s="376"/>
      <c r="CQT110" s="376"/>
      <c r="CQU110" s="376"/>
      <c r="CQV110" s="376"/>
      <c r="CQW110" s="376"/>
      <c r="CQX110" s="376"/>
      <c r="CQY110" s="376"/>
      <c r="CQZ110" s="376"/>
      <c r="CRA110" s="376"/>
      <c r="CRB110" s="376"/>
      <c r="CRC110" s="376"/>
      <c r="CRD110" s="376"/>
      <c r="CRE110" s="376"/>
      <c r="CRF110" s="376"/>
      <c r="CRG110" s="376"/>
      <c r="CRH110" s="376"/>
      <c r="CRI110" s="376"/>
      <c r="CRJ110" s="376"/>
      <c r="CRK110" s="376"/>
      <c r="CRL110" s="376"/>
      <c r="CRM110" s="376"/>
      <c r="CRN110" s="376"/>
      <c r="CRO110" s="376"/>
      <c r="CRP110" s="376"/>
      <c r="CRQ110" s="376"/>
      <c r="CRR110" s="376"/>
      <c r="CRS110" s="376"/>
      <c r="CRT110" s="376"/>
      <c r="CRU110" s="376"/>
      <c r="CRV110" s="376"/>
      <c r="CRW110" s="376"/>
      <c r="CRX110" s="376"/>
      <c r="CRY110" s="376"/>
      <c r="CRZ110" s="376"/>
      <c r="CSA110" s="376"/>
      <c r="CSB110" s="376"/>
      <c r="CSC110" s="376"/>
      <c r="CSD110" s="376"/>
      <c r="CSE110" s="376"/>
      <c r="CSF110" s="376"/>
      <c r="CSG110" s="376"/>
      <c r="CSH110" s="376"/>
      <c r="CSI110" s="376"/>
      <c r="CSJ110" s="376"/>
      <c r="CSK110" s="376"/>
      <c r="CSL110" s="376"/>
      <c r="CSM110" s="376"/>
      <c r="CSN110" s="376"/>
      <c r="CSO110" s="376"/>
      <c r="CSP110" s="376"/>
      <c r="CSQ110" s="376"/>
      <c r="CSR110" s="376"/>
      <c r="CSS110" s="376"/>
      <c r="CST110" s="376"/>
      <c r="CSU110" s="376"/>
      <c r="CSV110" s="376"/>
      <c r="CSW110" s="376"/>
      <c r="CSX110" s="376"/>
      <c r="CSY110" s="376"/>
      <c r="CSZ110" s="376"/>
      <c r="CTA110" s="376"/>
      <c r="CTB110" s="376"/>
      <c r="CTC110" s="376"/>
      <c r="CTD110" s="376"/>
      <c r="CTE110" s="376"/>
      <c r="CTF110" s="376"/>
      <c r="CTG110" s="376"/>
      <c r="CTH110" s="376"/>
      <c r="CTI110" s="376"/>
      <c r="CTJ110" s="376"/>
      <c r="CTK110" s="376"/>
      <c r="CTL110" s="376"/>
      <c r="CTM110" s="376"/>
      <c r="CTN110" s="376"/>
      <c r="CTO110" s="376"/>
      <c r="CTP110" s="376"/>
      <c r="CTQ110" s="376"/>
      <c r="CTR110" s="376"/>
      <c r="CTS110" s="376"/>
      <c r="CTT110" s="376"/>
      <c r="CTU110" s="376"/>
      <c r="CTV110" s="376"/>
      <c r="CTW110" s="376"/>
      <c r="CTX110" s="376"/>
      <c r="CTY110" s="376"/>
      <c r="CTZ110" s="376"/>
      <c r="CUA110" s="376"/>
      <c r="CUB110" s="376"/>
      <c r="CUC110" s="376"/>
      <c r="CUD110" s="376"/>
      <c r="CUE110" s="376"/>
      <c r="CUF110" s="376"/>
      <c r="CUG110" s="376"/>
      <c r="CUH110" s="376"/>
      <c r="CUI110" s="376"/>
      <c r="CUJ110" s="376"/>
      <c r="CUK110" s="376"/>
      <c r="CUL110" s="376"/>
      <c r="CUM110" s="376"/>
      <c r="CUN110" s="376"/>
      <c r="CUO110" s="376"/>
      <c r="CUP110" s="376"/>
      <c r="CUQ110" s="376"/>
      <c r="CUR110" s="376"/>
      <c r="CUS110" s="376"/>
      <c r="CUT110" s="376"/>
      <c r="CUU110" s="376"/>
      <c r="CUV110" s="376"/>
      <c r="CUW110" s="376"/>
      <c r="CUX110" s="376"/>
      <c r="CUY110" s="376"/>
      <c r="CUZ110" s="376"/>
      <c r="CVA110" s="376"/>
      <c r="CVB110" s="376"/>
      <c r="CVC110" s="376"/>
      <c r="CVD110" s="376"/>
      <c r="CVE110" s="376"/>
      <c r="CVF110" s="376"/>
      <c r="CVG110" s="376"/>
      <c r="CVH110" s="376"/>
      <c r="CVI110" s="376"/>
      <c r="CVJ110" s="376"/>
      <c r="CVK110" s="376"/>
      <c r="CVL110" s="376"/>
      <c r="CVM110" s="376"/>
      <c r="CVN110" s="376"/>
      <c r="CVO110" s="376"/>
      <c r="CVP110" s="376"/>
      <c r="CVQ110" s="376"/>
      <c r="CVR110" s="376"/>
      <c r="CVS110" s="376"/>
      <c r="CVT110" s="376"/>
      <c r="CVU110" s="376"/>
      <c r="CVV110" s="376"/>
      <c r="CVW110" s="376"/>
      <c r="CVX110" s="376"/>
      <c r="CVY110" s="376"/>
      <c r="CVZ110" s="376"/>
      <c r="CWA110" s="376"/>
      <c r="CWB110" s="376"/>
      <c r="CWC110" s="376"/>
      <c r="CWD110" s="376"/>
      <c r="CWE110" s="376"/>
      <c r="CWF110" s="376"/>
      <c r="CWG110" s="376"/>
      <c r="CWH110" s="376"/>
      <c r="CWI110" s="376"/>
      <c r="CWJ110" s="376"/>
      <c r="CWK110" s="376"/>
      <c r="CWL110" s="376"/>
      <c r="CWM110" s="376"/>
      <c r="CWN110" s="376"/>
      <c r="CWO110" s="376"/>
      <c r="CWP110" s="376"/>
      <c r="CWQ110" s="376"/>
      <c r="CWR110" s="376"/>
      <c r="CWS110" s="376"/>
      <c r="CWT110" s="376"/>
      <c r="CWU110" s="376"/>
      <c r="CWV110" s="376"/>
      <c r="CWW110" s="376"/>
      <c r="CWX110" s="376"/>
      <c r="CWY110" s="376"/>
      <c r="CWZ110" s="376"/>
      <c r="CXA110" s="376"/>
      <c r="CXB110" s="376"/>
      <c r="CXC110" s="376"/>
      <c r="CXD110" s="376"/>
      <c r="CXE110" s="376"/>
      <c r="CXF110" s="376"/>
      <c r="CXG110" s="376"/>
      <c r="CXH110" s="376"/>
      <c r="CXI110" s="376"/>
      <c r="CXJ110" s="376"/>
      <c r="CXK110" s="376"/>
      <c r="CXL110" s="376"/>
      <c r="CXM110" s="376"/>
      <c r="CXN110" s="376"/>
      <c r="CXO110" s="376"/>
      <c r="CXP110" s="376"/>
      <c r="CXQ110" s="376"/>
      <c r="CXR110" s="376"/>
      <c r="CXS110" s="376"/>
      <c r="CXT110" s="376"/>
      <c r="CXU110" s="376"/>
      <c r="CXV110" s="376"/>
      <c r="CXW110" s="376"/>
      <c r="CXX110" s="376"/>
      <c r="CXY110" s="376"/>
      <c r="CXZ110" s="376"/>
      <c r="CYA110" s="376"/>
      <c r="CYB110" s="376"/>
      <c r="CYC110" s="376"/>
      <c r="CYD110" s="376"/>
      <c r="CYE110" s="376"/>
      <c r="CYF110" s="376"/>
      <c r="CYG110" s="376"/>
      <c r="CYH110" s="376"/>
      <c r="CYI110" s="376"/>
      <c r="CYJ110" s="376"/>
      <c r="CYK110" s="376"/>
      <c r="CYL110" s="376"/>
      <c r="CYM110" s="376"/>
      <c r="CYN110" s="376"/>
      <c r="CYO110" s="376"/>
      <c r="CYP110" s="376"/>
      <c r="CYQ110" s="376"/>
      <c r="CYR110" s="376"/>
      <c r="CYS110" s="376"/>
      <c r="CYT110" s="376"/>
      <c r="CYU110" s="376"/>
      <c r="CYV110" s="376"/>
      <c r="CYW110" s="376"/>
      <c r="CYX110" s="376"/>
      <c r="CYY110" s="376"/>
      <c r="CYZ110" s="376"/>
      <c r="CZA110" s="376"/>
      <c r="CZB110" s="376"/>
      <c r="CZC110" s="376"/>
      <c r="CZD110" s="376"/>
      <c r="CZE110" s="376"/>
      <c r="CZF110" s="376"/>
      <c r="CZG110" s="376"/>
      <c r="CZH110" s="376"/>
      <c r="CZI110" s="376"/>
      <c r="CZJ110" s="376"/>
      <c r="CZK110" s="376"/>
      <c r="CZL110" s="376"/>
      <c r="CZM110" s="376"/>
      <c r="CZN110" s="376"/>
      <c r="CZO110" s="376"/>
      <c r="CZP110" s="376"/>
      <c r="CZQ110" s="376"/>
      <c r="CZR110" s="376"/>
      <c r="CZS110" s="376"/>
      <c r="CZT110" s="376"/>
      <c r="CZU110" s="376"/>
      <c r="CZV110" s="376"/>
      <c r="CZW110" s="376"/>
      <c r="CZX110" s="376"/>
      <c r="CZY110" s="376"/>
      <c r="CZZ110" s="376"/>
      <c r="DAA110" s="376"/>
      <c r="DAB110" s="376"/>
      <c r="DAC110" s="376"/>
      <c r="DAD110" s="376"/>
      <c r="DAE110" s="376"/>
      <c r="DAF110" s="376"/>
      <c r="DAG110" s="376"/>
      <c r="DAH110" s="376"/>
      <c r="DAI110" s="376"/>
      <c r="DAJ110" s="376"/>
      <c r="DAK110" s="376"/>
      <c r="DAL110" s="376"/>
      <c r="DAM110" s="376"/>
      <c r="DAN110" s="376"/>
      <c r="DAO110" s="376"/>
      <c r="DAP110" s="376"/>
      <c r="DAQ110" s="376"/>
      <c r="DAR110" s="376"/>
      <c r="DAS110" s="376"/>
      <c r="DAT110" s="376"/>
      <c r="DAU110" s="376"/>
      <c r="DAV110" s="376"/>
      <c r="DAW110" s="376"/>
      <c r="DAX110" s="376"/>
      <c r="DAY110" s="376"/>
      <c r="DAZ110" s="376"/>
      <c r="DBA110" s="376"/>
      <c r="DBB110" s="376"/>
      <c r="DBC110" s="376"/>
      <c r="DBD110" s="376"/>
      <c r="DBE110" s="376"/>
      <c r="DBF110" s="376"/>
      <c r="DBG110" s="376"/>
      <c r="DBH110" s="376"/>
      <c r="DBI110" s="376"/>
      <c r="DBJ110" s="376"/>
      <c r="DBK110" s="376"/>
      <c r="DBL110" s="376"/>
      <c r="DBM110" s="376"/>
      <c r="DBN110" s="376"/>
      <c r="DBO110" s="376"/>
      <c r="DBP110" s="376"/>
      <c r="DBQ110" s="376"/>
      <c r="DBR110" s="376"/>
      <c r="DBS110" s="376"/>
      <c r="DBT110" s="376"/>
      <c r="DBU110" s="376"/>
      <c r="DBV110" s="376"/>
      <c r="DBW110" s="376"/>
      <c r="DBX110" s="376"/>
      <c r="DBY110" s="376"/>
      <c r="DBZ110" s="376"/>
      <c r="DCA110" s="376"/>
      <c r="DCB110" s="376"/>
      <c r="DCC110" s="376"/>
      <c r="DCD110" s="376"/>
      <c r="DCE110" s="376"/>
      <c r="DCF110" s="376"/>
      <c r="DCG110" s="376"/>
      <c r="DCH110" s="376"/>
      <c r="DCI110" s="376"/>
      <c r="DCJ110" s="376"/>
      <c r="DCK110" s="376"/>
      <c r="DCL110" s="376"/>
      <c r="DCM110" s="376"/>
      <c r="DCN110" s="376"/>
      <c r="DCO110" s="376"/>
      <c r="DCP110" s="376"/>
      <c r="DCQ110" s="376"/>
      <c r="DCR110" s="376"/>
      <c r="DCS110" s="376"/>
      <c r="DCT110" s="376"/>
      <c r="DCU110" s="376"/>
      <c r="DCV110" s="376"/>
      <c r="DCW110" s="376"/>
      <c r="DCX110" s="376"/>
      <c r="DCY110" s="376"/>
      <c r="DCZ110" s="376"/>
      <c r="DDA110" s="376"/>
      <c r="DDB110" s="376"/>
      <c r="DDC110" s="376"/>
      <c r="DDD110" s="376"/>
      <c r="DDE110" s="376"/>
      <c r="DDF110" s="376"/>
      <c r="DDG110" s="376"/>
      <c r="DDH110" s="376"/>
      <c r="DDI110" s="376"/>
      <c r="DDJ110" s="376"/>
      <c r="DDK110" s="376"/>
      <c r="DDL110" s="376"/>
      <c r="DDM110" s="376"/>
      <c r="DDN110" s="376"/>
      <c r="DDO110" s="376"/>
      <c r="DDP110" s="376"/>
      <c r="DDQ110" s="376"/>
      <c r="DDR110" s="376"/>
      <c r="DDS110" s="376"/>
      <c r="DDT110" s="376"/>
      <c r="DDU110" s="376"/>
      <c r="DDV110" s="376"/>
      <c r="DDW110" s="376"/>
      <c r="DDX110" s="376"/>
      <c r="DDY110" s="376"/>
      <c r="DDZ110" s="376"/>
      <c r="DEA110" s="376"/>
      <c r="DEB110" s="376"/>
      <c r="DEC110" s="376"/>
      <c r="DED110" s="376"/>
      <c r="DEE110" s="376"/>
      <c r="DEF110" s="376"/>
      <c r="DEG110" s="376"/>
      <c r="DEH110" s="376"/>
      <c r="DEI110" s="376"/>
      <c r="DEJ110" s="376"/>
      <c r="DEK110" s="376"/>
      <c r="DEL110" s="376"/>
      <c r="DEM110" s="376"/>
      <c r="DEN110" s="376"/>
      <c r="DEO110" s="376"/>
      <c r="DEP110" s="376"/>
      <c r="DEQ110" s="376"/>
      <c r="DER110" s="376"/>
      <c r="DES110" s="376"/>
      <c r="DET110" s="376"/>
      <c r="DEU110" s="376"/>
      <c r="DEV110" s="376"/>
      <c r="DEW110" s="376"/>
      <c r="DEX110" s="376"/>
      <c r="DEY110" s="376"/>
      <c r="DEZ110" s="376"/>
      <c r="DFA110" s="376"/>
      <c r="DFB110" s="376"/>
      <c r="DFC110" s="376"/>
      <c r="DFD110" s="376"/>
      <c r="DFE110" s="376"/>
      <c r="DFF110" s="376"/>
      <c r="DFG110" s="376"/>
      <c r="DFH110" s="376"/>
      <c r="DFI110" s="376"/>
      <c r="DFJ110" s="376"/>
      <c r="DFK110" s="376"/>
      <c r="DFL110" s="376"/>
      <c r="DFM110" s="376"/>
      <c r="DFN110" s="376"/>
      <c r="DFO110" s="376"/>
      <c r="DFP110" s="376"/>
      <c r="DFQ110" s="376"/>
      <c r="DFR110" s="376"/>
      <c r="DFS110" s="376"/>
      <c r="DFT110" s="376"/>
      <c r="DFU110" s="376"/>
      <c r="DFV110" s="376"/>
      <c r="DFW110" s="376"/>
      <c r="DFX110" s="376"/>
      <c r="DFY110" s="376"/>
      <c r="DFZ110" s="376"/>
      <c r="DGA110" s="376"/>
      <c r="DGB110" s="376"/>
      <c r="DGC110" s="376"/>
      <c r="DGD110" s="376"/>
      <c r="DGE110" s="376"/>
      <c r="DGF110" s="376"/>
      <c r="DGG110" s="376"/>
      <c r="DGH110" s="376"/>
      <c r="DGI110" s="376"/>
      <c r="DGJ110" s="376"/>
      <c r="DGK110" s="376"/>
      <c r="DGL110" s="376"/>
      <c r="DGM110" s="376"/>
      <c r="DGN110" s="376"/>
      <c r="DGO110" s="376"/>
      <c r="DGP110" s="376"/>
      <c r="DGQ110" s="376"/>
      <c r="DGR110" s="376"/>
      <c r="DGS110" s="376"/>
      <c r="DGT110" s="376"/>
      <c r="DGU110" s="376"/>
      <c r="DGV110" s="376"/>
      <c r="DGW110" s="376"/>
      <c r="DGX110" s="376"/>
      <c r="DGY110" s="376"/>
      <c r="DGZ110" s="376"/>
      <c r="DHA110" s="376"/>
      <c r="DHB110" s="376"/>
      <c r="DHC110" s="376"/>
      <c r="DHD110" s="376"/>
      <c r="DHE110" s="376"/>
      <c r="DHF110" s="376"/>
      <c r="DHG110" s="376"/>
      <c r="DHH110" s="376"/>
      <c r="DHI110" s="376"/>
      <c r="DHJ110" s="376"/>
      <c r="DHK110" s="376"/>
      <c r="DHL110" s="376"/>
      <c r="DHM110" s="376"/>
      <c r="DHN110" s="376"/>
      <c r="DHO110" s="376"/>
      <c r="DHP110" s="376"/>
      <c r="DHQ110" s="376"/>
      <c r="DHR110" s="376"/>
      <c r="DHS110" s="376"/>
      <c r="DHT110" s="376"/>
      <c r="DHU110" s="376"/>
      <c r="DHV110" s="376"/>
      <c r="DHW110" s="376"/>
      <c r="DHX110" s="376"/>
      <c r="DHY110" s="376"/>
      <c r="DHZ110" s="376"/>
      <c r="DIA110" s="376"/>
      <c r="DIB110" s="376"/>
      <c r="DIC110" s="376"/>
      <c r="DID110" s="376"/>
      <c r="DIE110" s="376"/>
      <c r="DIF110" s="376"/>
      <c r="DIG110" s="376"/>
      <c r="DIH110" s="376"/>
      <c r="DII110" s="376"/>
      <c r="DIJ110" s="376"/>
      <c r="DIK110" s="376"/>
      <c r="DIL110" s="376"/>
      <c r="DIM110" s="376"/>
      <c r="DIN110" s="376"/>
      <c r="DIO110" s="376"/>
      <c r="DIP110" s="376"/>
      <c r="DIQ110" s="376"/>
      <c r="DIR110" s="376"/>
      <c r="DIS110" s="376"/>
      <c r="DIT110" s="376"/>
      <c r="DIU110" s="376"/>
      <c r="DIV110" s="376"/>
      <c r="DIW110" s="376"/>
      <c r="DIX110" s="376"/>
      <c r="DIY110" s="376"/>
      <c r="DIZ110" s="376"/>
      <c r="DJA110" s="376"/>
      <c r="DJB110" s="376"/>
      <c r="DJC110" s="376"/>
      <c r="DJD110" s="376"/>
      <c r="DJE110" s="376"/>
      <c r="DJF110" s="376"/>
      <c r="DJG110" s="376"/>
      <c r="DJH110" s="376"/>
      <c r="DJI110" s="376"/>
      <c r="DJJ110" s="376"/>
      <c r="DJK110" s="376"/>
      <c r="DJL110" s="376"/>
      <c r="DJM110" s="376"/>
      <c r="DJN110" s="376"/>
      <c r="DJO110" s="376"/>
      <c r="DJP110" s="376"/>
      <c r="DJQ110" s="376"/>
      <c r="DJR110" s="376"/>
      <c r="DJS110" s="376"/>
      <c r="DJT110" s="376"/>
      <c r="DJU110" s="376"/>
      <c r="DJV110" s="376"/>
      <c r="DJW110" s="376"/>
      <c r="DJX110" s="376"/>
      <c r="DJY110" s="376"/>
      <c r="DJZ110" s="376"/>
      <c r="DKA110" s="376"/>
      <c r="DKB110" s="376"/>
      <c r="DKC110" s="376"/>
      <c r="DKD110" s="376"/>
      <c r="DKE110" s="376"/>
      <c r="DKF110" s="376"/>
      <c r="DKG110" s="376"/>
      <c r="DKH110" s="376"/>
      <c r="DKI110" s="376"/>
      <c r="DKJ110" s="376"/>
      <c r="DKK110" s="376"/>
      <c r="DKL110" s="376"/>
      <c r="DKM110" s="376"/>
      <c r="DKN110" s="376"/>
      <c r="DKO110" s="376"/>
      <c r="DKP110" s="376"/>
      <c r="DKQ110" s="376"/>
      <c r="DKR110" s="376"/>
      <c r="DKS110" s="376"/>
      <c r="DKT110" s="376"/>
      <c r="DKU110" s="376"/>
      <c r="DKV110" s="376"/>
      <c r="DKW110" s="376"/>
      <c r="DKX110" s="376"/>
      <c r="DKY110" s="376"/>
      <c r="DKZ110" s="376"/>
      <c r="DLA110" s="376"/>
      <c r="DLB110" s="376"/>
      <c r="DLC110" s="376"/>
      <c r="DLD110" s="376"/>
      <c r="DLE110" s="376"/>
      <c r="DLF110" s="376"/>
      <c r="DLG110" s="376"/>
      <c r="DLH110" s="376"/>
      <c r="DLI110" s="376"/>
      <c r="DLJ110" s="376"/>
      <c r="DLK110" s="376"/>
      <c r="DLL110" s="376"/>
      <c r="DLM110" s="376"/>
      <c r="DLN110" s="376"/>
      <c r="DLO110" s="376"/>
      <c r="DLP110" s="376"/>
      <c r="DLQ110" s="376"/>
      <c r="DLR110" s="376"/>
      <c r="DLS110" s="376"/>
      <c r="DLT110" s="376"/>
      <c r="DLU110" s="376"/>
      <c r="DLV110" s="376"/>
      <c r="DLW110" s="376"/>
      <c r="DLX110" s="376"/>
      <c r="DLY110" s="376"/>
      <c r="DLZ110" s="376"/>
      <c r="DMA110" s="376"/>
      <c r="DMB110" s="376"/>
      <c r="DMC110" s="376"/>
      <c r="DMD110" s="376"/>
      <c r="DME110" s="376"/>
      <c r="DMF110" s="376"/>
      <c r="DMG110" s="376"/>
      <c r="DMH110" s="376"/>
      <c r="DMI110" s="376"/>
      <c r="DMJ110" s="376"/>
      <c r="DMK110" s="376"/>
      <c r="DML110" s="376"/>
      <c r="DMM110" s="376"/>
      <c r="DMN110" s="376"/>
      <c r="DMO110" s="376"/>
      <c r="DMP110" s="376"/>
      <c r="DMQ110" s="376"/>
      <c r="DMR110" s="376"/>
      <c r="DMS110" s="376"/>
      <c r="DMT110" s="376"/>
      <c r="DMU110" s="376"/>
      <c r="DMV110" s="376"/>
      <c r="DMW110" s="376"/>
      <c r="DMX110" s="376"/>
      <c r="DMY110" s="376"/>
      <c r="DMZ110" s="376"/>
      <c r="DNA110" s="376"/>
      <c r="DNB110" s="376"/>
      <c r="DNC110" s="376"/>
      <c r="DND110" s="376"/>
      <c r="DNE110" s="376"/>
      <c r="DNF110" s="376"/>
      <c r="DNG110" s="376"/>
      <c r="DNH110" s="376"/>
      <c r="DNI110" s="376"/>
      <c r="DNJ110" s="376"/>
      <c r="DNK110" s="376"/>
      <c r="DNL110" s="376"/>
      <c r="DNM110" s="376"/>
      <c r="DNN110" s="376"/>
      <c r="DNO110" s="376"/>
      <c r="DNP110" s="376"/>
      <c r="DNQ110" s="376"/>
      <c r="DNR110" s="376"/>
      <c r="DNS110" s="376"/>
      <c r="DNT110" s="376"/>
      <c r="DNU110" s="376"/>
      <c r="DNV110" s="376"/>
      <c r="DNW110" s="376"/>
      <c r="DNX110" s="376"/>
      <c r="DNY110" s="376"/>
      <c r="DNZ110" s="376"/>
      <c r="DOA110" s="376"/>
      <c r="DOB110" s="376"/>
      <c r="DOC110" s="376"/>
      <c r="DOD110" s="376"/>
      <c r="DOE110" s="376"/>
      <c r="DOF110" s="376"/>
      <c r="DOG110" s="376"/>
      <c r="DOH110" s="376"/>
      <c r="DOI110" s="376"/>
      <c r="DOJ110" s="376"/>
      <c r="DOK110" s="376"/>
      <c r="DOL110" s="376"/>
      <c r="DOM110" s="376"/>
      <c r="DON110" s="376"/>
      <c r="DOO110" s="376"/>
      <c r="DOP110" s="376"/>
      <c r="DOQ110" s="376"/>
      <c r="DOR110" s="376"/>
      <c r="DOS110" s="376"/>
      <c r="DOT110" s="376"/>
      <c r="DOU110" s="376"/>
      <c r="DOV110" s="376"/>
      <c r="DOW110" s="376"/>
      <c r="DOX110" s="376"/>
      <c r="DOY110" s="376"/>
      <c r="DOZ110" s="376"/>
      <c r="DPA110" s="376"/>
      <c r="DPB110" s="376"/>
      <c r="DPC110" s="376"/>
      <c r="DPD110" s="376"/>
      <c r="DPE110" s="376"/>
      <c r="DPF110" s="376"/>
      <c r="DPG110" s="376"/>
      <c r="DPH110" s="376"/>
      <c r="DPI110" s="376"/>
      <c r="DPJ110" s="376"/>
      <c r="DPK110" s="376"/>
      <c r="DPL110" s="376"/>
      <c r="DPM110" s="376"/>
      <c r="DPN110" s="376"/>
      <c r="DPO110" s="376"/>
      <c r="DPP110" s="376"/>
      <c r="DPQ110" s="376"/>
      <c r="DPR110" s="376"/>
      <c r="DPS110" s="376"/>
      <c r="DPT110" s="376"/>
      <c r="DPU110" s="376"/>
      <c r="DPV110" s="376"/>
      <c r="DPW110" s="376"/>
      <c r="DPX110" s="376"/>
      <c r="DPY110" s="376"/>
      <c r="DPZ110" s="376"/>
      <c r="DQA110" s="376"/>
      <c r="DQB110" s="376"/>
      <c r="DQC110" s="376"/>
      <c r="DQD110" s="376"/>
      <c r="DQE110" s="376"/>
      <c r="DQF110" s="376"/>
      <c r="DQG110" s="376"/>
      <c r="DQH110" s="376"/>
      <c r="DQI110" s="376"/>
      <c r="DQJ110" s="376"/>
      <c r="DQK110" s="376"/>
      <c r="DQL110" s="376"/>
      <c r="DQM110" s="376"/>
      <c r="DQN110" s="376"/>
      <c r="DQO110" s="376"/>
      <c r="DQP110" s="376"/>
      <c r="DQQ110" s="376"/>
      <c r="DQR110" s="376"/>
      <c r="DQS110" s="376"/>
      <c r="DQT110" s="376"/>
      <c r="DQU110" s="376"/>
      <c r="DQV110" s="376"/>
      <c r="DQW110" s="376"/>
      <c r="DQX110" s="376"/>
      <c r="DQY110" s="376"/>
      <c r="DQZ110" s="376"/>
      <c r="DRA110" s="376"/>
      <c r="DRB110" s="376"/>
      <c r="DRC110" s="376"/>
      <c r="DRD110" s="376"/>
      <c r="DRE110" s="376"/>
      <c r="DRF110" s="376"/>
      <c r="DRG110" s="376"/>
      <c r="DRH110" s="376"/>
      <c r="DRI110" s="376"/>
      <c r="DRJ110" s="376"/>
      <c r="DRK110" s="376"/>
      <c r="DRL110" s="376"/>
      <c r="DRM110" s="376"/>
      <c r="DRN110" s="376"/>
      <c r="DRO110" s="376"/>
      <c r="DRP110" s="376"/>
      <c r="DRQ110" s="376"/>
      <c r="DRR110" s="376"/>
      <c r="DRS110" s="376"/>
      <c r="DRT110" s="376"/>
      <c r="DRU110" s="376"/>
      <c r="DRV110" s="376"/>
      <c r="DRW110" s="376"/>
      <c r="DRX110" s="376"/>
      <c r="DRY110" s="376"/>
      <c r="DRZ110" s="376"/>
      <c r="DSA110" s="376"/>
      <c r="DSB110" s="376"/>
      <c r="DSC110" s="376"/>
      <c r="DSD110" s="376"/>
      <c r="DSE110" s="376"/>
      <c r="DSF110" s="376"/>
      <c r="DSG110" s="376"/>
      <c r="DSH110" s="376"/>
      <c r="DSI110" s="376"/>
      <c r="DSJ110" s="376"/>
      <c r="DSK110" s="376"/>
      <c r="DSL110" s="376"/>
      <c r="DSM110" s="376"/>
      <c r="DSN110" s="376"/>
      <c r="DSO110" s="376"/>
      <c r="DSP110" s="376"/>
      <c r="DSQ110" s="376"/>
      <c r="DSR110" s="376"/>
      <c r="DSS110" s="376"/>
      <c r="DST110" s="376"/>
      <c r="DSU110" s="376"/>
      <c r="DSV110" s="376"/>
      <c r="DSW110" s="376"/>
      <c r="DSX110" s="376"/>
      <c r="DSY110" s="376"/>
      <c r="DSZ110" s="376"/>
      <c r="DTA110" s="376"/>
      <c r="DTB110" s="376"/>
      <c r="DTC110" s="376"/>
      <c r="DTD110" s="376"/>
      <c r="DTE110" s="376"/>
      <c r="DTF110" s="376"/>
      <c r="DTG110" s="376"/>
      <c r="DTH110" s="376"/>
      <c r="DTI110" s="376"/>
      <c r="DTJ110" s="376"/>
      <c r="DTK110" s="376"/>
      <c r="DTL110" s="376"/>
      <c r="DTM110" s="376"/>
      <c r="DTN110" s="376"/>
      <c r="DTO110" s="376"/>
      <c r="DTP110" s="376"/>
      <c r="DTQ110" s="376"/>
      <c r="DTR110" s="376"/>
      <c r="DTS110" s="376"/>
      <c r="DTT110" s="376"/>
      <c r="DTU110" s="376"/>
      <c r="DTV110" s="376"/>
      <c r="DTW110" s="376"/>
      <c r="DTX110" s="376"/>
      <c r="DTY110" s="376"/>
      <c r="DTZ110" s="376"/>
      <c r="DUA110" s="376"/>
      <c r="DUB110" s="376"/>
      <c r="DUC110" s="376"/>
      <c r="DUD110" s="376"/>
      <c r="DUE110" s="376"/>
      <c r="DUF110" s="376"/>
      <c r="DUG110" s="376"/>
      <c r="DUH110" s="376"/>
      <c r="DUI110" s="376"/>
      <c r="DUJ110" s="376"/>
      <c r="DUK110" s="376"/>
      <c r="DUL110" s="376"/>
      <c r="DUM110" s="376"/>
      <c r="DUN110" s="376"/>
      <c r="DUO110" s="376"/>
      <c r="DUP110" s="376"/>
      <c r="DUQ110" s="376"/>
      <c r="DUR110" s="376"/>
      <c r="DUS110" s="376"/>
      <c r="DUT110" s="376"/>
      <c r="DUU110" s="376"/>
      <c r="DUV110" s="376"/>
      <c r="DUW110" s="376"/>
      <c r="DUX110" s="376"/>
      <c r="DUY110" s="376"/>
      <c r="DUZ110" s="376"/>
      <c r="DVA110" s="376"/>
      <c r="DVB110" s="376"/>
      <c r="DVC110" s="376"/>
      <c r="DVD110" s="376"/>
      <c r="DVE110" s="376"/>
      <c r="DVF110" s="376"/>
      <c r="DVG110" s="376"/>
      <c r="DVH110" s="376"/>
      <c r="DVI110" s="376"/>
      <c r="DVJ110" s="376"/>
      <c r="DVK110" s="376"/>
      <c r="DVL110" s="376"/>
      <c r="DVM110" s="376"/>
      <c r="DVN110" s="376"/>
      <c r="DVO110" s="376"/>
      <c r="DVP110" s="376"/>
      <c r="DVQ110" s="376"/>
      <c r="DVR110" s="376"/>
      <c r="DVS110" s="376"/>
      <c r="DVT110" s="376"/>
      <c r="DVU110" s="376"/>
      <c r="DVV110" s="376"/>
      <c r="DVW110" s="376"/>
      <c r="DVX110" s="376"/>
      <c r="DVY110" s="376"/>
      <c r="DVZ110" s="376"/>
      <c r="DWA110" s="376"/>
      <c r="DWB110" s="376"/>
      <c r="DWC110" s="376"/>
      <c r="DWD110" s="376"/>
      <c r="DWE110" s="376"/>
      <c r="DWF110" s="376"/>
      <c r="DWG110" s="376"/>
      <c r="DWH110" s="376"/>
      <c r="DWI110" s="376"/>
      <c r="DWJ110" s="376"/>
      <c r="DWK110" s="376"/>
      <c r="DWL110" s="376"/>
      <c r="DWM110" s="376"/>
      <c r="DWN110" s="376"/>
      <c r="DWO110" s="376"/>
      <c r="DWP110" s="376"/>
      <c r="DWQ110" s="376"/>
      <c r="DWR110" s="376"/>
      <c r="DWS110" s="376"/>
      <c r="DWT110" s="376"/>
      <c r="DWU110" s="376"/>
      <c r="DWV110" s="376"/>
      <c r="DWW110" s="376"/>
      <c r="DWX110" s="376"/>
      <c r="DWY110" s="376"/>
      <c r="DWZ110" s="376"/>
      <c r="DXA110" s="376"/>
      <c r="DXB110" s="376"/>
      <c r="DXC110" s="376"/>
      <c r="DXD110" s="376"/>
      <c r="DXE110" s="376"/>
      <c r="DXF110" s="376"/>
      <c r="DXG110" s="376"/>
      <c r="DXH110" s="376"/>
      <c r="DXI110" s="376"/>
      <c r="DXJ110" s="376"/>
      <c r="DXK110" s="376"/>
      <c r="DXL110" s="376"/>
      <c r="DXM110" s="376"/>
      <c r="DXN110" s="376"/>
      <c r="DXO110" s="376"/>
      <c r="DXP110" s="376"/>
      <c r="DXQ110" s="376"/>
      <c r="DXR110" s="376"/>
      <c r="DXS110" s="376"/>
      <c r="DXT110" s="376"/>
      <c r="DXU110" s="376"/>
      <c r="DXV110" s="376"/>
      <c r="DXW110" s="376"/>
      <c r="DXX110" s="376"/>
      <c r="DXY110" s="376"/>
      <c r="DXZ110" s="376"/>
      <c r="DYA110" s="376"/>
      <c r="DYB110" s="376"/>
      <c r="DYC110" s="376"/>
      <c r="DYD110" s="376"/>
      <c r="DYE110" s="376"/>
      <c r="DYF110" s="376"/>
      <c r="DYG110" s="376"/>
      <c r="DYH110" s="376"/>
      <c r="DYI110" s="376"/>
      <c r="DYJ110" s="376"/>
      <c r="DYK110" s="376"/>
      <c r="DYL110" s="376"/>
      <c r="DYM110" s="376"/>
      <c r="DYN110" s="376"/>
      <c r="DYO110" s="376"/>
      <c r="DYP110" s="376"/>
      <c r="DYQ110" s="376"/>
      <c r="DYR110" s="376"/>
      <c r="DYS110" s="376"/>
      <c r="DYT110" s="376"/>
      <c r="DYU110" s="376"/>
      <c r="DYV110" s="376"/>
      <c r="DYW110" s="376"/>
      <c r="DYX110" s="376"/>
      <c r="DYY110" s="376"/>
      <c r="DYZ110" s="376"/>
      <c r="DZA110" s="376"/>
      <c r="DZB110" s="376"/>
      <c r="DZC110" s="376"/>
      <c r="DZD110" s="376"/>
      <c r="DZE110" s="376"/>
      <c r="DZF110" s="376"/>
      <c r="DZG110" s="376"/>
      <c r="DZH110" s="376"/>
      <c r="DZI110" s="376"/>
      <c r="DZJ110" s="376"/>
      <c r="DZK110" s="376"/>
      <c r="DZL110" s="376"/>
      <c r="DZM110" s="376"/>
      <c r="DZN110" s="376"/>
      <c r="DZO110" s="376"/>
      <c r="DZP110" s="376"/>
      <c r="DZQ110" s="376"/>
      <c r="DZR110" s="376"/>
      <c r="DZS110" s="376"/>
      <c r="DZT110" s="376"/>
      <c r="DZU110" s="376"/>
      <c r="DZV110" s="376"/>
      <c r="DZW110" s="376"/>
      <c r="DZX110" s="376"/>
      <c r="DZY110" s="376"/>
      <c r="DZZ110" s="376"/>
      <c r="EAA110" s="376"/>
      <c r="EAB110" s="376"/>
      <c r="EAC110" s="376"/>
      <c r="EAD110" s="376"/>
      <c r="EAE110" s="376"/>
      <c r="EAF110" s="376"/>
      <c r="EAG110" s="376"/>
      <c r="EAH110" s="376"/>
      <c r="EAI110" s="376"/>
      <c r="EAJ110" s="376"/>
      <c r="EAK110" s="376"/>
      <c r="EAL110" s="376"/>
      <c r="EAM110" s="376"/>
      <c r="EAN110" s="376"/>
      <c r="EAO110" s="376"/>
      <c r="EAP110" s="376"/>
      <c r="EAQ110" s="376"/>
      <c r="EAR110" s="376"/>
      <c r="EAS110" s="376"/>
      <c r="EAT110" s="376"/>
      <c r="EAU110" s="376"/>
      <c r="EAV110" s="376"/>
      <c r="EAW110" s="376"/>
      <c r="EAX110" s="376"/>
      <c r="EAY110" s="376"/>
      <c r="EAZ110" s="376"/>
      <c r="EBA110" s="376"/>
      <c r="EBB110" s="376"/>
      <c r="EBC110" s="376"/>
      <c r="EBD110" s="376"/>
      <c r="EBE110" s="376"/>
      <c r="EBF110" s="376"/>
      <c r="EBG110" s="376"/>
      <c r="EBH110" s="376"/>
      <c r="EBI110" s="376"/>
      <c r="EBJ110" s="376"/>
      <c r="EBK110" s="376"/>
      <c r="EBL110" s="376"/>
      <c r="EBM110" s="376"/>
      <c r="EBN110" s="376"/>
      <c r="EBO110" s="376"/>
      <c r="EBP110" s="376"/>
      <c r="EBQ110" s="376"/>
      <c r="EBR110" s="376"/>
      <c r="EBS110" s="376"/>
      <c r="EBT110" s="376"/>
      <c r="EBU110" s="376"/>
      <c r="EBV110" s="376"/>
      <c r="EBW110" s="376"/>
      <c r="EBX110" s="376"/>
      <c r="EBY110" s="376"/>
      <c r="EBZ110" s="376"/>
      <c r="ECA110" s="376"/>
      <c r="ECB110" s="376"/>
      <c r="ECC110" s="376"/>
      <c r="ECD110" s="376"/>
      <c r="ECE110" s="376"/>
      <c r="ECF110" s="376"/>
      <c r="ECG110" s="376"/>
      <c r="ECH110" s="376"/>
      <c r="ECI110" s="376"/>
      <c r="ECJ110" s="376"/>
      <c r="ECK110" s="376"/>
      <c r="ECL110" s="376"/>
      <c r="ECM110" s="376"/>
      <c r="ECN110" s="376"/>
      <c r="ECO110" s="376"/>
      <c r="ECP110" s="376"/>
      <c r="ECQ110" s="376"/>
      <c r="ECR110" s="376"/>
      <c r="ECS110" s="376"/>
      <c r="ECT110" s="376"/>
      <c r="ECU110" s="376"/>
      <c r="ECV110" s="376"/>
      <c r="ECW110" s="376"/>
      <c r="ECX110" s="376"/>
      <c r="ECY110" s="376"/>
      <c r="ECZ110" s="376"/>
      <c r="EDA110" s="376"/>
      <c r="EDB110" s="376"/>
      <c r="EDC110" s="376"/>
      <c r="EDD110" s="376"/>
      <c r="EDE110" s="376"/>
      <c r="EDF110" s="376"/>
      <c r="EDG110" s="376"/>
      <c r="EDH110" s="376"/>
      <c r="EDI110" s="376"/>
      <c r="EDJ110" s="376"/>
      <c r="EDK110" s="376"/>
      <c r="EDL110" s="376"/>
      <c r="EDM110" s="376"/>
      <c r="EDN110" s="376"/>
      <c r="EDO110" s="376"/>
      <c r="EDP110" s="376"/>
      <c r="EDQ110" s="376"/>
      <c r="EDR110" s="376"/>
      <c r="EDS110" s="376"/>
      <c r="EDT110" s="376"/>
      <c r="EDU110" s="376"/>
      <c r="EDV110" s="376"/>
      <c r="EDW110" s="376"/>
      <c r="EDX110" s="376"/>
      <c r="EDY110" s="376"/>
      <c r="EDZ110" s="376"/>
      <c r="EEA110" s="376"/>
      <c r="EEB110" s="376"/>
      <c r="EEC110" s="376"/>
      <c r="EED110" s="376"/>
      <c r="EEE110" s="376"/>
      <c r="EEF110" s="376"/>
      <c r="EEG110" s="376"/>
      <c r="EEH110" s="376"/>
      <c r="EEI110" s="376"/>
      <c r="EEJ110" s="376"/>
      <c r="EEK110" s="376"/>
      <c r="EEL110" s="376"/>
      <c r="EEM110" s="376"/>
      <c r="EEN110" s="376"/>
      <c r="EEO110" s="376"/>
      <c r="EEP110" s="376"/>
      <c r="EEQ110" s="376"/>
      <c r="EER110" s="376"/>
      <c r="EES110" s="376"/>
      <c r="EET110" s="376"/>
      <c r="EEU110" s="376"/>
      <c r="EEV110" s="376"/>
      <c r="EEW110" s="376"/>
      <c r="EEX110" s="376"/>
      <c r="EEY110" s="376"/>
      <c r="EEZ110" s="376"/>
      <c r="EFA110" s="376"/>
      <c r="EFB110" s="376"/>
      <c r="EFC110" s="376"/>
      <c r="EFD110" s="376"/>
      <c r="EFE110" s="376"/>
      <c r="EFF110" s="376"/>
      <c r="EFG110" s="376"/>
      <c r="EFH110" s="376"/>
      <c r="EFI110" s="376"/>
      <c r="EFJ110" s="376"/>
      <c r="EFK110" s="376"/>
      <c r="EFL110" s="376"/>
      <c r="EFM110" s="376"/>
      <c r="EFN110" s="376"/>
      <c r="EFO110" s="376"/>
      <c r="EFP110" s="376"/>
      <c r="EFQ110" s="376"/>
      <c r="EFR110" s="376"/>
      <c r="EFS110" s="376"/>
      <c r="EFT110" s="376"/>
      <c r="EFU110" s="376"/>
      <c r="EFV110" s="376"/>
      <c r="EFW110" s="376"/>
      <c r="EFX110" s="376"/>
      <c r="EFY110" s="376"/>
      <c r="EFZ110" s="376"/>
      <c r="EGA110" s="376"/>
      <c r="EGB110" s="376"/>
      <c r="EGC110" s="376"/>
      <c r="EGD110" s="376"/>
      <c r="EGE110" s="376"/>
      <c r="EGF110" s="376"/>
      <c r="EGG110" s="376"/>
      <c r="EGH110" s="376"/>
      <c r="EGI110" s="376"/>
      <c r="EGJ110" s="376"/>
      <c r="EGK110" s="376"/>
      <c r="EGL110" s="376"/>
      <c r="EGM110" s="376"/>
      <c r="EGN110" s="376"/>
      <c r="EGO110" s="376"/>
      <c r="EGP110" s="376"/>
      <c r="EGQ110" s="376"/>
      <c r="EGR110" s="376"/>
      <c r="EGS110" s="376"/>
      <c r="EGT110" s="376"/>
      <c r="EGU110" s="376"/>
      <c r="EGV110" s="376"/>
      <c r="EGW110" s="376"/>
      <c r="EGX110" s="376"/>
      <c r="EGY110" s="376"/>
      <c r="EGZ110" s="376"/>
      <c r="EHA110" s="376"/>
      <c r="EHB110" s="376"/>
      <c r="EHC110" s="376"/>
      <c r="EHD110" s="376"/>
      <c r="EHE110" s="376"/>
      <c r="EHF110" s="376"/>
      <c r="EHG110" s="376"/>
      <c r="EHH110" s="376"/>
      <c r="EHI110" s="376"/>
      <c r="EHJ110" s="376"/>
      <c r="EHK110" s="376"/>
      <c r="EHL110" s="376"/>
      <c r="EHM110" s="376"/>
      <c r="EHN110" s="376"/>
      <c r="EHO110" s="376"/>
      <c r="EHP110" s="376"/>
      <c r="EHQ110" s="376"/>
      <c r="EHR110" s="376"/>
      <c r="EHS110" s="376"/>
      <c r="EHT110" s="376"/>
      <c r="EHU110" s="376"/>
      <c r="EHV110" s="376"/>
      <c r="EHW110" s="376"/>
      <c r="EHX110" s="376"/>
      <c r="EHY110" s="376"/>
      <c r="EHZ110" s="376"/>
      <c r="EIA110" s="376"/>
      <c r="EIB110" s="376"/>
      <c r="EIC110" s="376"/>
      <c r="EID110" s="376"/>
      <c r="EIE110" s="376"/>
      <c r="EIF110" s="376"/>
      <c r="EIG110" s="376"/>
      <c r="EIH110" s="376"/>
      <c r="EII110" s="376"/>
      <c r="EIJ110" s="376"/>
      <c r="EIK110" s="376"/>
      <c r="EIL110" s="376"/>
      <c r="EIM110" s="376"/>
      <c r="EIN110" s="376"/>
      <c r="EIO110" s="376"/>
      <c r="EIP110" s="376"/>
      <c r="EIQ110" s="376"/>
      <c r="EIR110" s="376"/>
      <c r="EIS110" s="376"/>
      <c r="EIT110" s="376"/>
      <c r="EIU110" s="376"/>
      <c r="EIV110" s="376"/>
      <c r="EIW110" s="376"/>
      <c r="EIX110" s="376"/>
      <c r="EIY110" s="376"/>
      <c r="EIZ110" s="376"/>
      <c r="EJA110" s="376"/>
      <c r="EJB110" s="376"/>
      <c r="EJC110" s="376"/>
      <c r="EJD110" s="376"/>
      <c r="EJE110" s="376"/>
      <c r="EJF110" s="376"/>
      <c r="EJG110" s="376"/>
      <c r="EJH110" s="376"/>
      <c r="EJI110" s="376"/>
      <c r="EJJ110" s="376"/>
      <c r="EJK110" s="376"/>
      <c r="EJL110" s="376"/>
      <c r="EJM110" s="376"/>
      <c r="EJN110" s="376"/>
      <c r="EJO110" s="376"/>
      <c r="EJP110" s="376"/>
      <c r="EJQ110" s="376"/>
      <c r="EJR110" s="376"/>
      <c r="EJS110" s="376"/>
      <c r="EJT110" s="376"/>
      <c r="EJU110" s="376"/>
      <c r="EJV110" s="376"/>
      <c r="EJW110" s="376"/>
      <c r="EJX110" s="376"/>
      <c r="EJY110" s="376"/>
      <c r="EJZ110" s="376"/>
      <c r="EKA110" s="376"/>
      <c r="EKB110" s="376"/>
      <c r="EKC110" s="376"/>
      <c r="EKD110" s="376"/>
      <c r="EKE110" s="376"/>
      <c r="EKF110" s="376"/>
      <c r="EKG110" s="376"/>
      <c r="EKH110" s="376"/>
      <c r="EKI110" s="376"/>
      <c r="EKJ110" s="376"/>
      <c r="EKK110" s="376"/>
      <c r="EKL110" s="376"/>
      <c r="EKM110" s="376"/>
      <c r="EKN110" s="376"/>
      <c r="EKO110" s="376"/>
      <c r="EKP110" s="376"/>
      <c r="EKQ110" s="376"/>
      <c r="EKR110" s="376"/>
      <c r="EKS110" s="376"/>
      <c r="EKT110" s="376"/>
      <c r="EKU110" s="376"/>
      <c r="EKV110" s="376"/>
      <c r="EKW110" s="376"/>
      <c r="EKX110" s="376"/>
      <c r="EKY110" s="376"/>
      <c r="EKZ110" s="376"/>
      <c r="ELA110" s="376"/>
      <c r="ELB110" s="376"/>
      <c r="ELC110" s="376"/>
      <c r="ELD110" s="376"/>
      <c r="ELE110" s="376"/>
      <c r="ELF110" s="376"/>
      <c r="ELG110" s="376"/>
      <c r="ELH110" s="376"/>
      <c r="ELI110" s="376"/>
      <c r="ELJ110" s="376"/>
      <c r="ELK110" s="376"/>
      <c r="ELL110" s="376"/>
      <c r="ELM110" s="376"/>
      <c r="ELN110" s="376"/>
      <c r="ELO110" s="376"/>
      <c r="ELP110" s="376"/>
      <c r="ELQ110" s="376"/>
      <c r="ELR110" s="376"/>
      <c r="ELS110" s="376"/>
      <c r="ELT110" s="376"/>
      <c r="ELU110" s="376"/>
      <c r="ELV110" s="376"/>
      <c r="ELW110" s="376"/>
      <c r="ELX110" s="376"/>
      <c r="ELY110" s="376"/>
      <c r="ELZ110" s="376"/>
      <c r="EMA110" s="376"/>
      <c r="EMB110" s="376"/>
      <c r="EMC110" s="376"/>
      <c r="EMD110" s="376"/>
      <c r="EME110" s="376"/>
      <c r="EMF110" s="376"/>
      <c r="EMG110" s="376"/>
      <c r="EMH110" s="376"/>
      <c r="EMI110" s="376"/>
      <c r="EMJ110" s="376"/>
      <c r="EMK110" s="376"/>
      <c r="EML110" s="376"/>
      <c r="EMM110" s="376"/>
      <c r="EMN110" s="376"/>
      <c r="EMO110" s="376"/>
      <c r="EMP110" s="376"/>
      <c r="EMQ110" s="376"/>
      <c r="EMR110" s="376"/>
      <c r="EMS110" s="376"/>
      <c r="EMT110" s="376"/>
      <c r="EMU110" s="376"/>
      <c r="EMV110" s="376"/>
      <c r="EMW110" s="376"/>
      <c r="EMX110" s="376"/>
      <c r="EMY110" s="376"/>
      <c r="EMZ110" s="376"/>
      <c r="ENA110" s="376"/>
      <c r="ENB110" s="376"/>
      <c r="ENC110" s="376"/>
      <c r="END110" s="376"/>
      <c r="ENE110" s="376"/>
      <c r="ENF110" s="376"/>
      <c r="ENG110" s="376"/>
      <c r="ENH110" s="376"/>
      <c r="ENI110" s="376"/>
      <c r="ENJ110" s="376"/>
      <c r="ENK110" s="376"/>
      <c r="ENL110" s="376"/>
      <c r="ENM110" s="376"/>
      <c r="ENN110" s="376"/>
      <c r="ENO110" s="376"/>
      <c r="ENP110" s="376"/>
      <c r="ENQ110" s="376"/>
      <c r="ENR110" s="376"/>
      <c r="ENS110" s="376"/>
      <c r="ENT110" s="376"/>
      <c r="ENU110" s="376"/>
      <c r="ENV110" s="376"/>
      <c r="ENW110" s="376"/>
      <c r="ENX110" s="376"/>
      <c r="ENY110" s="376"/>
      <c r="ENZ110" s="376"/>
      <c r="EOA110" s="376"/>
      <c r="EOB110" s="376"/>
      <c r="EOC110" s="376"/>
      <c r="EOD110" s="376"/>
      <c r="EOE110" s="376"/>
      <c r="EOF110" s="376"/>
      <c r="EOG110" s="376"/>
      <c r="EOH110" s="376"/>
      <c r="EOI110" s="376"/>
      <c r="EOJ110" s="376"/>
      <c r="EOK110" s="376"/>
      <c r="EOL110" s="376"/>
      <c r="EOM110" s="376"/>
      <c r="EON110" s="376"/>
      <c r="EOO110" s="376"/>
      <c r="EOP110" s="376"/>
      <c r="EOQ110" s="376"/>
      <c r="EOR110" s="376"/>
      <c r="EOS110" s="376"/>
      <c r="EOT110" s="376"/>
      <c r="EOU110" s="376"/>
      <c r="EOV110" s="376"/>
      <c r="EOW110" s="376"/>
      <c r="EOX110" s="376"/>
      <c r="EOY110" s="376"/>
      <c r="EOZ110" s="376"/>
      <c r="EPA110" s="376"/>
      <c r="EPB110" s="376"/>
      <c r="EPC110" s="376"/>
      <c r="EPD110" s="376"/>
      <c r="EPE110" s="376"/>
      <c r="EPF110" s="376"/>
      <c r="EPG110" s="376"/>
      <c r="EPH110" s="376"/>
      <c r="EPI110" s="376"/>
      <c r="EPJ110" s="376"/>
      <c r="EPK110" s="376"/>
      <c r="EPL110" s="376"/>
      <c r="EPM110" s="376"/>
      <c r="EPN110" s="376"/>
      <c r="EPO110" s="376"/>
      <c r="EPP110" s="376"/>
      <c r="EPQ110" s="376"/>
      <c r="EPR110" s="376"/>
      <c r="EPS110" s="376"/>
      <c r="EPT110" s="376"/>
      <c r="EPU110" s="376"/>
      <c r="EPV110" s="376"/>
      <c r="EPW110" s="376"/>
      <c r="EPX110" s="376"/>
      <c r="EPY110" s="376"/>
      <c r="EPZ110" s="376"/>
      <c r="EQA110" s="376"/>
      <c r="EQB110" s="376"/>
      <c r="EQC110" s="376"/>
      <c r="EQD110" s="376"/>
      <c r="EQE110" s="376"/>
      <c r="EQF110" s="376"/>
      <c r="EQG110" s="376"/>
      <c r="EQH110" s="376"/>
      <c r="EQI110" s="376"/>
      <c r="EQJ110" s="376"/>
      <c r="EQK110" s="376"/>
      <c r="EQL110" s="376"/>
      <c r="EQM110" s="376"/>
      <c r="EQN110" s="376"/>
      <c r="EQO110" s="376"/>
      <c r="EQP110" s="376"/>
      <c r="EQQ110" s="376"/>
      <c r="EQR110" s="376"/>
      <c r="EQS110" s="376"/>
      <c r="EQT110" s="376"/>
      <c r="EQU110" s="376"/>
      <c r="EQV110" s="376"/>
      <c r="EQW110" s="376"/>
      <c r="EQX110" s="376"/>
      <c r="EQY110" s="376"/>
      <c r="EQZ110" s="376"/>
      <c r="ERA110" s="376"/>
      <c r="ERB110" s="376"/>
      <c r="ERC110" s="376"/>
      <c r="ERD110" s="376"/>
      <c r="ERE110" s="376"/>
      <c r="ERF110" s="376"/>
      <c r="ERG110" s="376"/>
      <c r="ERH110" s="376"/>
      <c r="ERI110" s="376"/>
      <c r="ERJ110" s="376"/>
      <c r="ERK110" s="376"/>
      <c r="ERL110" s="376"/>
      <c r="ERM110" s="376"/>
      <c r="ERN110" s="376"/>
      <c r="ERO110" s="376"/>
      <c r="ERP110" s="376"/>
      <c r="ERQ110" s="376"/>
      <c r="ERR110" s="376"/>
      <c r="ERS110" s="376"/>
      <c r="ERT110" s="376"/>
      <c r="ERU110" s="376"/>
      <c r="ERV110" s="376"/>
      <c r="ERW110" s="376"/>
      <c r="ERX110" s="376"/>
      <c r="ERY110" s="376"/>
      <c r="ERZ110" s="376"/>
      <c r="ESA110" s="376"/>
      <c r="ESB110" s="376"/>
      <c r="ESC110" s="376"/>
      <c r="ESD110" s="376"/>
      <c r="ESE110" s="376"/>
      <c r="ESF110" s="376"/>
      <c r="ESG110" s="376"/>
      <c r="ESH110" s="376"/>
      <c r="ESI110" s="376"/>
      <c r="ESJ110" s="376"/>
      <c r="ESK110" s="376"/>
      <c r="ESL110" s="376"/>
      <c r="ESM110" s="376"/>
      <c r="ESN110" s="376"/>
      <c r="ESO110" s="376"/>
      <c r="ESP110" s="376"/>
      <c r="ESQ110" s="376"/>
      <c r="ESR110" s="376"/>
      <c r="ESS110" s="376"/>
      <c r="EST110" s="376"/>
      <c r="ESU110" s="376"/>
      <c r="ESV110" s="376"/>
      <c r="ESW110" s="376"/>
      <c r="ESX110" s="376"/>
      <c r="ESY110" s="376"/>
      <c r="ESZ110" s="376"/>
      <c r="ETA110" s="376"/>
      <c r="ETB110" s="376"/>
      <c r="ETC110" s="376"/>
      <c r="ETD110" s="376"/>
      <c r="ETE110" s="376"/>
      <c r="ETF110" s="376"/>
      <c r="ETG110" s="376"/>
      <c r="ETH110" s="376"/>
      <c r="ETI110" s="376"/>
      <c r="ETJ110" s="376"/>
      <c r="ETK110" s="376"/>
      <c r="ETL110" s="376"/>
      <c r="ETM110" s="376"/>
      <c r="ETN110" s="376"/>
      <c r="ETO110" s="376"/>
      <c r="ETP110" s="376"/>
      <c r="ETQ110" s="376"/>
      <c r="ETR110" s="376"/>
      <c r="ETS110" s="376"/>
      <c r="ETT110" s="376"/>
      <c r="ETU110" s="376"/>
      <c r="ETV110" s="376"/>
      <c r="ETW110" s="376"/>
      <c r="ETX110" s="376"/>
      <c r="ETY110" s="376"/>
      <c r="ETZ110" s="376"/>
      <c r="EUA110" s="376"/>
      <c r="EUB110" s="376"/>
      <c r="EUC110" s="376"/>
      <c r="EUD110" s="376"/>
      <c r="EUE110" s="376"/>
      <c r="EUF110" s="376"/>
      <c r="EUG110" s="376"/>
      <c r="EUH110" s="376"/>
      <c r="EUI110" s="376"/>
      <c r="EUJ110" s="376"/>
      <c r="EUK110" s="376"/>
      <c r="EUL110" s="376"/>
      <c r="EUM110" s="376"/>
      <c r="EUN110" s="376"/>
      <c r="EUO110" s="376"/>
      <c r="EUP110" s="376"/>
      <c r="EUQ110" s="376"/>
      <c r="EUR110" s="376"/>
      <c r="EUS110" s="376"/>
      <c r="EUT110" s="376"/>
      <c r="EUU110" s="376"/>
      <c r="EUV110" s="376"/>
      <c r="EUW110" s="376"/>
      <c r="EUX110" s="376"/>
      <c r="EUY110" s="376"/>
      <c r="EUZ110" s="376"/>
      <c r="EVA110" s="376"/>
      <c r="EVB110" s="376"/>
      <c r="EVC110" s="376"/>
      <c r="EVD110" s="376"/>
      <c r="EVE110" s="376"/>
      <c r="EVF110" s="376"/>
      <c r="EVG110" s="376"/>
      <c r="EVH110" s="376"/>
      <c r="EVI110" s="376"/>
      <c r="EVJ110" s="376"/>
      <c r="EVK110" s="376"/>
      <c r="EVL110" s="376"/>
      <c r="EVM110" s="376"/>
      <c r="EVN110" s="376"/>
      <c r="EVO110" s="376"/>
      <c r="EVP110" s="376"/>
      <c r="EVQ110" s="376"/>
      <c r="EVR110" s="376"/>
      <c r="EVS110" s="376"/>
      <c r="EVT110" s="376"/>
      <c r="EVU110" s="376"/>
      <c r="EVV110" s="376"/>
      <c r="EVW110" s="376"/>
      <c r="EVX110" s="376"/>
      <c r="EVY110" s="376"/>
      <c r="EVZ110" s="376"/>
      <c r="EWA110" s="376"/>
      <c r="EWB110" s="376"/>
      <c r="EWC110" s="376"/>
      <c r="EWD110" s="376"/>
      <c r="EWE110" s="376"/>
      <c r="EWF110" s="376"/>
      <c r="EWG110" s="376"/>
      <c r="EWH110" s="376"/>
      <c r="EWI110" s="376"/>
      <c r="EWJ110" s="376"/>
      <c r="EWK110" s="376"/>
      <c r="EWL110" s="376"/>
      <c r="EWM110" s="376"/>
      <c r="EWN110" s="376"/>
      <c r="EWO110" s="376"/>
      <c r="EWP110" s="376"/>
      <c r="EWQ110" s="376"/>
      <c r="EWR110" s="376"/>
      <c r="EWS110" s="376"/>
      <c r="EWT110" s="376"/>
      <c r="EWU110" s="376"/>
      <c r="EWV110" s="376"/>
      <c r="EWW110" s="376"/>
      <c r="EWX110" s="376"/>
      <c r="EWY110" s="376"/>
      <c r="EWZ110" s="376"/>
      <c r="EXA110" s="376"/>
      <c r="EXB110" s="376"/>
      <c r="EXC110" s="376"/>
      <c r="EXD110" s="376"/>
      <c r="EXE110" s="376"/>
      <c r="EXF110" s="376"/>
      <c r="EXG110" s="376"/>
      <c r="EXH110" s="376"/>
      <c r="EXI110" s="376"/>
      <c r="EXJ110" s="376"/>
      <c r="EXK110" s="376"/>
      <c r="EXL110" s="376"/>
      <c r="EXM110" s="376"/>
      <c r="EXN110" s="376"/>
      <c r="EXO110" s="376"/>
      <c r="EXP110" s="376"/>
      <c r="EXQ110" s="376"/>
      <c r="EXR110" s="376"/>
      <c r="EXS110" s="376"/>
      <c r="EXT110" s="376"/>
      <c r="EXU110" s="376"/>
      <c r="EXV110" s="376"/>
      <c r="EXW110" s="376"/>
      <c r="EXX110" s="376"/>
      <c r="EXY110" s="376"/>
      <c r="EXZ110" s="376"/>
      <c r="EYA110" s="376"/>
      <c r="EYB110" s="376"/>
      <c r="EYC110" s="376"/>
      <c r="EYD110" s="376"/>
      <c r="EYE110" s="376"/>
      <c r="EYF110" s="376"/>
      <c r="EYG110" s="376"/>
      <c r="EYH110" s="376"/>
      <c r="EYI110" s="376"/>
      <c r="EYJ110" s="376"/>
      <c r="EYK110" s="376"/>
      <c r="EYL110" s="376"/>
      <c r="EYM110" s="376"/>
      <c r="EYN110" s="376"/>
      <c r="EYO110" s="376"/>
      <c r="EYP110" s="376"/>
      <c r="EYQ110" s="376"/>
      <c r="EYR110" s="376"/>
      <c r="EYS110" s="376"/>
      <c r="EYT110" s="376"/>
      <c r="EYU110" s="376"/>
      <c r="EYV110" s="376"/>
      <c r="EYW110" s="376"/>
      <c r="EYX110" s="376"/>
      <c r="EYY110" s="376"/>
      <c r="EYZ110" s="376"/>
      <c r="EZA110" s="376"/>
      <c r="EZB110" s="376"/>
      <c r="EZC110" s="376"/>
      <c r="EZD110" s="376"/>
      <c r="EZE110" s="376"/>
      <c r="EZF110" s="376"/>
      <c r="EZG110" s="376"/>
      <c r="EZH110" s="376"/>
      <c r="EZI110" s="376"/>
      <c r="EZJ110" s="376"/>
      <c r="EZK110" s="376"/>
      <c r="EZL110" s="376"/>
      <c r="EZM110" s="376"/>
      <c r="EZN110" s="376"/>
      <c r="EZO110" s="376"/>
      <c r="EZP110" s="376"/>
      <c r="EZQ110" s="376"/>
      <c r="EZR110" s="376"/>
      <c r="EZS110" s="376"/>
      <c r="EZT110" s="376"/>
      <c r="EZU110" s="376"/>
      <c r="EZV110" s="376"/>
      <c r="EZW110" s="376"/>
      <c r="EZX110" s="376"/>
      <c r="EZY110" s="376"/>
      <c r="EZZ110" s="376"/>
      <c r="FAA110" s="376"/>
      <c r="FAB110" s="376"/>
      <c r="FAC110" s="376"/>
      <c r="FAD110" s="376"/>
      <c r="FAE110" s="376"/>
      <c r="FAF110" s="376"/>
      <c r="FAG110" s="376"/>
      <c r="FAH110" s="376"/>
      <c r="FAI110" s="376"/>
      <c r="FAJ110" s="376"/>
      <c r="FAK110" s="376"/>
      <c r="FAL110" s="376"/>
      <c r="FAM110" s="376"/>
      <c r="FAN110" s="376"/>
      <c r="FAO110" s="376"/>
      <c r="FAP110" s="376"/>
      <c r="FAQ110" s="376"/>
      <c r="FAR110" s="376"/>
      <c r="FAS110" s="376"/>
      <c r="FAT110" s="376"/>
      <c r="FAU110" s="376"/>
      <c r="FAV110" s="376"/>
      <c r="FAW110" s="376"/>
      <c r="FAX110" s="376"/>
      <c r="FAY110" s="376"/>
      <c r="FAZ110" s="376"/>
      <c r="FBA110" s="376"/>
      <c r="FBB110" s="376"/>
      <c r="FBC110" s="376"/>
      <c r="FBD110" s="376"/>
      <c r="FBE110" s="376"/>
      <c r="FBF110" s="376"/>
      <c r="FBG110" s="376"/>
      <c r="FBH110" s="376"/>
      <c r="FBI110" s="376"/>
      <c r="FBJ110" s="376"/>
      <c r="FBK110" s="376"/>
      <c r="FBL110" s="376"/>
      <c r="FBM110" s="376"/>
      <c r="FBN110" s="376"/>
      <c r="FBO110" s="376"/>
      <c r="FBP110" s="376"/>
      <c r="FBQ110" s="376"/>
      <c r="FBR110" s="376"/>
      <c r="FBS110" s="376"/>
      <c r="FBT110" s="376"/>
      <c r="FBU110" s="376"/>
      <c r="FBV110" s="376"/>
      <c r="FBW110" s="376"/>
      <c r="FBX110" s="376"/>
      <c r="FBY110" s="376"/>
      <c r="FBZ110" s="376"/>
      <c r="FCA110" s="376"/>
      <c r="FCB110" s="376"/>
      <c r="FCC110" s="376"/>
      <c r="FCD110" s="376"/>
      <c r="FCE110" s="376"/>
      <c r="FCF110" s="376"/>
      <c r="FCG110" s="376"/>
      <c r="FCH110" s="376"/>
      <c r="FCI110" s="376"/>
      <c r="FCJ110" s="376"/>
      <c r="FCK110" s="376"/>
      <c r="FCL110" s="376"/>
      <c r="FCM110" s="376"/>
      <c r="FCN110" s="376"/>
      <c r="FCO110" s="376"/>
      <c r="FCP110" s="376"/>
      <c r="FCQ110" s="376"/>
      <c r="FCR110" s="376"/>
      <c r="FCS110" s="376"/>
      <c r="FCT110" s="376"/>
      <c r="FCU110" s="376"/>
      <c r="FCV110" s="376"/>
      <c r="FCW110" s="376"/>
      <c r="FCX110" s="376"/>
      <c r="FCY110" s="376"/>
      <c r="FCZ110" s="376"/>
      <c r="FDA110" s="376"/>
      <c r="FDB110" s="376"/>
      <c r="FDC110" s="376"/>
      <c r="FDD110" s="376"/>
      <c r="FDE110" s="376"/>
      <c r="FDF110" s="376"/>
      <c r="FDG110" s="376"/>
      <c r="FDH110" s="376"/>
      <c r="FDI110" s="376"/>
      <c r="FDJ110" s="376"/>
      <c r="FDK110" s="376"/>
      <c r="FDL110" s="376"/>
      <c r="FDM110" s="376"/>
      <c r="FDN110" s="376"/>
      <c r="FDO110" s="376"/>
      <c r="FDP110" s="376"/>
      <c r="FDQ110" s="376"/>
      <c r="FDR110" s="376"/>
      <c r="FDS110" s="376"/>
      <c r="FDT110" s="376"/>
      <c r="FDU110" s="376"/>
      <c r="FDV110" s="376"/>
      <c r="FDW110" s="376"/>
      <c r="FDX110" s="376"/>
      <c r="FDY110" s="376"/>
      <c r="FDZ110" s="376"/>
      <c r="FEA110" s="376"/>
      <c r="FEB110" s="376"/>
      <c r="FEC110" s="376"/>
      <c r="FED110" s="376"/>
      <c r="FEE110" s="376"/>
      <c r="FEF110" s="376"/>
      <c r="FEG110" s="376"/>
      <c r="FEH110" s="376"/>
      <c r="FEI110" s="376"/>
      <c r="FEJ110" s="376"/>
      <c r="FEK110" s="376"/>
      <c r="FEL110" s="376"/>
      <c r="FEM110" s="376"/>
      <c r="FEN110" s="376"/>
      <c r="FEO110" s="376"/>
      <c r="FEP110" s="376"/>
      <c r="FEQ110" s="376"/>
      <c r="FER110" s="376"/>
      <c r="FES110" s="376"/>
      <c r="FET110" s="376"/>
      <c r="FEU110" s="376"/>
      <c r="FEV110" s="376"/>
      <c r="FEW110" s="376"/>
      <c r="FEX110" s="376"/>
      <c r="FEY110" s="376"/>
      <c r="FEZ110" s="376"/>
      <c r="FFA110" s="376"/>
      <c r="FFB110" s="376"/>
      <c r="FFC110" s="376"/>
      <c r="FFD110" s="376"/>
      <c r="FFE110" s="376"/>
      <c r="FFF110" s="376"/>
      <c r="FFG110" s="376"/>
      <c r="FFH110" s="376"/>
      <c r="FFI110" s="376"/>
      <c r="FFJ110" s="376"/>
      <c r="FFK110" s="376"/>
      <c r="FFL110" s="376"/>
      <c r="FFM110" s="376"/>
      <c r="FFN110" s="376"/>
      <c r="FFO110" s="376"/>
      <c r="FFP110" s="376"/>
      <c r="FFQ110" s="376"/>
      <c r="FFR110" s="376"/>
      <c r="FFS110" s="376"/>
      <c r="FFT110" s="376"/>
      <c r="FFU110" s="376"/>
      <c r="FFV110" s="376"/>
      <c r="FFW110" s="376"/>
      <c r="FFX110" s="376"/>
      <c r="FFY110" s="376"/>
      <c r="FFZ110" s="376"/>
      <c r="FGA110" s="376"/>
      <c r="FGB110" s="376"/>
      <c r="FGC110" s="376"/>
      <c r="FGD110" s="376"/>
      <c r="FGE110" s="376"/>
      <c r="FGF110" s="376"/>
      <c r="FGG110" s="376"/>
      <c r="FGH110" s="376"/>
      <c r="FGI110" s="376"/>
      <c r="FGJ110" s="376"/>
      <c r="FGK110" s="376"/>
      <c r="FGL110" s="376"/>
      <c r="FGM110" s="376"/>
      <c r="FGN110" s="376"/>
      <c r="FGO110" s="376"/>
      <c r="FGP110" s="376"/>
      <c r="FGQ110" s="376"/>
      <c r="FGR110" s="376"/>
      <c r="FGS110" s="376"/>
      <c r="FGT110" s="376"/>
      <c r="FGU110" s="376"/>
      <c r="FGV110" s="376"/>
      <c r="FGW110" s="376"/>
      <c r="FGX110" s="376"/>
      <c r="FGY110" s="376"/>
      <c r="FGZ110" s="376"/>
      <c r="FHA110" s="376"/>
      <c r="FHB110" s="376"/>
      <c r="FHC110" s="376"/>
      <c r="FHD110" s="376"/>
      <c r="FHE110" s="376"/>
      <c r="FHF110" s="376"/>
      <c r="FHG110" s="376"/>
      <c r="FHH110" s="376"/>
      <c r="FHI110" s="376"/>
      <c r="FHJ110" s="376"/>
      <c r="FHK110" s="376"/>
      <c r="FHL110" s="376"/>
      <c r="FHM110" s="376"/>
      <c r="FHN110" s="376"/>
      <c r="FHO110" s="376"/>
      <c r="FHP110" s="376"/>
      <c r="FHQ110" s="376"/>
      <c r="FHR110" s="376"/>
      <c r="FHS110" s="376"/>
      <c r="FHT110" s="376"/>
      <c r="FHU110" s="376"/>
      <c r="FHV110" s="376"/>
      <c r="FHW110" s="376"/>
      <c r="FHX110" s="376"/>
      <c r="FHY110" s="376"/>
      <c r="FHZ110" s="376"/>
      <c r="FIA110" s="376"/>
      <c r="FIB110" s="376"/>
      <c r="FIC110" s="376"/>
      <c r="FID110" s="376"/>
      <c r="FIE110" s="376"/>
      <c r="FIF110" s="376"/>
      <c r="FIG110" s="376"/>
      <c r="FIH110" s="376"/>
      <c r="FII110" s="376"/>
      <c r="FIJ110" s="376"/>
      <c r="FIK110" s="376"/>
      <c r="FIL110" s="376"/>
      <c r="FIM110" s="376"/>
      <c r="FIN110" s="376"/>
      <c r="FIO110" s="376"/>
      <c r="FIP110" s="376"/>
      <c r="FIQ110" s="376"/>
      <c r="FIR110" s="376"/>
      <c r="FIS110" s="376"/>
      <c r="FIT110" s="376"/>
      <c r="FIU110" s="376"/>
      <c r="FIV110" s="376"/>
      <c r="FIW110" s="376"/>
      <c r="FIX110" s="376"/>
      <c r="FIY110" s="376"/>
      <c r="FIZ110" s="376"/>
      <c r="FJA110" s="376"/>
      <c r="FJB110" s="376"/>
      <c r="FJC110" s="376"/>
      <c r="FJD110" s="376"/>
      <c r="FJE110" s="376"/>
      <c r="FJF110" s="376"/>
      <c r="FJG110" s="376"/>
      <c r="FJH110" s="376"/>
      <c r="FJI110" s="376"/>
      <c r="FJJ110" s="376"/>
      <c r="FJK110" s="376"/>
      <c r="FJL110" s="376"/>
      <c r="FJM110" s="376"/>
      <c r="FJN110" s="376"/>
      <c r="FJO110" s="376"/>
      <c r="FJP110" s="376"/>
      <c r="FJQ110" s="376"/>
      <c r="FJR110" s="376"/>
      <c r="FJS110" s="376"/>
      <c r="FJT110" s="376"/>
      <c r="FJU110" s="376"/>
      <c r="FJV110" s="376"/>
      <c r="FJW110" s="376"/>
      <c r="FJX110" s="376"/>
      <c r="FJY110" s="376"/>
      <c r="FJZ110" s="376"/>
      <c r="FKA110" s="376"/>
      <c r="FKB110" s="376"/>
      <c r="FKC110" s="376"/>
      <c r="FKD110" s="376"/>
      <c r="FKE110" s="376"/>
      <c r="FKF110" s="376"/>
      <c r="FKG110" s="376"/>
      <c r="FKH110" s="376"/>
      <c r="FKI110" s="376"/>
      <c r="FKJ110" s="376"/>
      <c r="FKK110" s="376"/>
      <c r="FKL110" s="376"/>
      <c r="FKM110" s="376"/>
      <c r="FKN110" s="376"/>
      <c r="FKO110" s="376"/>
      <c r="FKP110" s="376"/>
      <c r="FKQ110" s="376"/>
      <c r="FKR110" s="376"/>
      <c r="FKS110" s="376"/>
      <c r="FKT110" s="376"/>
      <c r="FKU110" s="376"/>
      <c r="FKV110" s="376"/>
      <c r="FKW110" s="376"/>
      <c r="FKX110" s="376"/>
      <c r="FKY110" s="376"/>
      <c r="FKZ110" s="376"/>
      <c r="FLA110" s="376"/>
      <c r="FLB110" s="376"/>
      <c r="FLC110" s="376"/>
      <c r="FLD110" s="376"/>
      <c r="FLE110" s="376"/>
      <c r="FLF110" s="376"/>
      <c r="FLG110" s="376"/>
      <c r="FLH110" s="376"/>
      <c r="FLI110" s="376"/>
      <c r="FLJ110" s="376"/>
      <c r="FLK110" s="376"/>
      <c r="FLL110" s="376"/>
      <c r="FLM110" s="376"/>
      <c r="FLN110" s="376"/>
      <c r="FLO110" s="376"/>
      <c r="FLP110" s="376"/>
      <c r="FLQ110" s="376"/>
      <c r="FLR110" s="376"/>
      <c r="FLS110" s="376"/>
      <c r="FLT110" s="376"/>
      <c r="FLU110" s="376"/>
      <c r="FLV110" s="376"/>
      <c r="FLW110" s="376"/>
      <c r="FLX110" s="376"/>
      <c r="FLY110" s="376"/>
      <c r="FLZ110" s="376"/>
      <c r="FMA110" s="376"/>
      <c r="FMB110" s="376"/>
      <c r="FMC110" s="376"/>
      <c r="FMD110" s="376"/>
      <c r="FME110" s="376"/>
      <c r="FMF110" s="376"/>
      <c r="FMG110" s="376"/>
      <c r="FMH110" s="376"/>
      <c r="FMI110" s="376"/>
      <c r="FMJ110" s="376"/>
      <c r="FMK110" s="376"/>
      <c r="FML110" s="376"/>
      <c r="FMM110" s="376"/>
      <c r="FMN110" s="376"/>
      <c r="FMO110" s="376"/>
      <c r="FMP110" s="376"/>
      <c r="FMQ110" s="376"/>
      <c r="FMR110" s="376"/>
      <c r="FMS110" s="376"/>
      <c r="FMT110" s="376"/>
      <c r="FMU110" s="376"/>
      <c r="FMV110" s="376"/>
      <c r="FMW110" s="376"/>
      <c r="FMX110" s="376"/>
      <c r="FMY110" s="376"/>
      <c r="FMZ110" s="376"/>
      <c r="FNA110" s="376"/>
      <c r="FNB110" s="376"/>
      <c r="FNC110" s="376"/>
      <c r="FND110" s="376"/>
      <c r="FNE110" s="376"/>
      <c r="FNF110" s="376"/>
      <c r="FNG110" s="376"/>
      <c r="FNH110" s="376"/>
      <c r="FNI110" s="376"/>
      <c r="FNJ110" s="376"/>
      <c r="FNK110" s="376"/>
      <c r="FNL110" s="376"/>
      <c r="FNM110" s="376"/>
      <c r="FNN110" s="376"/>
      <c r="FNO110" s="376"/>
      <c r="FNP110" s="376"/>
      <c r="FNQ110" s="376"/>
      <c r="FNR110" s="376"/>
      <c r="FNS110" s="376"/>
      <c r="FNT110" s="376"/>
      <c r="FNU110" s="376"/>
      <c r="FNV110" s="376"/>
      <c r="FNW110" s="376"/>
      <c r="FNX110" s="376"/>
      <c r="FNY110" s="376"/>
      <c r="FNZ110" s="376"/>
      <c r="FOA110" s="376"/>
      <c r="FOB110" s="376"/>
      <c r="FOC110" s="376"/>
      <c r="FOD110" s="376"/>
      <c r="FOE110" s="376"/>
      <c r="FOF110" s="376"/>
      <c r="FOG110" s="376"/>
      <c r="FOH110" s="376"/>
      <c r="FOI110" s="376"/>
      <c r="FOJ110" s="376"/>
      <c r="FOK110" s="376"/>
      <c r="FOL110" s="376"/>
      <c r="FOM110" s="376"/>
      <c r="FON110" s="376"/>
      <c r="FOO110" s="376"/>
      <c r="FOP110" s="376"/>
      <c r="FOQ110" s="376"/>
      <c r="FOR110" s="376"/>
      <c r="FOS110" s="376"/>
      <c r="FOT110" s="376"/>
      <c r="FOU110" s="376"/>
      <c r="FOV110" s="376"/>
      <c r="FOW110" s="376"/>
      <c r="FOX110" s="376"/>
      <c r="FOY110" s="376"/>
      <c r="FOZ110" s="376"/>
      <c r="FPA110" s="376"/>
      <c r="FPB110" s="376"/>
      <c r="FPC110" s="376"/>
      <c r="FPD110" s="376"/>
      <c r="FPE110" s="376"/>
      <c r="FPF110" s="376"/>
      <c r="FPG110" s="376"/>
      <c r="FPH110" s="376"/>
      <c r="FPI110" s="376"/>
      <c r="FPJ110" s="376"/>
      <c r="FPK110" s="376"/>
      <c r="FPL110" s="376"/>
      <c r="FPM110" s="376"/>
      <c r="FPN110" s="376"/>
      <c r="FPO110" s="376"/>
      <c r="FPP110" s="376"/>
      <c r="FPQ110" s="376"/>
      <c r="FPR110" s="376"/>
      <c r="FPS110" s="376"/>
      <c r="FPT110" s="376"/>
      <c r="FPU110" s="376"/>
      <c r="FPV110" s="376"/>
      <c r="FPW110" s="376"/>
      <c r="FPX110" s="376"/>
      <c r="FPY110" s="376"/>
      <c r="FPZ110" s="376"/>
      <c r="FQA110" s="376"/>
      <c r="FQB110" s="376"/>
      <c r="FQC110" s="376"/>
      <c r="FQD110" s="376"/>
      <c r="FQE110" s="376"/>
      <c r="FQF110" s="376"/>
      <c r="FQG110" s="376"/>
      <c r="FQH110" s="376"/>
      <c r="FQI110" s="376"/>
      <c r="FQJ110" s="376"/>
      <c r="FQK110" s="376"/>
      <c r="FQL110" s="376"/>
      <c r="FQM110" s="376"/>
      <c r="FQN110" s="376"/>
      <c r="FQO110" s="376"/>
      <c r="FQP110" s="376"/>
      <c r="FQQ110" s="376"/>
      <c r="FQR110" s="376"/>
      <c r="FQS110" s="376"/>
      <c r="FQT110" s="376"/>
      <c r="FQU110" s="376"/>
      <c r="FQV110" s="376"/>
      <c r="FQW110" s="376"/>
      <c r="FQX110" s="376"/>
      <c r="FQY110" s="376"/>
      <c r="FQZ110" s="376"/>
      <c r="FRA110" s="376"/>
      <c r="FRB110" s="376"/>
      <c r="FRC110" s="376"/>
      <c r="FRD110" s="376"/>
      <c r="FRE110" s="376"/>
      <c r="FRF110" s="376"/>
      <c r="FRG110" s="376"/>
      <c r="FRH110" s="376"/>
      <c r="FRI110" s="376"/>
      <c r="FRJ110" s="376"/>
      <c r="FRK110" s="376"/>
      <c r="FRL110" s="376"/>
      <c r="FRM110" s="376"/>
      <c r="FRN110" s="376"/>
      <c r="FRO110" s="376"/>
      <c r="FRP110" s="376"/>
      <c r="FRQ110" s="376"/>
      <c r="FRR110" s="376"/>
      <c r="FRS110" s="376"/>
      <c r="FRT110" s="376"/>
      <c r="FRU110" s="376"/>
      <c r="FRV110" s="376"/>
      <c r="FRW110" s="376"/>
      <c r="FRX110" s="376"/>
      <c r="FRY110" s="376"/>
      <c r="FRZ110" s="376"/>
      <c r="FSA110" s="376"/>
      <c r="FSB110" s="376"/>
      <c r="FSC110" s="376"/>
      <c r="FSD110" s="376"/>
      <c r="FSE110" s="376"/>
      <c r="FSF110" s="376"/>
      <c r="FSG110" s="376"/>
      <c r="FSH110" s="376"/>
      <c r="FSI110" s="376"/>
      <c r="FSJ110" s="376"/>
      <c r="FSK110" s="376"/>
      <c r="FSL110" s="376"/>
      <c r="FSM110" s="376"/>
      <c r="FSN110" s="376"/>
      <c r="FSO110" s="376"/>
      <c r="FSP110" s="376"/>
      <c r="FSQ110" s="376"/>
      <c r="FSR110" s="376"/>
      <c r="FSS110" s="376"/>
      <c r="FST110" s="376"/>
      <c r="FSU110" s="376"/>
      <c r="FSV110" s="376"/>
      <c r="FSW110" s="376"/>
      <c r="FSX110" s="376"/>
      <c r="FSY110" s="376"/>
      <c r="FSZ110" s="376"/>
      <c r="FTA110" s="376"/>
      <c r="FTB110" s="376"/>
      <c r="FTC110" s="376"/>
      <c r="FTD110" s="376"/>
      <c r="FTE110" s="376"/>
      <c r="FTF110" s="376"/>
      <c r="FTG110" s="376"/>
      <c r="FTH110" s="376"/>
      <c r="FTI110" s="376"/>
      <c r="FTJ110" s="376"/>
      <c r="FTK110" s="376"/>
      <c r="FTL110" s="376"/>
      <c r="FTM110" s="376"/>
      <c r="FTN110" s="376"/>
      <c r="FTO110" s="376"/>
      <c r="FTP110" s="376"/>
      <c r="FTQ110" s="376"/>
      <c r="FTR110" s="376"/>
      <c r="FTS110" s="376"/>
      <c r="FTT110" s="376"/>
      <c r="FTU110" s="376"/>
      <c r="FTV110" s="376"/>
      <c r="FTW110" s="376"/>
      <c r="FTX110" s="376"/>
      <c r="FTY110" s="376"/>
      <c r="FTZ110" s="376"/>
      <c r="FUA110" s="376"/>
      <c r="FUB110" s="376"/>
      <c r="FUC110" s="376"/>
      <c r="FUD110" s="376"/>
      <c r="FUE110" s="376"/>
      <c r="FUF110" s="376"/>
      <c r="FUG110" s="376"/>
      <c r="FUH110" s="376"/>
      <c r="FUI110" s="376"/>
      <c r="FUJ110" s="376"/>
      <c r="FUK110" s="376"/>
      <c r="FUL110" s="376"/>
      <c r="FUM110" s="376"/>
      <c r="FUN110" s="376"/>
      <c r="FUO110" s="376"/>
      <c r="FUP110" s="376"/>
      <c r="FUQ110" s="376"/>
      <c r="FUR110" s="376"/>
      <c r="FUS110" s="376"/>
      <c r="FUT110" s="376"/>
      <c r="FUU110" s="376"/>
      <c r="FUV110" s="376"/>
      <c r="FUW110" s="376"/>
      <c r="FUX110" s="376"/>
      <c r="FUY110" s="376"/>
      <c r="FUZ110" s="376"/>
      <c r="FVA110" s="376"/>
      <c r="FVB110" s="376"/>
      <c r="FVC110" s="376"/>
      <c r="FVD110" s="376"/>
      <c r="FVE110" s="376"/>
      <c r="FVF110" s="376"/>
      <c r="FVG110" s="376"/>
      <c r="FVH110" s="376"/>
      <c r="FVI110" s="376"/>
      <c r="FVJ110" s="376"/>
      <c r="FVK110" s="376"/>
      <c r="FVL110" s="376"/>
      <c r="FVM110" s="376"/>
      <c r="FVN110" s="376"/>
      <c r="FVO110" s="376"/>
      <c r="FVP110" s="376"/>
      <c r="FVQ110" s="376"/>
      <c r="FVR110" s="376"/>
      <c r="FVS110" s="376"/>
      <c r="FVT110" s="376"/>
      <c r="FVU110" s="376"/>
      <c r="FVV110" s="376"/>
      <c r="FVW110" s="376"/>
      <c r="FVX110" s="376"/>
      <c r="FVY110" s="376"/>
      <c r="FVZ110" s="376"/>
      <c r="FWA110" s="376"/>
      <c r="FWB110" s="376"/>
      <c r="FWC110" s="376"/>
      <c r="FWD110" s="376"/>
      <c r="FWE110" s="376"/>
      <c r="FWF110" s="376"/>
      <c r="FWG110" s="376"/>
      <c r="FWH110" s="376"/>
      <c r="FWI110" s="376"/>
      <c r="FWJ110" s="376"/>
      <c r="FWK110" s="376"/>
      <c r="FWL110" s="376"/>
      <c r="FWM110" s="376"/>
      <c r="FWN110" s="376"/>
      <c r="FWO110" s="376"/>
      <c r="FWP110" s="376"/>
      <c r="FWQ110" s="376"/>
      <c r="FWR110" s="376"/>
      <c r="FWS110" s="376"/>
      <c r="FWT110" s="376"/>
      <c r="FWU110" s="376"/>
      <c r="FWV110" s="376"/>
      <c r="FWW110" s="376"/>
      <c r="FWX110" s="376"/>
      <c r="FWY110" s="376"/>
      <c r="FWZ110" s="376"/>
      <c r="FXA110" s="376"/>
      <c r="FXB110" s="376"/>
      <c r="FXC110" s="376"/>
      <c r="FXD110" s="376"/>
      <c r="FXE110" s="376"/>
      <c r="FXF110" s="376"/>
      <c r="FXG110" s="376"/>
      <c r="FXH110" s="376"/>
      <c r="FXI110" s="376"/>
      <c r="FXJ110" s="376"/>
      <c r="FXK110" s="376"/>
      <c r="FXL110" s="376"/>
      <c r="FXM110" s="376"/>
      <c r="FXN110" s="376"/>
      <c r="FXO110" s="376"/>
      <c r="FXP110" s="376"/>
      <c r="FXQ110" s="376"/>
      <c r="FXR110" s="376"/>
      <c r="FXS110" s="376"/>
      <c r="FXT110" s="376"/>
      <c r="FXU110" s="376"/>
      <c r="FXV110" s="376"/>
      <c r="FXW110" s="376"/>
      <c r="FXX110" s="376"/>
      <c r="FXY110" s="376"/>
      <c r="FXZ110" s="376"/>
      <c r="FYA110" s="376"/>
      <c r="FYB110" s="376"/>
      <c r="FYC110" s="376"/>
      <c r="FYD110" s="376"/>
      <c r="FYE110" s="376"/>
      <c r="FYF110" s="376"/>
      <c r="FYG110" s="376"/>
      <c r="FYH110" s="376"/>
      <c r="FYI110" s="376"/>
      <c r="FYJ110" s="376"/>
      <c r="FYK110" s="376"/>
      <c r="FYL110" s="376"/>
      <c r="FYM110" s="376"/>
      <c r="FYN110" s="376"/>
      <c r="FYO110" s="376"/>
      <c r="FYP110" s="376"/>
      <c r="FYQ110" s="376"/>
      <c r="FYR110" s="376"/>
      <c r="FYS110" s="376"/>
      <c r="FYT110" s="376"/>
      <c r="FYU110" s="376"/>
      <c r="FYV110" s="376"/>
      <c r="FYW110" s="376"/>
      <c r="FYX110" s="376"/>
      <c r="FYY110" s="376"/>
      <c r="FYZ110" s="376"/>
      <c r="FZA110" s="376"/>
      <c r="FZB110" s="376"/>
      <c r="FZC110" s="376"/>
      <c r="FZD110" s="376"/>
      <c r="FZE110" s="376"/>
      <c r="FZF110" s="376"/>
      <c r="FZG110" s="376"/>
      <c r="FZH110" s="376"/>
      <c r="FZI110" s="376"/>
      <c r="FZJ110" s="376"/>
      <c r="FZK110" s="376"/>
      <c r="FZL110" s="376"/>
      <c r="FZM110" s="376"/>
      <c r="FZN110" s="376"/>
      <c r="FZO110" s="376"/>
      <c r="FZP110" s="376"/>
      <c r="FZQ110" s="376"/>
      <c r="FZR110" s="376"/>
      <c r="FZS110" s="376"/>
      <c r="FZT110" s="376"/>
      <c r="FZU110" s="376"/>
      <c r="FZV110" s="376"/>
      <c r="FZW110" s="376"/>
      <c r="FZX110" s="376"/>
      <c r="FZY110" s="376"/>
      <c r="FZZ110" s="376"/>
      <c r="GAA110" s="376"/>
      <c r="GAB110" s="376"/>
      <c r="GAC110" s="376"/>
      <c r="GAD110" s="376"/>
      <c r="GAE110" s="376"/>
      <c r="GAF110" s="376"/>
      <c r="GAG110" s="376"/>
      <c r="GAH110" s="376"/>
      <c r="GAI110" s="376"/>
      <c r="GAJ110" s="376"/>
      <c r="GAK110" s="376"/>
      <c r="GAL110" s="376"/>
      <c r="GAM110" s="376"/>
      <c r="GAN110" s="376"/>
      <c r="GAO110" s="376"/>
      <c r="GAP110" s="376"/>
      <c r="GAQ110" s="376"/>
      <c r="GAR110" s="376"/>
      <c r="GAS110" s="376"/>
      <c r="GAT110" s="376"/>
      <c r="GAU110" s="376"/>
      <c r="GAV110" s="376"/>
      <c r="GAW110" s="376"/>
      <c r="GAX110" s="376"/>
      <c r="GAY110" s="376"/>
      <c r="GAZ110" s="376"/>
      <c r="GBA110" s="376"/>
      <c r="GBB110" s="376"/>
      <c r="GBC110" s="376"/>
      <c r="GBD110" s="376"/>
      <c r="GBE110" s="376"/>
      <c r="GBF110" s="376"/>
      <c r="GBG110" s="376"/>
      <c r="GBH110" s="376"/>
      <c r="GBI110" s="376"/>
      <c r="GBJ110" s="376"/>
      <c r="GBK110" s="376"/>
      <c r="GBL110" s="376"/>
      <c r="GBM110" s="376"/>
      <c r="GBN110" s="376"/>
      <c r="GBO110" s="376"/>
      <c r="GBP110" s="376"/>
      <c r="GBQ110" s="376"/>
      <c r="GBR110" s="376"/>
      <c r="GBS110" s="376"/>
      <c r="GBT110" s="376"/>
      <c r="GBU110" s="376"/>
      <c r="GBV110" s="376"/>
      <c r="GBW110" s="376"/>
      <c r="GBX110" s="376"/>
      <c r="GBY110" s="376"/>
      <c r="GBZ110" s="376"/>
      <c r="GCA110" s="376"/>
      <c r="GCB110" s="376"/>
      <c r="GCC110" s="376"/>
      <c r="GCD110" s="376"/>
      <c r="GCE110" s="376"/>
      <c r="GCF110" s="376"/>
      <c r="GCG110" s="376"/>
      <c r="GCH110" s="376"/>
      <c r="GCI110" s="376"/>
      <c r="GCJ110" s="376"/>
      <c r="GCK110" s="376"/>
      <c r="GCL110" s="376"/>
      <c r="GCM110" s="376"/>
      <c r="GCN110" s="376"/>
      <c r="GCO110" s="376"/>
      <c r="GCP110" s="376"/>
      <c r="GCQ110" s="376"/>
      <c r="GCR110" s="376"/>
      <c r="GCS110" s="376"/>
      <c r="GCT110" s="376"/>
      <c r="GCU110" s="376"/>
      <c r="GCV110" s="376"/>
      <c r="GCW110" s="376"/>
      <c r="GCX110" s="376"/>
      <c r="GCY110" s="376"/>
      <c r="GCZ110" s="376"/>
      <c r="GDA110" s="376"/>
      <c r="GDB110" s="376"/>
      <c r="GDC110" s="376"/>
      <c r="GDD110" s="376"/>
      <c r="GDE110" s="376"/>
      <c r="GDF110" s="376"/>
      <c r="GDG110" s="376"/>
      <c r="GDH110" s="376"/>
      <c r="GDI110" s="376"/>
      <c r="GDJ110" s="376"/>
      <c r="GDK110" s="376"/>
      <c r="GDL110" s="376"/>
      <c r="GDM110" s="376"/>
      <c r="GDN110" s="376"/>
      <c r="GDO110" s="376"/>
      <c r="GDP110" s="376"/>
      <c r="GDQ110" s="376"/>
      <c r="GDR110" s="376"/>
      <c r="GDS110" s="376"/>
      <c r="GDT110" s="376"/>
      <c r="GDU110" s="376"/>
      <c r="GDV110" s="376"/>
      <c r="GDW110" s="376"/>
      <c r="GDX110" s="376"/>
      <c r="GDY110" s="376"/>
      <c r="GDZ110" s="376"/>
      <c r="GEA110" s="376"/>
      <c r="GEB110" s="376"/>
      <c r="GEC110" s="376"/>
      <c r="GED110" s="376"/>
      <c r="GEE110" s="376"/>
      <c r="GEF110" s="376"/>
      <c r="GEG110" s="376"/>
      <c r="GEH110" s="376"/>
      <c r="GEI110" s="376"/>
      <c r="GEJ110" s="376"/>
      <c r="GEK110" s="376"/>
      <c r="GEL110" s="376"/>
      <c r="GEM110" s="376"/>
      <c r="GEN110" s="376"/>
      <c r="GEO110" s="376"/>
      <c r="GEP110" s="376"/>
      <c r="GEQ110" s="376"/>
      <c r="GER110" s="376"/>
      <c r="GES110" s="376"/>
      <c r="GET110" s="376"/>
      <c r="GEU110" s="376"/>
      <c r="GEV110" s="376"/>
      <c r="GEW110" s="376"/>
      <c r="GEX110" s="376"/>
      <c r="GEY110" s="376"/>
      <c r="GEZ110" s="376"/>
      <c r="GFA110" s="376"/>
      <c r="GFB110" s="376"/>
      <c r="GFC110" s="376"/>
      <c r="GFD110" s="376"/>
      <c r="GFE110" s="376"/>
      <c r="GFF110" s="376"/>
      <c r="GFG110" s="376"/>
      <c r="GFH110" s="376"/>
      <c r="GFI110" s="376"/>
      <c r="GFJ110" s="376"/>
      <c r="GFK110" s="376"/>
      <c r="GFL110" s="376"/>
      <c r="GFM110" s="376"/>
      <c r="GFN110" s="376"/>
      <c r="GFO110" s="376"/>
      <c r="GFP110" s="376"/>
      <c r="GFQ110" s="376"/>
      <c r="GFR110" s="376"/>
      <c r="GFS110" s="376"/>
      <c r="GFT110" s="376"/>
      <c r="GFU110" s="376"/>
      <c r="GFV110" s="376"/>
      <c r="GFW110" s="376"/>
      <c r="GFX110" s="376"/>
      <c r="GFY110" s="376"/>
      <c r="GFZ110" s="376"/>
      <c r="GGA110" s="376"/>
      <c r="GGB110" s="376"/>
      <c r="GGC110" s="376"/>
      <c r="GGD110" s="376"/>
      <c r="GGE110" s="376"/>
      <c r="GGF110" s="376"/>
      <c r="GGG110" s="376"/>
      <c r="GGH110" s="376"/>
      <c r="GGI110" s="376"/>
      <c r="GGJ110" s="376"/>
      <c r="GGK110" s="376"/>
      <c r="GGL110" s="376"/>
      <c r="GGM110" s="376"/>
      <c r="GGN110" s="376"/>
      <c r="GGO110" s="376"/>
      <c r="GGP110" s="376"/>
      <c r="GGQ110" s="376"/>
      <c r="GGR110" s="376"/>
      <c r="GGS110" s="376"/>
      <c r="GGT110" s="376"/>
      <c r="GGU110" s="376"/>
      <c r="GGV110" s="376"/>
      <c r="GGW110" s="376"/>
      <c r="GGX110" s="376"/>
      <c r="GGY110" s="376"/>
      <c r="GGZ110" s="376"/>
      <c r="GHA110" s="376"/>
      <c r="GHB110" s="376"/>
      <c r="GHC110" s="376"/>
      <c r="GHD110" s="376"/>
      <c r="GHE110" s="376"/>
      <c r="GHF110" s="376"/>
      <c r="GHG110" s="376"/>
      <c r="GHH110" s="376"/>
      <c r="GHI110" s="376"/>
      <c r="GHJ110" s="376"/>
      <c r="GHK110" s="376"/>
      <c r="GHL110" s="376"/>
      <c r="GHM110" s="376"/>
      <c r="GHN110" s="376"/>
      <c r="GHO110" s="376"/>
      <c r="GHP110" s="376"/>
      <c r="GHQ110" s="376"/>
      <c r="GHR110" s="376"/>
      <c r="GHS110" s="376"/>
      <c r="GHT110" s="376"/>
      <c r="GHU110" s="376"/>
      <c r="GHV110" s="376"/>
      <c r="GHW110" s="376"/>
      <c r="GHX110" s="376"/>
      <c r="GHY110" s="376"/>
      <c r="GHZ110" s="376"/>
      <c r="GIA110" s="376"/>
      <c r="GIB110" s="376"/>
      <c r="GIC110" s="376"/>
      <c r="GID110" s="376"/>
      <c r="GIE110" s="376"/>
      <c r="GIF110" s="376"/>
      <c r="GIG110" s="376"/>
      <c r="GIH110" s="376"/>
      <c r="GII110" s="376"/>
      <c r="GIJ110" s="376"/>
      <c r="GIK110" s="376"/>
      <c r="GIL110" s="376"/>
      <c r="GIM110" s="376"/>
      <c r="GIN110" s="376"/>
      <c r="GIO110" s="376"/>
      <c r="GIP110" s="376"/>
      <c r="GIQ110" s="376"/>
      <c r="GIR110" s="376"/>
      <c r="GIS110" s="376"/>
      <c r="GIT110" s="376"/>
      <c r="GIU110" s="376"/>
      <c r="GIV110" s="376"/>
      <c r="GIW110" s="376"/>
      <c r="GIX110" s="376"/>
      <c r="GIY110" s="376"/>
      <c r="GIZ110" s="376"/>
      <c r="GJA110" s="376"/>
      <c r="GJB110" s="376"/>
      <c r="GJC110" s="376"/>
      <c r="GJD110" s="376"/>
      <c r="GJE110" s="376"/>
      <c r="GJF110" s="376"/>
      <c r="GJG110" s="376"/>
      <c r="GJH110" s="376"/>
      <c r="GJI110" s="376"/>
      <c r="GJJ110" s="376"/>
      <c r="GJK110" s="376"/>
      <c r="GJL110" s="376"/>
      <c r="GJM110" s="376"/>
      <c r="GJN110" s="376"/>
      <c r="GJO110" s="376"/>
      <c r="GJP110" s="376"/>
      <c r="GJQ110" s="376"/>
      <c r="GJR110" s="376"/>
      <c r="GJS110" s="376"/>
      <c r="GJT110" s="376"/>
      <c r="GJU110" s="376"/>
      <c r="GJV110" s="376"/>
      <c r="GJW110" s="376"/>
      <c r="GJX110" s="376"/>
      <c r="GJY110" s="376"/>
      <c r="GJZ110" s="376"/>
      <c r="GKA110" s="376"/>
      <c r="GKB110" s="376"/>
      <c r="GKC110" s="376"/>
      <c r="GKD110" s="376"/>
      <c r="GKE110" s="376"/>
      <c r="GKF110" s="376"/>
      <c r="GKG110" s="376"/>
      <c r="GKH110" s="376"/>
      <c r="GKI110" s="376"/>
      <c r="GKJ110" s="376"/>
      <c r="GKK110" s="376"/>
      <c r="GKL110" s="376"/>
      <c r="GKM110" s="376"/>
      <c r="GKN110" s="376"/>
      <c r="GKO110" s="376"/>
      <c r="GKP110" s="376"/>
      <c r="GKQ110" s="376"/>
      <c r="GKR110" s="376"/>
      <c r="GKS110" s="376"/>
      <c r="GKT110" s="376"/>
      <c r="GKU110" s="376"/>
      <c r="GKV110" s="376"/>
      <c r="GKW110" s="376"/>
      <c r="GKX110" s="376"/>
      <c r="GKY110" s="376"/>
      <c r="GKZ110" s="376"/>
      <c r="GLA110" s="376"/>
      <c r="GLB110" s="376"/>
      <c r="GLC110" s="376"/>
      <c r="GLD110" s="376"/>
      <c r="GLE110" s="376"/>
      <c r="GLF110" s="376"/>
      <c r="GLG110" s="376"/>
      <c r="GLH110" s="376"/>
      <c r="GLI110" s="376"/>
      <c r="GLJ110" s="376"/>
      <c r="GLK110" s="376"/>
      <c r="GLL110" s="376"/>
      <c r="GLM110" s="376"/>
      <c r="GLN110" s="376"/>
      <c r="GLO110" s="376"/>
      <c r="GLP110" s="376"/>
      <c r="GLQ110" s="376"/>
      <c r="GLR110" s="376"/>
      <c r="GLS110" s="376"/>
      <c r="GLT110" s="376"/>
      <c r="GLU110" s="376"/>
      <c r="GLV110" s="376"/>
      <c r="GLW110" s="376"/>
      <c r="GLX110" s="376"/>
      <c r="GLY110" s="376"/>
      <c r="GLZ110" s="376"/>
      <c r="GMA110" s="376"/>
      <c r="GMB110" s="376"/>
      <c r="GMC110" s="376"/>
      <c r="GMD110" s="376"/>
      <c r="GME110" s="376"/>
      <c r="GMF110" s="376"/>
      <c r="GMG110" s="376"/>
      <c r="GMH110" s="376"/>
      <c r="GMI110" s="376"/>
      <c r="GMJ110" s="376"/>
      <c r="GMK110" s="376"/>
      <c r="GML110" s="376"/>
      <c r="GMM110" s="376"/>
      <c r="GMN110" s="376"/>
      <c r="GMO110" s="376"/>
      <c r="GMP110" s="376"/>
      <c r="GMQ110" s="376"/>
      <c r="GMR110" s="376"/>
      <c r="GMS110" s="376"/>
      <c r="GMT110" s="376"/>
      <c r="GMU110" s="376"/>
      <c r="GMV110" s="376"/>
      <c r="GMW110" s="376"/>
      <c r="GMX110" s="376"/>
      <c r="GMY110" s="376"/>
      <c r="GMZ110" s="376"/>
      <c r="GNA110" s="376"/>
      <c r="GNB110" s="376"/>
      <c r="GNC110" s="376"/>
      <c r="GND110" s="376"/>
      <c r="GNE110" s="376"/>
      <c r="GNF110" s="376"/>
      <c r="GNG110" s="376"/>
      <c r="GNH110" s="376"/>
      <c r="GNI110" s="376"/>
      <c r="GNJ110" s="376"/>
      <c r="GNK110" s="376"/>
      <c r="GNL110" s="376"/>
      <c r="GNM110" s="376"/>
      <c r="GNN110" s="376"/>
      <c r="GNO110" s="376"/>
      <c r="GNP110" s="376"/>
      <c r="GNQ110" s="376"/>
      <c r="GNR110" s="376"/>
      <c r="GNS110" s="376"/>
      <c r="GNT110" s="376"/>
      <c r="GNU110" s="376"/>
      <c r="GNV110" s="376"/>
      <c r="GNW110" s="376"/>
      <c r="GNX110" s="376"/>
      <c r="GNY110" s="376"/>
      <c r="GNZ110" s="376"/>
      <c r="GOA110" s="376"/>
      <c r="GOB110" s="376"/>
      <c r="GOC110" s="376"/>
      <c r="GOD110" s="376"/>
      <c r="GOE110" s="376"/>
      <c r="GOF110" s="376"/>
      <c r="GOG110" s="376"/>
      <c r="GOH110" s="376"/>
      <c r="GOI110" s="376"/>
      <c r="GOJ110" s="376"/>
      <c r="GOK110" s="376"/>
      <c r="GOL110" s="376"/>
      <c r="GOM110" s="376"/>
      <c r="GON110" s="376"/>
      <c r="GOO110" s="376"/>
      <c r="GOP110" s="376"/>
      <c r="GOQ110" s="376"/>
      <c r="GOR110" s="376"/>
      <c r="GOS110" s="376"/>
      <c r="GOT110" s="376"/>
      <c r="GOU110" s="376"/>
      <c r="GOV110" s="376"/>
      <c r="GOW110" s="376"/>
      <c r="GOX110" s="376"/>
      <c r="GOY110" s="376"/>
      <c r="GOZ110" s="376"/>
      <c r="GPA110" s="376"/>
      <c r="GPB110" s="376"/>
      <c r="GPC110" s="376"/>
      <c r="GPD110" s="376"/>
      <c r="GPE110" s="376"/>
      <c r="GPF110" s="376"/>
      <c r="GPG110" s="376"/>
      <c r="GPH110" s="376"/>
      <c r="GPI110" s="376"/>
      <c r="GPJ110" s="376"/>
      <c r="GPK110" s="376"/>
      <c r="GPL110" s="376"/>
      <c r="GPM110" s="376"/>
      <c r="GPN110" s="376"/>
      <c r="GPO110" s="376"/>
      <c r="GPP110" s="376"/>
      <c r="GPQ110" s="376"/>
      <c r="GPR110" s="376"/>
      <c r="GPS110" s="376"/>
      <c r="GPT110" s="376"/>
      <c r="GPU110" s="376"/>
      <c r="GPV110" s="376"/>
      <c r="GPW110" s="376"/>
      <c r="GPX110" s="376"/>
      <c r="GPY110" s="376"/>
      <c r="GPZ110" s="376"/>
      <c r="GQA110" s="376"/>
      <c r="GQB110" s="376"/>
      <c r="GQC110" s="376"/>
      <c r="GQD110" s="376"/>
      <c r="GQE110" s="376"/>
      <c r="GQF110" s="376"/>
      <c r="GQG110" s="376"/>
      <c r="GQH110" s="376"/>
      <c r="GQI110" s="376"/>
      <c r="GQJ110" s="376"/>
      <c r="GQK110" s="376"/>
      <c r="GQL110" s="376"/>
      <c r="GQM110" s="376"/>
      <c r="GQN110" s="376"/>
      <c r="GQO110" s="376"/>
      <c r="GQP110" s="376"/>
      <c r="GQQ110" s="376"/>
      <c r="GQR110" s="376"/>
      <c r="GQS110" s="376"/>
      <c r="GQT110" s="376"/>
      <c r="GQU110" s="376"/>
      <c r="GQV110" s="376"/>
      <c r="GQW110" s="376"/>
      <c r="GQX110" s="376"/>
      <c r="GQY110" s="376"/>
      <c r="GQZ110" s="376"/>
      <c r="GRA110" s="376"/>
      <c r="GRB110" s="376"/>
      <c r="GRC110" s="376"/>
      <c r="GRD110" s="376"/>
      <c r="GRE110" s="376"/>
      <c r="GRF110" s="376"/>
      <c r="GRG110" s="376"/>
      <c r="GRH110" s="376"/>
      <c r="GRI110" s="376"/>
      <c r="GRJ110" s="376"/>
      <c r="GRK110" s="376"/>
      <c r="GRL110" s="376"/>
      <c r="GRM110" s="376"/>
      <c r="GRN110" s="376"/>
      <c r="GRO110" s="376"/>
      <c r="GRP110" s="376"/>
      <c r="GRQ110" s="376"/>
      <c r="GRR110" s="376"/>
      <c r="GRS110" s="376"/>
      <c r="GRT110" s="376"/>
      <c r="GRU110" s="376"/>
      <c r="GRV110" s="376"/>
      <c r="GRW110" s="376"/>
      <c r="GRX110" s="376"/>
      <c r="GRY110" s="376"/>
      <c r="GRZ110" s="376"/>
      <c r="GSA110" s="376"/>
      <c r="GSB110" s="376"/>
      <c r="GSC110" s="376"/>
      <c r="GSD110" s="376"/>
      <c r="GSE110" s="376"/>
      <c r="GSF110" s="376"/>
      <c r="GSG110" s="376"/>
      <c r="GSH110" s="376"/>
      <c r="GSI110" s="376"/>
      <c r="GSJ110" s="376"/>
      <c r="GSK110" s="376"/>
      <c r="GSL110" s="376"/>
      <c r="GSM110" s="376"/>
      <c r="GSN110" s="376"/>
      <c r="GSO110" s="376"/>
      <c r="GSP110" s="376"/>
      <c r="GSQ110" s="376"/>
      <c r="GSR110" s="376"/>
      <c r="GSS110" s="376"/>
      <c r="GST110" s="376"/>
      <c r="GSU110" s="376"/>
      <c r="GSV110" s="376"/>
      <c r="GSW110" s="376"/>
      <c r="GSX110" s="376"/>
      <c r="GSY110" s="376"/>
      <c r="GSZ110" s="376"/>
      <c r="GTA110" s="376"/>
      <c r="GTB110" s="376"/>
      <c r="GTC110" s="376"/>
      <c r="GTD110" s="376"/>
      <c r="GTE110" s="376"/>
      <c r="GTF110" s="376"/>
      <c r="GTG110" s="376"/>
      <c r="GTH110" s="376"/>
      <c r="GTI110" s="376"/>
      <c r="GTJ110" s="376"/>
      <c r="GTK110" s="376"/>
      <c r="GTL110" s="376"/>
      <c r="GTM110" s="376"/>
      <c r="GTN110" s="376"/>
      <c r="GTO110" s="376"/>
      <c r="GTP110" s="376"/>
      <c r="GTQ110" s="376"/>
      <c r="GTR110" s="376"/>
      <c r="GTS110" s="376"/>
      <c r="GTT110" s="376"/>
      <c r="GTU110" s="376"/>
      <c r="GTV110" s="376"/>
      <c r="GTW110" s="376"/>
      <c r="GTX110" s="376"/>
      <c r="GTY110" s="376"/>
      <c r="GTZ110" s="376"/>
      <c r="GUA110" s="376"/>
      <c r="GUB110" s="376"/>
      <c r="GUC110" s="376"/>
      <c r="GUD110" s="376"/>
      <c r="GUE110" s="376"/>
      <c r="GUF110" s="376"/>
      <c r="GUG110" s="376"/>
      <c r="GUH110" s="376"/>
      <c r="GUI110" s="376"/>
      <c r="GUJ110" s="376"/>
      <c r="GUK110" s="376"/>
      <c r="GUL110" s="376"/>
      <c r="GUM110" s="376"/>
      <c r="GUN110" s="376"/>
      <c r="GUO110" s="376"/>
      <c r="GUP110" s="376"/>
      <c r="GUQ110" s="376"/>
      <c r="GUR110" s="376"/>
      <c r="GUS110" s="376"/>
      <c r="GUT110" s="376"/>
      <c r="GUU110" s="376"/>
      <c r="GUV110" s="376"/>
      <c r="GUW110" s="376"/>
      <c r="GUX110" s="376"/>
      <c r="GUY110" s="376"/>
      <c r="GUZ110" s="376"/>
      <c r="GVA110" s="376"/>
      <c r="GVB110" s="376"/>
      <c r="GVC110" s="376"/>
      <c r="GVD110" s="376"/>
      <c r="GVE110" s="376"/>
      <c r="GVF110" s="376"/>
      <c r="GVG110" s="376"/>
      <c r="GVH110" s="376"/>
      <c r="GVI110" s="376"/>
      <c r="GVJ110" s="376"/>
      <c r="GVK110" s="376"/>
      <c r="GVL110" s="376"/>
      <c r="GVM110" s="376"/>
      <c r="GVN110" s="376"/>
      <c r="GVO110" s="376"/>
      <c r="GVP110" s="376"/>
      <c r="GVQ110" s="376"/>
      <c r="GVR110" s="376"/>
      <c r="GVS110" s="376"/>
      <c r="GVT110" s="376"/>
      <c r="GVU110" s="376"/>
      <c r="GVV110" s="376"/>
      <c r="GVW110" s="376"/>
      <c r="GVX110" s="376"/>
      <c r="GVY110" s="376"/>
      <c r="GVZ110" s="376"/>
      <c r="GWA110" s="376"/>
      <c r="GWB110" s="376"/>
      <c r="GWC110" s="376"/>
      <c r="GWD110" s="376"/>
      <c r="GWE110" s="376"/>
      <c r="GWF110" s="376"/>
      <c r="GWG110" s="376"/>
      <c r="GWH110" s="376"/>
      <c r="GWI110" s="376"/>
      <c r="GWJ110" s="376"/>
      <c r="GWK110" s="376"/>
      <c r="GWL110" s="376"/>
      <c r="GWM110" s="376"/>
      <c r="GWN110" s="376"/>
      <c r="GWO110" s="376"/>
      <c r="GWP110" s="376"/>
      <c r="GWQ110" s="376"/>
      <c r="GWR110" s="376"/>
      <c r="GWS110" s="376"/>
      <c r="GWT110" s="376"/>
      <c r="GWU110" s="376"/>
      <c r="GWV110" s="376"/>
      <c r="GWW110" s="376"/>
      <c r="GWX110" s="376"/>
      <c r="GWY110" s="376"/>
      <c r="GWZ110" s="376"/>
      <c r="GXA110" s="376"/>
      <c r="GXB110" s="376"/>
      <c r="GXC110" s="376"/>
      <c r="GXD110" s="376"/>
      <c r="GXE110" s="376"/>
      <c r="GXF110" s="376"/>
      <c r="GXG110" s="376"/>
      <c r="GXH110" s="376"/>
      <c r="GXI110" s="376"/>
      <c r="GXJ110" s="376"/>
      <c r="GXK110" s="376"/>
      <c r="GXL110" s="376"/>
      <c r="GXM110" s="376"/>
      <c r="GXN110" s="376"/>
      <c r="GXO110" s="376"/>
      <c r="GXP110" s="376"/>
      <c r="GXQ110" s="376"/>
      <c r="GXR110" s="376"/>
      <c r="GXS110" s="376"/>
      <c r="GXT110" s="376"/>
      <c r="GXU110" s="376"/>
      <c r="GXV110" s="376"/>
      <c r="GXW110" s="376"/>
      <c r="GXX110" s="376"/>
      <c r="GXY110" s="376"/>
      <c r="GXZ110" s="376"/>
      <c r="GYA110" s="376"/>
      <c r="GYB110" s="376"/>
      <c r="GYC110" s="376"/>
      <c r="GYD110" s="376"/>
      <c r="GYE110" s="376"/>
      <c r="GYF110" s="376"/>
      <c r="GYG110" s="376"/>
      <c r="GYH110" s="376"/>
      <c r="GYI110" s="376"/>
      <c r="GYJ110" s="376"/>
      <c r="GYK110" s="376"/>
      <c r="GYL110" s="376"/>
      <c r="GYM110" s="376"/>
      <c r="GYN110" s="376"/>
      <c r="GYO110" s="376"/>
      <c r="GYP110" s="376"/>
      <c r="GYQ110" s="376"/>
      <c r="GYR110" s="376"/>
      <c r="GYS110" s="376"/>
      <c r="GYT110" s="376"/>
      <c r="GYU110" s="376"/>
      <c r="GYV110" s="376"/>
      <c r="GYW110" s="376"/>
      <c r="GYX110" s="376"/>
      <c r="GYY110" s="376"/>
      <c r="GYZ110" s="376"/>
      <c r="GZA110" s="376"/>
      <c r="GZB110" s="376"/>
      <c r="GZC110" s="376"/>
      <c r="GZD110" s="376"/>
      <c r="GZE110" s="376"/>
      <c r="GZF110" s="376"/>
      <c r="GZG110" s="376"/>
      <c r="GZH110" s="376"/>
      <c r="GZI110" s="376"/>
      <c r="GZJ110" s="376"/>
      <c r="GZK110" s="376"/>
      <c r="GZL110" s="376"/>
      <c r="GZM110" s="376"/>
      <c r="GZN110" s="376"/>
      <c r="GZO110" s="376"/>
      <c r="GZP110" s="376"/>
      <c r="GZQ110" s="376"/>
      <c r="GZR110" s="376"/>
      <c r="GZS110" s="376"/>
      <c r="GZT110" s="376"/>
      <c r="GZU110" s="376"/>
      <c r="GZV110" s="376"/>
      <c r="GZW110" s="376"/>
      <c r="GZX110" s="376"/>
      <c r="GZY110" s="376"/>
      <c r="GZZ110" s="376"/>
      <c r="HAA110" s="376"/>
      <c r="HAB110" s="376"/>
      <c r="HAC110" s="376"/>
      <c r="HAD110" s="376"/>
      <c r="HAE110" s="376"/>
      <c r="HAF110" s="376"/>
      <c r="HAG110" s="376"/>
      <c r="HAH110" s="376"/>
      <c r="HAI110" s="376"/>
      <c r="HAJ110" s="376"/>
      <c r="HAK110" s="376"/>
      <c r="HAL110" s="376"/>
      <c r="HAM110" s="376"/>
      <c r="HAN110" s="376"/>
      <c r="HAO110" s="376"/>
      <c r="HAP110" s="376"/>
      <c r="HAQ110" s="376"/>
      <c r="HAR110" s="376"/>
      <c r="HAS110" s="376"/>
      <c r="HAT110" s="376"/>
      <c r="HAU110" s="376"/>
      <c r="HAV110" s="376"/>
      <c r="HAW110" s="376"/>
      <c r="HAX110" s="376"/>
      <c r="HAY110" s="376"/>
      <c r="HAZ110" s="376"/>
      <c r="HBA110" s="376"/>
      <c r="HBB110" s="376"/>
      <c r="HBC110" s="376"/>
      <c r="HBD110" s="376"/>
      <c r="HBE110" s="376"/>
      <c r="HBF110" s="376"/>
      <c r="HBG110" s="376"/>
      <c r="HBH110" s="376"/>
      <c r="HBI110" s="376"/>
      <c r="HBJ110" s="376"/>
      <c r="HBK110" s="376"/>
      <c r="HBL110" s="376"/>
      <c r="HBM110" s="376"/>
      <c r="HBN110" s="376"/>
      <c r="HBO110" s="376"/>
      <c r="HBP110" s="376"/>
      <c r="HBQ110" s="376"/>
      <c r="HBR110" s="376"/>
      <c r="HBS110" s="376"/>
      <c r="HBT110" s="376"/>
      <c r="HBU110" s="376"/>
      <c r="HBV110" s="376"/>
      <c r="HBW110" s="376"/>
      <c r="HBX110" s="376"/>
      <c r="HBY110" s="376"/>
      <c r="HBZ110" s="376"/>
      <c r="HCA110" s="376"/>
      <c r="HCB110" s="376"/>
      <c r="HCC110" s="376"/>
      <c r="HCD110" s="376"/>
      <c r="HCE110" s="376"/>
      <c r="HCF110" s="376"/>
      <c r="HCG110" s="376"/>
      <c r="HCH110" s="376"/>
      <c r="HCI110" s="376"/>
      <c r="HCJ110" s="376"/>
      <c r="HCK110" s="376"/>
      <c r="HCL110" s="376"/>
      <c r="HCM110" s="376"/>
      <c r="HCN110" s="376"/>
      <c r="HCO110" s="376"/>
      <c r="HCP110" s="376"/>
      <c r="HCQ110" s="376"/>
      <c r="HCR110" s="376"/>
      <c r="HCS110" s="376"/>
      <c r="HCT110" s="376"/>
      <c r="HCU110" s="376"/>
      <c r="HCV110" s="376"/>
      <c r="HCW110" s="376"/>
      <c r="HCX110" s="376"/>
      <c r="HCY110" s="376"/>
      <c r="HCZ110" s="376"/>
      <c r="HDA110" s="376"/>
      <c r="HDB110" s="376"/>
      <c r="HDC110" s="376"/>
      <c r="HDD110" s="376"/>
      <c r="HDE110" s="376"/>
      <c r="HDF110" s="376"/>
      <c r="HDG110" s="376"/>
      <c r="HDH110" s="376"/>
      <c r="HDI110" s="376"/>
      <c r="HDJ110" s="376"/>
      <c r="HDK110" s="376"/>
      <c r="HDL110" s="376"/>
      <c r="HDM110" s="376"/>
      <c r="HDN110" s="376"/>
      <c r="HDO110" s="376"/>
      <c r="HDP110" s="376"/>
      <c r="HDQ110" s="376"/>
      <c r="HDR110" s="376"/>
      <c r="HDS110" s="376"/>
      <c r="HDT110" s="376"/>
      <c r="HDU110" s="376"/>
      <c r="HDV110" s="376"/>
      <c r="HDW110" s="376"/>
      <c r="HDX110" s="376"/>
      <c r="HDY110" s="376"/>
      <c r="HDZ110" s="376"/>
      <c r="HEA110" s="376"/>
      <c r="HEB110" s="376"/>
      <c r="HEC110" s="376"/>
      <c r="HED110" s="376"/>
      <c r="HEE110" s="376"/>
      <c r="HEF110" s="376"/>
      <c r="HEG110" s="376"/>
      <c r="HEH110" s="376"/>
      <c r="HEI110" s="376"/>
      <c r="HEJ110" s="376"/>
      <c r="HEK110" s="376"/>
      <c r="HEL110" s="376"/>
      <c r="HEM110" s="376"/>
      <c r="HEN110" s="376"/>
      <c r="HEO110" s="376"/>
      <c r="HEP110" s="376"/>
      <c r="HEQ110" s="376"/>
      <c r="HER110" s="376"/>
      <c r="HES110" s="376"/>
      <c r="HET110" s="376"/>
      <c r="HEU110" s="376"/>
      <c r="HEV110" s="376"/>
      <c r="HEW110" s="376"/>
      <c r="HEX110" s="376"/>
      <c r="HEY110" s="376"/>
      <c r="HEZ110" s="376"/>
      <c r="HFA110" s="376"/>
      <c r="HFB110" s="376"/>
      <c r="HFC110" s="376"/>
      <c r="HFD110" s="376"/>
      <c r="HFE110" s="376"/>
      <c r="HFF110" s="376"/>
      <c r="HFG110" s="376"/>
      <c r="HFH110" s="376"/>
      <c r="HFI110" s="376"/>
      <c r="HFJ110" s="376"/>
      <c r="HFK110" s="376"/>
      <c r="HFL110" s="376"/>
      <c r="HFM110" s="376"/>
      <c r="HFN110" s="376"/>
      <c r="HFO110" s="376"/>
      <c r="HFP110" s="376"/>
      <c r="HFQ110" s="376"/>
      <c r="HFR110" s="376"/>
      <c r="HFS110" s="376"/>
      <c r="HFT110" s="376"/>
      <c r="HFU110" s="376"/>
      <c r="HFV110" s="376"/>
      <c r="HFW110" s="376"/>
      <c r="HFX110" s="376"/>
      <c r="HFY110" s="376"/>
      <c r="HFZ110" s="376"/>
      <c r="HGA110" s="376"/>
      <c r="HGB110" s="376"/>
      <c r="HGC110" s="376"/>
      <c r="HGD110" s="376"/>
      <c r="HGE110" s="376"/>
      <c r="HGF110" s="376"/>
      <c r="HGG110" s="376"/>
      <c r="HGH110" s="376"/>
      <c r="HGI110" s="376"/>
      <c r="HGJ110" s="376"/>
      <c r="HGK110" s="376"/>
      <c r="HGL110" s="376"/>
      <c r="HGM110" s="376"/>
      <c r="HGN110" s="376"/>
      <c r="HGO110" s="376"/>
      <c r="HGP110" s="376"/>
      <c r="HGQ110" s="376"/>
      <c r="HGR110" s="376"/>
      <c r="HGS110" s="376"/>
      <c r="HGT110" s="376"/>
      <c r="HGU110" s="376"/>
      <c r="HGV110" s="376"/>
      <c r="HGW110" s="376"/>
      <c r="HGX110" s="376"/>
      <c r="HGY110" s="376"/>
      <c r="HGZ110" s="376"/>
      <c r="HHA110" s="376"/>
      <c r="HHB110" s="376"/>
      <c r="HHC110" s="376"/>
      <c r="HHD110" s="376"/>
      <c r="HHE110" s="376"/>
      <c r="HHF110" s="376"/>
      <c r="HHG110" s="376"/>
      <c r="HHH110" s="376"/>
      <c r="HHI110" s="376"/>
      <c r="HHJ110" s="376"/>
      <c r="HHK110" s="376"/>
      <c r="HHL110" s="376"/>
      <c r="HHM110" s="376"/>
      <c r="HHN110" s="376"/>
      <c r="HHO110" s="376"/>
      <c r="HHP110" s="376"/>
      <c r="HHQ110" s="376"/>
      <c r="HHR110" s="376"/>
      <c r="HHS110" s="376"/>
      <c r="HHT110" s="376"/>
      <c r="HHU110" s="376"/>
      <c r="HHV110" s="376"/>
      <c r="HHW110" s="376"/>
      <c r="HHX110" s="376"/>
      <c r="HHY110" s="376"/>
      <c r="HHZ110" s="376"/>
      <c r="HIA110" s="376"/>
      <c r="HIB110" s="376"/>
      <c r="HIC110" s="376"/>
      <c r="HID110" s="376"/>
      <c r="HIE110" s="376"/>
      <c r="HIF110" s="376"/>
      <c r="HIG110" s="376"/>
      <c r="HIH110" s="376"/>
      <c r="HII110" s="376"/>
      <c r="HIJ110" s="376"/>
      <c r="HIK110" s="376"/>
      <c r="HIL110" s="376"/>
      <c r="HIM110" s="376"/>
      <c r="HIN110" s="376"/>
      <c r="HIO110" s="376"/>
      <c r="HIP110" s="376"/>
      <c r="HIQ110" s="376"/>
      <c r="HIR110" s="376"/>
      <c r="HIS110" s="376"/>
      <c r="HIT110" s="376"/>
      <c r="HIU110" s="376"/>
      <c r="HIV110" s="376"/>
      <c r="HIW110" s="376"/>
      <c r="HIX110" s="376"/>
      <c r="HIY110" s="376"/>
      <c r="HIZ110" s="376"/>
      <c r="HJA110" s="376"/>
      <c r="HJB110" s="376"/>
      <c r="HJC110" s="376"/>
      <c r="HJD110" s="376"/>
      <c r="HJE110" s="376"/>
      <c r="HJF110" s="376"/>
      <c r="HJG110" s="376"/>
      <c r="HJH110" s="376"/>
      <c r="HJI110" s="376"/>
      <c r="HJJ110" s="376"/>
      <c r="HJK110" s="376"/>
      <c r="HJL110" s="376"/>
      <c r="HJM110" s="376"/>
      <c r="HJN110" s="376"/>
      <c r="HJO110" s="376"/>
      <c r="HJP110" s="376"/>
      <c r="HJQ110" s="376"/>
      <c r="HJR110" s="376"/>
      <c r="HJS110" s="376"/>
      <c r="HJT110" s="376"/>
      <c r="HJU110" s="376"/>
      <c r="HJV110" s="376"/>
      <c r="HJW110" s="376"/>
      <c r="HJX110" s="376"/>
      <c r="HJY110" s="376"/>
      <c r="HJZ110" s="376"/>
      <c r="HKA110" s="376"/>
      <c r="HKB110" s="376"/>
      <c r="HKC110" s="376"/>
      <c r="HKD110" s="376"/>
      <c r="HKE110" s="376"/>
      <c r="HKF110" s="376"/>
      <c r="HKG110" s="376"/>
      <c r="HKH110" s="376"/>
      <c r="HKI110" s="376"/>
      <c r="HKJ110" s="376"/>
      <c r="HKK110" s="376"/>
      <c r="HKL110" s="376"/>
      <c r="HKM110" s="376"/>
      <c r="HKN110" s="376"/>
      <c r="HKO110" s="376"/>
      <c r="HKP110" s="376"/>
      <c r="HKQ110" s="376"/>
      <c r="HKR110" s="376"/>
      <c r="HKS110" s="376"/>
      <c r="HKT110" s="376"/>
      <c r="HKU110" s="376"/>
      <c r="HKV110" s="376"/>
      <c r="HKW110" s="376"/>
      <c r="HKX110" s="376"/>
      <c r="HKY110" s="376"/>
      <c r="HKZ110" s="376"/>
      <c r="HLA110" s="376"/>
      <c r="HLB110" s="376"/>
      <c r="HLC110" s="376"/>
      <c r="HLD110" s="376"/>
      <c r="HLE110" s="376"/>
      <c r="HLF110" s="376"/>
      <c r="HLG110" s="376"/>
      <c r="HLH110" s="376"/>
      <c r="HLI110" s="376"/>
      <c r="HLJ110" s="376"/>
      <c r="HLK110" s="376"/>
      <c r="HLL110" s="376"/>
      <c r="HLM110" s="376"/>
      <c r="HLN110" s="376"/>
      <c r="HLO110" s="376"/>
      <c r="HLP110" s="376"/>
      <c r="HLQ110" s="376"/>
      <c r="HLR110" s="376"/>
      <c r="HLS110" s="376"/>
      <c r="HLT110" s="376"/>
      <c r="HLU110" s="376"/>
      <c r="HLV110" s="376"/>
      <c r="HLW110" s="376"/>
      <c r="HLX110" s="376"/>
      <c r="HLY110" s="376"/>
      <c r="HLZ110" s="376"/>
      <c r="HMA110" s="376"/>
      <c r="HMB110" s="376"/>
      <c r="HMC110" s="376"/>
      <c r="HMD110" s="376"/>
      <c r="HME110" s="376"/>
      <c r="HMF110" s="376"/>
      <c r="HMG110" s="376"/>
      <c r="HMH110" s="376"/>
      <c r="HMI110" s="376"/>
      <c r="HMJ110" s="376"/>
      <c r="HMK110" s="376"/>
      <c r="HML110" s="376"/>
      <c r="HMM110" s="376"/>
      <c r="HMN110" s="376"/>
      <c r="HMO110" s="376"/>
      <c r="HMP110" s="376"/>
      <c r="HMQ110" s="376"/>
      <c r="HMR110" s="376"/>
      <c r="HMS110" s="376"/>
      <c r="HMT110" s="376"/>
      <c r="HMU110" s="376"/>
      <c r="HMV110" s="376"/>
      <c r="HMW110" s="376"/>
      <c r="HMX110" s="376"/>
      <c r="HMY110" s="376"/>
      <c r="HMZ110" s="376"/>
      <c r="HNA110" s="376"/>
      <c r="HNB110" s="376"/>
      <c r="HNC110" s="376"/>
      <c r="HND110" s="376"/>
      <c r="HNE110" s="376"/>
      <c r="HNF110" s="376"/>
      <c r="HNG110" s="376"/>
      <c r="HNH110" s="376"/>
      <c r="HNI110" s="376"/>
      <c r="HNJ110" s="376"/>
      <c r="HNK110" s="376"/>
      <c r="HNL110" s="376"/>
      <c r="HNM110" s="376"/>
      <c r="HNN110" s="376"/>
      <c r="HNO110" s="376"/>
      <c r="HNP110" s="376"/>
      <c r="HNQ110" s="376"/>
      <c r="HNR110" s="376"/>
      <c r="HNS110" s="376"/>
      <c r="HNT110" s="376"/>
      <c r="HNU110" s="376"/>
      <c r="HNV110" s="376"/>
      <c r="HNW110" s="376"/>
      <c r="HNX110" s="376"/>
      <c r="HNY110" s="376"/>
      <c r="HNZ110" s="376"/>
      <c r="HOA110" s="376"/>
      <c r="HOB110" s="376"/>
      <c r="HOC110" s="376"/>
      <c r="HOD110" s="376"/>
      <c r="HOE110" s="376"/>
      <c r="HOF110" s="376"/>
      <c r="HOG110" s="376"/>
      <c r="HOH110" s="376"/>
      <c r="HOI110" s="376"/>
      <c r="HOJ110" s="376"/>
      <c r="HOK110" s="376"/>
      <c r="HOL110" s="376"/>
      <c r="HOM110" s="376"/>
      <c r="HON110" s="376"/>
      <c r="HOO110" s="376"/>
      <c r="HOP110" s="376"/>
      <c r="HOQ110" s="376"/>
      <c r="HOR110" s="376"/>
      <c r="HOS110" s="376"/>
      <c r="HOT110" s="376"/>
      <c r="HOU110" s="376"/>
      <c r="HOV110" s="376"/>
      <c r="HOW110" s="376"/>
      <c r="HOX110" s="376"/>
      <c r="HOY110" s="376"/>
      <c r="HOZ110" s="376"/>
      <c r="HPA110" s="376"/>
      <c r="HPB110" s="376"/>
      <c r="HPC110" s="376"/>
      <c r="HPD110" s="376"/>
      <c r="HPE110" s="376"/>
      <c r="HPF110" s="376"/>
      <c r="HPG110" s="376"/>
      <c r="HPH110" s="376"/>
      <c r="HPI110" s="376"/>
      <c r="HPJ110" s="376"/>
      <c r="HPK110" s="376"/>
      <c r="HPL110" s="376"/>
      <c r="HPM110" s="376"/>
      <c r="HPN110" s="376"/>
      <c r="HPO110" s="376"/>
      <c r="HPP110" s="376"/>
      <c r="HPQ110" s="376"/>
      <c r="HPR110" s="376"/>
      <c r="HPS110" s="376"/>
      <c r="HPT110" s="376"/>
      <c r="HPU110" s="376"/>
      <c r="HPV110" s="376"/>
      <c r="HPW110" s="376"/>
      <c r="HPX110" s="376"/>
      <c r="HPY110" s="376"/>
      <c r="HPZ110" s="376"/>
      <c r="HQA110" s="376"/>
      <c r="HQB110" s="376"/>
      <c r="HQC110" s="376"/>
      <c r="HQD110" s="376"/>
      <c r="HQE110" s="376"/>
      <c r="HQF110" s="376"/>
      <c r="HQG110" s="376"/>
      <c r="HQH110" s="376"/>
      <c r="HQI110" s="376"/>
      <c r="HQJ110" s="376"/>
      <c r="HQK110" s="376"/>
      <c r="HQL110" s="376"/>
      <c r="HQM110" s="376"/>
      <c r="HQN110" s="376"/>
      <c r="HQO110" s="376"/>
      <c r="HQP110" s="376"/>
      <c r="HQQ110" s="376"/>
      <c r="HQR110" s="376"/>
      <c r="HQS110" s="376"/>
      <c r="HQT110" s="376"/>
      <c r="HQU110" s="376"/>
      <c r="HQV110" s="376"/>
      <c r="HQW110" s="376"/>
      <c r="HQX110" s="376"/>
      <c r="HQY110" s="376"/>
      <c r="HQZ110" s="376"/>
      <c r="HRA110" s="376"/>
      <c r="HRB110" s="376"/>
      <c r="HRC110" s="376"/>
      <c r="HRD110" s="376"/>
      <c r="HRE110" s="376"/>
      <c r="HRF110" s="376"/>
      <c r="HRG110" s="376"/>
      <c r="HRH110" s="376"/>
      <c r="HRI110" s="376"/>
      <c r="HRJ110" s="376"/>
      <c r="HRK110" s="376"/>
      <c r="HRL110" s="376"/>
      <c r="HRM110" s="376"/>
      <c r="HRN110" s="376"/>
      <c r="HRO110" s="376"/>
      <c r="HRP110" s="376"/>
      <c r="HRQ110" s="376"/>
      <c r="HRR110" s="376"/>
      <c r="HRS110" s="376"/>
      <c r="HRT110" s="376"/>
      <c r="HRU110" s="376"/>
      <c r="HRV110" s="376"/>
      <c r="HRW110" s="376"/>
      <c r="HRX110" s="376"/>
      <c r="HRY110" s="376"/>
      <c r="HRZ110" s="376"/>
      <c r="HSA110" s="376"/>
      <c r="HSB110" s="376"/>
      <c r="HSC110" s="376"/>
      <c r="HSD110" s="376"/>
      <c r="HSE110" s="376"/>
      <c r="HSF110" s="376"/>
      <c r="HSG110" s="376"/>
      <c r="HSH110" s="376"/>
      <c r="HSI110" s="376"/>
      <c r="HSJ110" s="376"/>
      <c r="HSK110" s="376"/>
      <c r="HSL110" s="376"/>
      <c r="HSM110" s="376"/>
      <c r="HSN110" s="376"/>
      <c r="HSO110" s="376"/>
      <c r="HSP110" s="376"/>
      <c r="HSQ110" s="376"/>
      <c r="HSR110" s="376"/>
      <c r="HSS110" s="376"/>
      <c r="HST110" s="376"/>
      <c r="HSU110" s="376"/>
      <c r="HSV110" s="376"/>
      <c r="HSW110" s="376"/>
      <c r="HSX110" s="376"/>
      <c r="HSY110" s="376"/>
      <c r="HSZ110" s="376"/>
      <c r="HTA110" s="376"/>
      <c r="HTB110" s="376"/>
      <c r="HTC110" s="376"/>
      <c r="HTD110" s="376"/>
      <c r="HTE110" s="376"/>
      <c r="HTF110" s="376"/>
      <c r="HTG110" s="376"/>
      <c r="HTH110" s="376"/>
      <c r="HTI110" s="376"/>
      <c r="HTJ110" s="376"/>
      <c r="HTK110" s="376"/>
      <c r="HTL110" s="376"/>
      <c r="HTM110" s="376"/>
      <c r="HTN110" s="376"/>
      <c r="HTO110" s="376"/>
      <c r="HTP110" s="376"/>
      <c r="HTQ110" s="376"/>
      <c r="HTR110" s="376"/>
      <c r="HTS110" s="376"/>
      <c r="HTT110" s="376"/>
      <c r="HTU110" s="376"/>
      <c r="HTV110" s="376"/>
      <c r="HTW110" s="376"/>
      <c r="HTX110" s="376"/>
      <c r="HTY110" s="376"/>
      <c r="HTZ110" s="376"/>
      <c r="HUA110" s="376"/>
      <c r="HUB110" s="376"/>
      <c r="HUC110" s="376"/>
      <c r="HUD110" s="376"/>
      <c r="HUE110" s="376"/>
      <c r="HUF110" s="376"/>
      <c r="HUG110" s="376"/>
      <c r="HUH110" s="376"/>
      <c r="HUI110" s="376"/>
      <c r="HUJ110" s="376"/>
      <c r="HUK110" s="376"/>
      <c r="HUL110" s="376"/>
      <c r="HUM110" s="376"/>
      <c r="HUN110" s="376"/>
      <c r="HUO110" s="376"/>
      <c r="HUP110" s="376"/>
      <c r="HUQ110" s="376"/>
      <c r="HUR110" s="376"/>
      <c r="HUS110" s="376"/>
      <c r="HUT110" s="376"/>
      <c r="HUU110" s="376"/>
      <c r="HUV110" s="376"/>
      <c r="HUW110" s="376"/>
      <c r="HUX110" s="376"/>
      <c r="HUY110" s="376"/>
      <c r="HUZ110" s="376"/>
      <c r="HVA110" s="376"/>
      <c r="HVB110" s="376"/>
      <c r="HVC110" s="376"/>
      <c r="HVD110" s="376"/>
      <c r="HVE110" s="376"/>
      <c r="HVF110" s="376"/>
      <c r="HVG110" s="376"/>
      <c r="HVH110" s="376"/>
      <c r="HVI110" s="376"/>
      <c r="HVJ110" s="376"/>
      <c r="HVK110" s="376"/>
      <c r="HVL110" s="376"/>
      <c r="HVM110" s="376"/>
      <c r="HVN110" s="376"/>
      <c r="HVO110" s="376"/>
      <c r="HVP110" s="376"/>
      <c r="HVQ110" s="376"/>
      <c r="HVR110" s="376"/>
      <c r="HVS110" s="376"/>
      <c r="HVT110" s="376"/>
      <c r="HVU110" s="376"/>
      <c r="HVV110" s="376"/>
      <c r="HVW110" s="376"/>
      <c r="HVX110" s="376"/>
      <c r="HVY110" s="376"/>
      <c r="HVZ110" s="376"/>
      <c r="HWA110" s="376"/>
      <c r="HWB110" s="376"/>
      <c r="HWC110" s="376"/>
      <c r="HWD110" s="376"/>
      <c r="HWE110" s="376"/>
      <c r="HWF110" s="376"/>
      <c r="HWG110" s="376"/>
      <c r="HWH110" s="376"/>
      <c r="HWI110" s="376"/>
      <c r="HWJ110" s="376"/>
      <c r="HWK110" s="376"/>
      <c r="HWL110" s="376"/>
      <c r="HWM110" s="376"/>
      <c r="HWN110" s="376"/>
      <c r="HWO110" s="376"/>
      <c r="HWP110" s="376"/>
      <c r="HWQ110" s="376"/>
      <c r="HWR110" s="376"/>
      <c r="HWS110" s="376"/>
      <c r="HWT110" s="376"/>
      <c r="HWU110" s="376"/>
      <c r="HWV110" s="376"/>
      <c r="HWW110" s="376"/>
      <c r="HWX110" s="376"/>
      <c r="HWY110" s="376"/>
      <c r="HWZ110" s="376"/>
      <c r="HXA110" s="376"/>
      <c r="HXB110" s="376"/>
      <c r="HXC110" s="376"/>
      <c r="HXD110" s="376"/>
      <c r="HXE110" s="376"/>
      <c r="HXF110" s="376"/>
      <c r="HXG110" s="376"/>
      <c r="HXH110" s="376"/>
      <c r="HXI110" s="376"/>
      <c r="HXJ110" s="376"/>
      <c r="HXK110" s="376"/>
      <c r="HXL110" s="376"/>
      <c r="HXM110" s="376"/>
      <c r="HXN110" s="376"/>
      <c r="HXO110" s="376"/>
      <c r="HXP110" s="376"/>
      <c r="HXQ110" s="376"/>
      <c r="HXR110" s="376"/>
      <c r="HXS110" s="376"/>
      <c r="HXT110" s="376"/>
      <c r="HXU110" s="376"/>
      <c r="HXV110" s="376"/>
      <c r="HXW110" s="376"/>
      <c r="HXX110" s="376"/>
      <c r="HXY110" s="376"/>
      <c r="HXZ110" s="376"/>
      <c r="HYA110" s="376"/>
      <c r="HYB110" s="376"/>
      <c r="HYC110" s="376"/>
      <c r="HYD110" s="376"/>
      <c r="HYE110" s="376"/>
      <c r="HYF110" s="376"/>
      <c r="HYG110" s="376"/>
      <c r="HYH110" s="376"/>
      <c r="HYI110" s="376"/>
      <c r="HYJ110" s="376"/>
      <c r="HYK110" s="376"/>
      <c r="HYL110" s="376"/>
      <c r="HYM110" s="376"/>
      <c r="HYN110" s="376"/>
      <c r="HYO110" s="376"/>
      <c r="HYP110" s="376"/>
      <c r="HYQ110" s="376"/>
      <c r="HYR110" s="376"/>
      <c r="HYS110" s="376"/>
      <c r="HYT110" s="376"/>
      <c r="HYU110" s="376"/>
      <c r="HYV110" s="376"/>
      <c r="HYW110" s="376"/>
      <c r="HYX110" s="376"/>
      <c r="HYY110" s="376"/>
      <c r="HYZ110" s="376"/>
      <c r="HZA110" s="376"/>
      <c r="HZB110" s="376"/>
      <c r="HZC110" s="376"/>
      <c r="HZD110" s="376"/>
      <c r="HZE110" s="376"/>
      <c r="HZF110" s="376"/>
      <c r="HZG110" s="376"/>
      <c r="HZH110" s="376"/>
      <c r="HZI110" s="376"/>
      <c r="HZJ110" s="376"/>
      <c r="HZK110" s="376"/>
      <c r="HZL110" s="376"/>
      <c r="HZM110" s="376"/>
      <c r="HZN110" s="376"/>
      <c r="HZO110" s="376"/>
      <c r="HZP110" s="376"/>
      <c r="HZQ110" s="376"/>
      <c r="HZR110" s="376"/>
      <c r="HZS110" s="376"/>
      <c r="HZT110" s="376"/>
      <c r="HZU110" s="376"/>
      <c r="HZV110" s="376"/>
      <c r="HZW110" s="376"/>
      <c r="HZX110" s="376"/>
      <c r="HZY110" s="376"/>
      <c r="HZZ110" s="376"/>
      <c r="IAA110" s="376"/>
      <c r="IAB110" s="376"/>
      <c r="IAC110" s="376"/>
      <c r="IAD110" s="376"/>
      <c r="IAE110" s="376"/>
      <c r="IAF110" s="376"/>
      <c r="IAG110" s="376"/>
      <c r="IAH110" s="376"/>
      <c r="IAI110" s="376"/>
      <c r="IAJ110" s="376"/>
      <c r="IAK110" s="376"/>
      <c r="IAL110" s="376"/>
      <c r="IAM110" s="376"/>
      <c r="IAN110" s="376"/>
      <c r="IAO110" s="376"/>
      <c r="IAP110" s="376"/>
      <c r="IAQ110" s="376"/>
      <c r="IAR110" s="376"/>
      <c r="IAS110" s="376"/>
      <c r="IAT110" s="376"/>
      <c r="IAU110" s="376"/>
      <c r="IAV110" s="376"/>
      <c r="IAW110" s="376"/>
      <c r="IAX110" s="376"/>
      <c r="IAY110" s="376"/>
      <c r="IAZ110" s="376"/>
      <c r="IBA110" s="376"/>
      <c r="IBB110" s="376"/>
      <c r="IBC110" s="376"/>
      <c r="IBD110" s="376"/>
      <c r="IBE110" s="376"/>
      <c r="IBF110" s="376"/>
      <c r="IBG110" s="376"/>
      <c r="IBH110" s="376"/>
      <c r="IBI110" s="376"/>
      <c r="IBJ110" s="376"/>
      <c r="IBK110" s="376"/>
      <c r="IBL110" s="376"/>
      <c r="IBM110" s="376"/>
      <c r="IBN110" s="376"/>
      <c r="IBO110" s="376"/>
      <c r="IBP110" s="376"/>
      <c r="IBQ110" s="376"/>
      <c r="IBR110" s="376"/>
      <c r="IBS110" s="376"/>
      <c r="IBT110" s="376"/>
      <c r="IBU110" s="376"/>
      <c r="IBV110" s="376"/>
      <c r="IBW110" s="376"/>
      <c r="IBX110" s="376"/>
      <c r="IBY110" s="376"/>
      <c r="IBZ110" s="376"/>
      <c r="ICA110" s="376"/>
      <c r="ICB110" s="376"/>
      <c r="ICC110" s="376"/>
      <c r="ICD110" s="376"/>
      <c r="ICE110" s="376"/>
      <c r="ICF110" s="376"/>
      <c r="ICG110" s="376"/>
      <c r="ICH110" s="376"/>
      <c r="ICI110" s="376"/>
      <c r="ICJ110" s="376"/>
      <c r="ICK110" s="376"/>
      <c r="ICL110" s="376"/>
      <c r="ICM110" s="376"/>
      <c r="ICN110" s="376"/>
      <c r="ICO110" s="376"/>
      <c r="ICP110" s="376"/>
      <c r="ICQ110" s="376"/>
      <c r="ICR110" s="376"/>
      <c r="ICS110" s="376"/>
      <c r="ICT110" s="376"/>
      <c r="ICU110" s="376"/>
      <c r="ICV110" s="376"/>
      <c r="ICW110" s="376"/>
      <c r="ICX110" s="376"/>
      <c r="ICY110" s="376"/>
      <c r="ICZ110" s="376"/>
      <c r="IDA110" s="376"/>
      <c r="IDB110" s="376"/>
      <c r="IDC110" s="376"/>
      <c r="IDD110" s="376"/>
      <c r="IDE110" s="376"/>
      <c r="IDF110" s="376"/>
      <c r="IDG110" s="376"/>
      <c r="IDH110" s="376"/>
      <c r="IDI110" s="376"/>
      <c r="IDJ110" s="376"/>
      <c r="IDK110" s="376"/>
      <c r="IDL110" s="376"/>
      <c r="IDM110" s="376"/>
      <c r="IDN110" s="376"/>
      <c r="IDO110" s="376"/>
      <c r="IDP110" s="376"/>
      <c r="IDQ110" s="376"/>
      <c r="IDR110" s="376"/>
      <c r="IDS110" s="376"/>
      <c r="IDT110" s="376"/>
      <c r="IDU110" s="376"/>
      <c r="IDV110" s="376"/>
      <c r="IDW110" s="376"/>
      <c r="IDX110" s="376"/>
      <c r="IDY110" s="376"/>
      <c r="IDZ110" s="376"/>
      <c r="IEA110" s="376"/>
      <c r="IEB110" s="376"/>
      <c r="IEC110" s="376"/>
      <c r="IED110" s="376"/>
      <c r="IEE110" s="376"/>
      <c r="IEF110" s="376"/>
      <c r="IEG110" s="376"/>
      <c r="IEH110" s="376"/>
      <c r="IEI110" s="376"/>
      <c r="IEJ110" s="376"/>
      <c r="IEK110" s="376"/>
      <c r="IEL110" s="376"/>
      <c r="IEM110" s="376"/>
      <c r="IEN110" s="376"/>
      <c r="IEO110" s="376"/>
      <c r="IEP110" s="376"/>
      <c r="IEQ110" s="376"/>
      <c r="IER110" s="376"/>
      <c r="IES110" s="376"/>
      <c r="IET110" s="376"/>
      <c r="IEU110" s="376"/>
      <c r="IEV110" s="376"/>
      <c r="IEW110" s="376"/>
      <c r="IEX110" s="376"/>
      <c r="IEY110" s="376"/>
      <c r="IEZ110" s="376"/>
      <c r="IFA110" s="376"/>
      <c r="IFB110" s="376"/>
      <c r="IFC110" s="376"/>
      <c r="IFD110" s="376"/>
      <c r="IFE110" s="376"/>
      <c r="IFF110" s="376"/>
      <c r="IFG110" s="376"/>
      <c r="IFH110" s="376"/>
      <c r="IFI110" s="376"/>
      <c r="IFJ110" s="376"/>
      <c r="IFK110" s="376"/>
      <c r="IFL110" s="376"/>
      <c r="IFM110" s="376"/>
      <c r="IFN110" s="376"/>
      <c r="IFO110" s="376"/>
      <c r="IFP110" s="376"/>
      <c r="IFQ110" s="376"/>
      <c r="IFR110" s="376"/>
      <c r="IFS110" s="376"/>
      <c r="IFT110" s="376"/>
      <c r="IFU110" s="376"/>
      <c r="IFV110" s="376"/>
      <c r="IFW110" s="376"/>
      <c r="IFX110" s="376"/>
      <c r="IFY110" s="376"/>
      <c r="IFZ110" s="376"/>
      <c r="IGA110" s="376"/>
      <c r="IGB110" s="376"/>
      <c r="IGC110" s="376"/>
      <c r="IGD110" s="376"/>
      <c r="IGE110" s="376"/>
      <c r="IGF110" s="376"/>
      <c r="IGG110" s="376"/>
      <c r="IGH110" s="376"/>
      <c r="IGI110" s="376"/>
      <c r="IGJ110" s="376"/>
      <c r="IGK110" s="376"/>
      <c r="IGL110" s="376"/>
      <c r="IGM110" s="376"/>
      <c r="IGN110" s="376"/>
      <c r="IGO110" s="376"/>
      <c r="IGP110" s="376"/>
      <c r="IGQ110" s="376"/>
      <c r="IGR110" s="376"/>
      <c r="IGS110" s="376"/>
      <c r="IGT110" s="376"/>
      <c r="IGU110" s="376"/>
      <c r="IGV110" s="376"/>
      <c r="IGW110" s="376"/>
      <c r="IGX110" s="376"/>
      <c r="IGY110" s="376"/>
      <c r="IGZ110" s="376"/>
      <c r="IHA110" s="376"/>
      <c r="IHB110" s="376"/>
      <c r="IHC110" s="376"/>
      <c r="IHD110" s="376"/>
      <c r="IHE110" s="376"/>
      <c r="IHF110" s="376"/>
      <c r="IHG110" s="376"/>
      <c r="IHH110" s="376"/>
      <c r="IHI110" s="376"/>
      <c r="IHJ110" s="376"/>
      <c r="IHK110" s="376"/>
      <c r="IHL110" s="376"/>
      <c r="IHM110" s="376"/>
      <c r="IHN110" s="376"/>
      <c r="IHO110" s="376"/>
      <c r="IHP110" s="376"/>
      <c r="IHQ110" s="376"/>
      <c r="IHR110" s="376"/>
      <c r="IHS110" s="376"/>
      <c r="IHT110" s="376"/>
      <c r="IHU110" s="376"/>
      <c r="IHV110" s="376"/>
      <c r="IHW110" s="376"/>
      <c r="IHX110" s="376"/>
      <c r="IHY110" s="376"/>
      <c r="IHZ110" s="376"/>
      <c r="IIA110" s="376"/>
      <c r="IIB110" s="376"/>
      <c r="IIC110" s="376"/>
      <c r="IID110" s="376"/>
      <c r="IIE110" s="376"/>
      <c r="IIF110" s="376"/>
      <c r="IIG110" s="376"/>
      <c r="IIH110" s="376"/>
      <c r="III110" s="376"/>
      <c r="IIJ110" s="376"/>
      <c r="IIK110" s="376"/>
      <c r="IIL110" s="376"/>
      <c r="IIM110" s="376"/>
      <c r="IIN110" s="376"/>
      <c r="IIO110" s="376"/>
      <c r="IIP110" s="376"/>
      <c r="IIQ110" s="376"/>
      <c r="IIR110" s="376"/>
      <c r="IIS110" s="376"/>
      <c r="IIT110" s="376"/>
      <c r="IIU110" s="376"/>
      <c r="IIV110" s="376"/>
      <c r="IIW110" s="376"/>
      <c r="IIX110" s="376"/>
      <c r="IIY110" s="376"/>
      <c r="IIZ110" s="376"/>
      <c r="IJA110" s="376"/>
      <c r="IJB110" s="376"/>
      <c r="IJC110" s="376"/>
      <c r="IJD110" s="376"/>
      <c r="IJE110" s="376"/>
      <c r="IJF110" s="376"/>
      <c r="IJG110" s="376"/>
      <c r="IJH110" s="376"/>
      <c r="IJI110" s="376"/>
      <c r="IJJ110" s="376"/>
      <c r="IJK110" s="376"/>
      <c r="IJL110" s="376"/>
      <c r="IJM110" s="376"/>
      <c r="IJN110" s="376"/>
      <c r="IJO110" s="376"/>
      <c r="IJP110" s="376"/>
      <c r="IJQ110" s="376"/>
      <c r="IJR110" s="376"/>
      <c r="IJS110" s="376"/>
      <c r="IJT110" s="376"/>
      <c r="IJU110" s="376"/>
      <c r="IJV110" s="376"/>
      <c r="IJW110" s="376"/>
      <c r="IJX110" s="376"/>
      <c r="IJY110" s="376"/>
      <c r="IJZ110" s="376"/>
      <c r="IKA110" s="376"/>
      <c r="IKB110" s="376"/>
      <c r="IKC110" s="376"/>
      <c r="IKD110" s="376"/>
      <c r="IKE110" s="376"/>
      <c r="IKF110" s="376"/>
      <c r="IKG110" s="376"/>
      <c r="IKH110" s="376"/>
      <c r="IKI110" s="376"/>
      <c r="IKJ110" s="376"/>
      <c r="IKK110" s="376"/>
      <c r="IKL110" s="376"/>
      <c r="IKM110" s="376"/>
      <c r="IKN110" s="376"/>
      <c r="IKO110" s="376"/>
      <c r="IKP110" s="376"/>
      <c r="IKQ110" s="376"/>
      <c r="IKR110" s="376"/>
      <c r="IKS110" s="376"/>
      <c r="IKT110" s="376"/>
      <c r="IKU110" s="376"/>
      <c r="IKV110" s="376"/>
      <c r="IKW110" s="376"/>
      <c r="IKX110" s="376"/>
      <c r="IKY110" s="376"/>
      <c r="IKZ110" s="376"/>
      <c r="ILA110" s="376"/>
      <c r="ILB110" s="376"/>
      <c r="ILC110" s="376"/>
      <c r="ILD110" s="376"/>
      <c r="ILE110" s="376"/>
      <c r="ILF110" s="376"/>
      <c r="ILG110" s="376"/>
      <c r="ILH110" s="376"/>
      <c r="ILI110" s="376"/>
      <c r="ILJ110" s="376"/>
      <c r="ILK110" s="376"/>
      <c r="ILL110" s="376"/>
      <c r="ILM110" s="376"/>
      <c r="ILN110" s="376"/>
      <c r="ILO110" s="376"/>
      <c r="ILP110" s="376"/>
      <c r="ILQ110" s="376"/>
      <c r="ILR110" s="376"/>
      <c r="ILS110" s="376"/>
      <c r="ILT110" s="376"/>
      <c r="ILU110" s="376"/>
      <c r="ILV110" s="376"/>
      <c r="ILW110" s="376"/>
      <c r="ILX110" s="376"/>
      <c r="ILY110" s="376"/>
      <c r="ILZ110" s="376"/>
      <c r="IMA110" s="376"/>
      <c r="IMB110" s="376"/>
      <c r="IMC110" s="376"/>
      <c r="IMD110" s="376"/>
      <c r="IME110" s="376"/>
      <c r="IMF110" s="376"/>
      <c r="IMG110" s="376"/>
      <c r="IMH110" s="376"/>
      <c r="IMI110" s="376"/>
      <c r="IMJ110" s="376"/>
      <c r="IMK110" s="376"/>
      <c r="IML110" s="376"/>
      <c r="IMM110" s="376"/>
      <c r="IMN110" s="376"/>
      <c r="IMO110" s="376"/>
      <c r="IMP110" s="376"/>
      <c r="IMQ110" s="376"/>
      <c r="IMR110" s="376"/>
      <c r="IMS110" s="376"/>
      <c r="IMT110" s="376"/>
      <c r="IMU110" s="376"/>
      <c r="IMV110" s="376"/>
      <c r="IMW110" s="376"/>
      <c r="IMX110" s="376"/>
      <c r="IMY110" s="376"/>
      <c r="IMZ110" s="376"/>
      <c r="INA110" s="376"/>
      <c r="INB110" s="376"/>
      <c r="INC110" s="376"/>
      <c r="IND110" s="376"/>
      <c r="INE110" s="376"/>
      <c r="INF110" s="376"/>
      <c r="ING110" s="376"/>
      <c r="INH110" s="376"/>
      <c r="INI110" s="376"/>
      <c r="INJ110" s="376"/>
      <c r="INK110" s="376"/>
      <c r="INL110" s="376"/>
      <c r="INM110" s="376"/>
      <c r="INN110" s="376"/>
      <c r="INO110" s="376"/>
      <c r="INP110" s="376"/>
      <c r="INQ110" s="376"/>
      <c r="INR110" s="376"/>
      <c r="INS110" s="376"/>
      <c r="INT110" s="376"/>
      <c r="INU110" s="376"/>
      <c r="INV110" s="376"/>
      <c r="INW110" s="376"/>
      <c r="INX110" s="376"/>
      <c r="INY110" s="376"/>
      <c r="INZ110" s="376"/>
      <c r="IOA110" s="376"/>
      <c r="IOB110" s="376"/>
      <c r="IOC110" s="376"/>
      <c r="IOD110" s="376"/>
      <c r="IOE110" s="376"/>
      <c r="IOF110" s="376"/>
      <c r="IOG110" s="376"/>
      <c r="IOH110" s="376"/>
      <c r="IOI110" s="376"/>
      <c r="IOJ110" s="376"/>
      <c r="IOK110" s="376"/>
      <c r="IOL110" s="376"/>
      <c r="IOM110" s="376"/>
      <c r="ION110" s="376"/>
      <c r="IOO110" s="376"/>
      <c r="IOP110" s="376"/>
      <c r="IOQ110" s="376"/>
      <c r="IOR110" s="376"/>
      <c r="IOS110" s="376"/>
      <c r="IOT110" s="376"/>
      <c r="IOU110" s="376"/>
      <c r="IOV110" s="376"/>
      <c r="IOW110" s="376"/>
      <c r="IOX110" s="376"/>
      <c r="IOY110" s="376"/>
      <c r="IOZ110" s="376"/>
      <c r="IPA110" s="376"/>
      <c r="IPB110" s="376"/>
      <c r="IPC110" s="376"/>
      <c r="IPD110" s="376"/>
      <c r="IPE110" s="376"/>
      <c r="IPF110" s="376"/>
      <c r="IPG110" s="376"/>
      <c r="IPH110" s="376"/>
      <c r="IPI110" s="376"/>
      <c r="IPJ110" s="376"/>
      <c r="IPK110" s="376"/>
      <c r="IPL110" s="376"/>
      <c r="IPM110" s="376"/>
      <c r="IPN110" s="376"/>
      <c r="IPO110" s="376"/>
      <c r="IPP110" s="376"/>
      <c r="IPQ110" s="376"/>
      <c r="IPR110" s="376"/>
      <c r="IPS110" s="376"/>
      <c r="IPT110" s="376"/>
      <c r="IPU110" s="376"/>
      <c r="IPV110" s="376"/>
      <c r="IPW110" s="376"/>
      <c r="IPX110" s="376"/>
      <c r="IPY110" s="376"/>
      <c r="IPZ110" s="376"/>
      <c r="IQA110" s="376"/>
      <c r="IQB110" s="376"/>
      <c r="IQC110" s="376"/>
      <c r="IQD110" s="376"/>
      <c r="IQE110" s="376"/>
      <c r="IQF110" s="376"/>
      <c r="IQG110" s="376"/>
      <c r="IQH110" s="376"/>
      <c r="IQI110" s="376"/>
      <c r="IQJ110" s="376"/>
      <c r="IQK110" s="376"/>
      <c r="IQL110" s="376"/>
      <c r="IQM110" s="376"/>
      <c r="IQN110" s="376"/>
      <c r="IQO110" s="376"/>
      <c r="IQP110" s="376"/>
      <c r="IQQ110" s="376"/>
      <c r="IQR110" s="376"/>
      <c r="IQS110" s="376"/>
      <c r="IQT110" s="376"/>
      <c r="IQU110" s="376"/>
      <c r="IQV110" s="376"/>
      <c r="IQW110" s="376"/>
      <c r="IQX110" s="376"/>
      <c r="IQY110" s="376"/>
      <c r="IQZ110" s="376"/>
      <c r="IRA110" s="376"/>
      <c r="IRB110" s="376"/>
      <c r="IRC110" s="376"/>
      <c r="IRD110" s="376"/>
      <c r="IRE110" s="376"/>
      <c r="IRF110" s="376"/>
      <c r="IRG110" s="376"/>
      <c r="IRH110" s="376"/>
      <c r="IRI110" s="376"/>
      <c r="IRJ110" s="376"/>
      <c r="IRK110" s="376"/>
      <c r="IRL110" s="376"/>
      <c r="IRM110" s="376"/>
      <c r="IRN110" s="376"/>
      <c r="IRO110" s="376"/>
      <c r="IRP110" s="376"/>
      <c r="IRQ110" s="376"/>
      <c r="IRR110" s="376"/>
      <c r="IRS110" s="376"/>
      <c r="IRT110" s="376"/>
      <c r="IRU110" s="376"/>
      <c r="IRV110" s="376"/>
      <c r="IRW110" s="376"/>
      <c r="IRX110" s="376"/>
      <c r="IRY110" s="376"/>
      <c r="IRZ110" s="376"/>
      <c r="ISA110" s="376"/>
      <c r="ISB110" s="376"/>
      <c r="ISC110" s="376"/>
      <c r="ISD110" s="376"/>
      <c r="ISE110" s="376"/>
      <c r="ISF110" s="376"/>
      <c r="ISG110" s="376"/>
      <c r="ISH110" s="376"/>
      <c r="ISI110" s="376"/>
      <c r="ISJ110" s="376"/>
      <c r="ISK110" s="376"/>
      <c r="ISL110" s="376"/>
      <c r="ISM110" s="376"/>
      <c r="ISN110" s="376"/>
      <c r="ISO110" s="376"/>
      <c r="ISP110" s="376"/>
      <c r="ISQ110" s="376"/>
      <c r="ISR110" s="376"/>
      <c r="ISS110" s="376"/>
      <c r="IST110" s="376"/>
      <c r="ISU110" s="376"/>
      <c r="ISV110" s="376"/>
      <c r="ISW110" s="376"/>
      <c r="ISX110" s="376"/>
      <c r="ISY110" s="376"/>
      <c r="ISZ110" s="376"/>
      <c r="ITA110" s="376"/>
      <c r="ITB110" s="376"/>
      <c r="ITC110" s="376"/>
      <c r="ITD110" s="376"/>
      <c r="ITE110" s="376"/>
      <c r="ITF110" s="376"/>
      <c r="ITG110" s="376"/>
      <c r="ITH110" s="376"/>
      <c r="ITI110" s="376"/>
      <c r="ITJ110" s="376"/>
      <c r="ITK110" s="376"/>
      <c r="ITL110" s="376"/>
      <c r="ITM110" s="376"/>
      <c r="ITN110" s="376"/>
      <c r="ITO110" s="376"/>
      <c r="ITP110" s="376"/>
      <c r="ITQ110" s="376"/>
      <c r="ITR110" s="376"/>
      <c r="ITS110" s="376"/>
      <c r="ITT110" s="376"/>
      <c r="ITU110" s="376"/>
      <c r="ITV110" s="376"/>
      <c r="ITW110" s="376"/>
      <c r="ITX110" s="376"/>
      <c r="ITY110" s="376"/>
      <c r="ITZ110" s="376"/>
      <c r="IUA110" s="376"/>
      <c r="IUB110" s="376"/>
      <c r="IUC110" s="376"/>
      <c r="IUD110" s="376"/>
      <c r="IUE110" s="376"/>
      <c r="IUF110" s="376"/>
      <c r="IUG110" s="376"/>
      <c r="IUH110" s="376"/>
      <c r="IUI110" s="376"/>
      <c r="IUJ110" s="376"/>
      <c r="IUK110" s="376"/>
      <c r="IUL110" s="376"/>
      <c r="IUM110" s="376"/>
      <c r="IUN110" s="376"/>
      <c r="IUO110" s="376"/>
      <c r="IUP110" s="376"/>
      <c r="IUQ110" s="376"/>
      <c r="IUR110" s="376"/>
      <c r="IUS110" s="376"/>
      <c r="IUT110" s="376"/>
      <c r="IUU110" s="376"/>
      <c r="IUV110" s="376"/>
      <c r="IUW110" s="376"/>
      <c r="IUX110" s="376"/>
      <c r="IUY110" s="376"/>
      <c r="IUZ110" s="376"/>
      <c r="IVA110" s="376"/>
      <c r="IVB110" s="376"/>
      <c r="IVC110" s="376"/>
      <c r="IVD110" s="376"/>
      <c r="IVE110" s="376"/>
      <c r="IVF110" s="376"/>
      <c r="IVG110" s="376"/>
      <c r="IVH110" s="376"/>
      <c r="IVI110" s="376"/>
      <c r="IVJ110" s="376"/>
      <c r="IVK110" s="376"/>
      <c r="IVL110" s="376"/>
      <c r="IVM110" s="376"/>
      <c r="IVN110" s="376"/>
      <c r="IVO110" s="376"/>
      <c r="IVP110" s="376"/>
      <c r="IVQ110" s="376"/>
      <c r="IVR110" s="376"/>
      <c r="IVS110" s="376"/>
      <c r="IVT110" s="376"/>
      <c r="IVU110" s="376"/>
      <c r="IVV110" s="376"/>
      <c r="IVW110" s="376"/>
      <c r="IVX110" s="376"/>
      <c r="IVY110" s="376"/>
      <c r="IVZ110" s="376"/>
      <c r="IWA110" s="376"/>
      <c r="IWB110" s="376"/>
      <c r="IWC110" s="376"/>
      <c r="IWD110" s="376"/>
      <c r="IWE110" s="376"/>
      <c r="IWF110" s="376"/>
      <c r="IWG110" s="376"/>
      <c r="IWH110" s="376"/>
      <c r="IWI110" s="376"/>
      <c r="IWJ110" s="376"/>
      <c r="IWK110" s="376"/>
      <c r="IWL110" s="376"/>
      <c r="IWM110" s="376"/>
      <c r="IWN110" s="376"/>
      <c r="IWO110" s="376"/>
      <c r="IWP110" s="376"/>
      <c r="IWQ110" s="376"/>
      <c r="IWR110" s="376"/>
      <c r="IWS110" s="376"/>
      <c r="IWT110" s="376"/>
      <c r="IWU110" s="376"/>
      <c r="IWV110" s="376"/>
      <c r="IWW110" s="376"/>
      <c r="IWX110" s="376"/>
      <c r="IWY110" s="376"/>
      <c r="IWZ110" s="376"/>
      <c r="IXA110" s="376"/>
      <c r="IXB110" s="376"/>
      <c r="IXC110" s="376"/>
      <c r="IXD110" s="376"/>
      <c r="IXE110" s="376"/>
      <c r="IXF110" s="376"/>
      <c r="IXG110" s="376"/>
      <c r="IXH110" s="376"/>
      <c r="IXI110" s="376"/>
      <c r="IXJ110" s="376"/>
      <c r="IXK110" s="376"/>
      <c r="IXL110" s="376"/>
      <c r="IXM110" s="376"/>
      <c r="IXN110" s="376"/>
      <c r="IXO110" s="376"/>
      <c r="IXP110" s="376"/>
      <c r="IXQ110" s="376"/>
      <c r="IXR110" s="376"/>
      <c r="IXS110" s="376"/>
      <c r="IXT110" s="376"/>
      <c r="IXU110" s="376"/>
      <c r="IXV110" s="376"/>
      <c r="IXW110" s="376"/>
      <c r="IXX110" s="376"/>
      <c r="IXY110" s="376"/>
      <c r="IXZ110" s="376"/>
      <c r="IYA110" s="376"/>
      <c r="IYB110" s="376"/>
      <c r="IYC110" s="376"/>
      <c r="IYD110" s="376"/>
      <c r="IYE110" s="376"/>
      <c r="IYF110" s="376"/>
      <c r="IYG110" s="376"/>
      <c r="IYH110" s="376"/>
      <c r="IYI110" s="376"/>
      <c r="IYJ110" s="376"/>
      <c r="IYK110" s="376"/>
      <c r="IYL110" s="376"/>
      <c r="IYM110" s="376"/>
      <c r="IYN110" s="376"/>
      <c r="IYO110" s="376"/>
      <c r="IYP110" s="376"/>
      <c r="IYQ110" s="376"/>
      <c r="IYR110" s="376"/>
      <c r="IYS110" s="376"/>
      <c r="IYT110" s="376"/>
      <c r="IYU110" s="376"/>
      <c r="IYV110" s="376"/>
      <c r="IYW110" s="376"/>
      <c r="IYX110" s="376"/>
      <c r="IYY110" s="376"/>
      <c r="IYZ110" s="376"/>
      <c r="IZA110" s="376"/>
      <c r="IZB110" s="376"/>
      <c r="IZC110" s="376"/>
      <c r="IZD110" s="376"/>
      <c r="IZE110" s="376"/>
      <c r="IZF110" s="376"/>
      <c r="IZG110" s="376"/>
      <c r="IZH110" s="376"/>
      <c r="IZI110" s="376"/>
      <c r="IZJ110" s="376"/>
      <c r="IZK110" s="376"/>
      <c r="IZL110" s="376"/>
      <c r="IZM110" s="376"/>
      <c r="IZN110" s="376"/>
      <c r="IZO110" s="376"/>
      <c r="IZP110" s="376"/>
      <c r="IZQ110" s="376"/>
      <c r="IZR110" s="376"/>
      <c r="IZS110" s="376"/>
      <c r="IZT110" s="376"/>
      <c r="IZU110" s="376"/>
      <c r="IZV110" s="376"/>
      <c r="IZW110" s="376"/>
      <c r="IZX110" s="376"/>
      <c r="IZY110" s="376"/>
      <c r="IZZ110" s="376"/>
      <c r="JAA110" s="376"/>
      <c r="JAB110" s="376"/>
      <c r="JAC110" s="376"/>
      <c r="JAD110" s="376"/>
      <c r="JAE110" s="376"/>
      <c r="JAF110" s="376"/>
      <c r="JAG110" s="376"/>
      <c r="JAH110" s="376"/>
      <c r="JAI110" s="376"/>
      <c r="JAJ110" s="376"/>
      <c r="JAK110" s="376"/>
      <c r="JAL110" s="376"/>
      <c r="JAM110" s="376"/>
      <c r="JAN110" s="376"/>
      <c r="JAO110" s="376"/>
      <c r="JAP110" s="376"/>
      <c r="JAQ110" s="376"/>
      <c r="JAR110" s="376"/>
      <c r="JAS110" s="376"/>
      <c r="JAT110" s="376"/>
      <c r="JAU110" s="376"/>
      <c r="JAV110" s="376"/>
      <c r="JAW110" s="376"/>
      <c r="JAX110" s="376"/>
      <c r="JAY110" s="376"/>
      <c r="JAZ110" s="376"/>
      <c r="JBA110" s="376"/>
      <c r="JBB110" s="376"/>
      <c r="JBC110" s="376"/>
      <c r="JBD110" s="376"/>
      <c r="JBE110" s="376"/>
      <c r="JBF110" s="376"/>
      <c r="JBG110" s="376"/>
      <c r="JBH110" s="376"/>
      <c r="JBI110" s="376"/>
      <c r="JBJ110" s="376"/>
      <c r="JBK110" s="376"/>
      <c r="JBL110" s="376"/>
      <c r="JBM110" s="376"/>
      <c r="JBN110" s="376"/>
      <c r="JBO110" s="376"/>
      <c r="JBP110" s="376"/>
      <c r="JBQ110" s="376"/>
      <c r="JBR110" s="376"/>
      <c r="JBS110" s="376"/>
      <c r="JBT110" s="376"/>
      <c r="JBU110" s="376"/>
      <c r="JBV110" s="376"/>
      <c r="JBW110" s="376"/>
      <c r="JBX110" s="376"/>
      <c r="JBY110" s="376"/>
      <c r="JBZ110" s="376"/>
      <c r="JCA110" s="376"/>
      <c r="JCB110" s="376"/>
      <c r="JCC110" s="376"/>
      <c r="JCD110" s="376"/>
      <c r="JCE110" s="376"/>
      <c r="JCF110" s="376"/>
      <c r="JCG110" s="376"/>
      <c r="JCH110" s="376"/>
      <c r="JCI110" s="376"/>
      <c r="JCJ110" s="376"/>
      <c r="JCK110" s="376"/>
      <c r="JCL110" s="376"/>
      <c r="JCM110" s="376"/>
      <c r="JCN110" s="376"/>
      <c r="JCO110" s="376"/>
      <c r="JCP110" s="376"/>
      <c r="JCQ110" s="376"/>
      <c r="JCR110" s="376"/>
      <c r="JCS110" s="376"/>
      <c r="JCT110" s="376"/>
      <c r="JCU110" s="376"/>
      <c r="JCV110" s="376"/>
      <c r="JCW110" s="376"/>
      <c r="JCX110" s="376"/>
      <c r="JCY110" s="376"/>
      <c r="JCZ110" s="376"/>
      <c r="JDA110" s="376"/>
      <c r="JDB110" s="376"/>
      <c r="JDC110" s="376"/>
      <c r="JDD110" s="376"/>
      <c r="JDE110" s="376"/>
      <c r="JDF110" s="376"/>
      <c r="JDG110" s="376"/>
      <c r="JDH110" s="376"/>
      <c r="JDI110" s="376"/>
      <c r="JDJ110" s="376"/>
      <c r="JDK110" s="376"/>
      <c r="JDL110" s="376"/>
      <c r="JDM110" s="376"/>
      <c r="JDN110" s="376"/>
      <c r="JDO110" s="376"/>
      <c r="JDP110" s="376"/>
      <c r="JDQ110" s="376"/>
      <c r="JDR110" s="376"/>
      <c r="JDS110" s="376"/>
      <c r="JDT110" s="376"/>
      <c r="JDU110" s="376"/>
      <c r="JDV110" s="376"/>
      <c r="JDW110" s="376"/>
      <c r="JDX110" s="376"/>
      <c r="JDY110" s="376"/>
      <c r="JDZ110" s="376"/>
      <c r="JEA110" s="376"/>
      <c r="JEB110" s="376"/>
      <c r="JEC110" s="376"/>
      <c r="JED110" s="376"/>
      <c r="JEE110" s="376"/>
      <c r="JEF110" s="376"/>
      <c r="JEG110" s="376"/>
      <c r="JEH110" s="376"/>
      <c r="JEI110" s="376"/>
      <c r="JEJ110" s="376"/>
      <c r="JEK110" s="376"/>
      <c r="JEL110" s="376"/>
      <c r="JEM110" s="376"/>
      <c r="JEN110" s="376"/>
      <c r="JEO110" s="376"/>
      <c r="JEP110" s="376"/>
      <c r="JEQ110" s="376"/>
      <c r="JER110" s="376"/>
      <c r="JES110" s="376"/>
      <c r="JET110" s="376"/>
      <c r="JEU110" s="376"/>
      <c r="JEV110" s="376"/>
      <c r="JEW110" s="376"/>
      <c r="JEX110" s="376"/>
      <c r="JEY110" s="376"/>
      <c r="JEZ110" s="376"/>
      <c r="JFA110" s="376"/>
      <c r="JFB110" s="376"/>
      <c r="JFC110" s="376"/>
      <c r="JFD110" s="376"/>
      <c r="JFE110" s="376"/>
      <c r="JFF110" s="376"/>
      <c r="JFG110" s="376"/>
      <c r="JFH110" s="376"/>
      <c r="JFI110" s="376"/>
      <c r="JFJ110" s="376"/>
      <c r="JFK110" s="376"/>
      <c r="JFL110" s="376"/>
      <c r="JFM110" s="376"/>
      <c r="JFN110" s="376"/>
      <c r="JFO110" s="376"/>
      <c r="JFP110" s="376"/>
      <c r="JFQ110" s="376"/>
      <c r="JFR110" s="376"/>
      <c r="JFS110" s="376"/>
      <c r="JFT110" s="376"/>
      <c r="JFU110" s="376"/>
      <c r="JFV110" s="376"/>
      <c r="JFW110" s="376"/>
      <c r="JFX110" s="376"/>
      <c r="JFY110" s="376"/>
      <c r="JFZ110" s="376"/>
      <c r="JGA110" s="376"/>
      <c r="JGB110" s="376"/>
      <c r="JGC110" s="376"/>
      <c r="JGD110" s="376"/>
      <c r="JGE110" s="376"/>
      <c r="JGF110" s="376"/>
      <c r="JGG110" s="376"/>
      <c r="JGH110" s="376"/>
      <c r="JGI110" s="376"/>
      <c r="JGJ110" s="376"/>
      <c r="JGK110" s="376"/>
      <c r="JGL110" s="376"/>
      <c r="JGM110" s="376"/>
      <c r="JGN110" s="376"/>
      <c r="JGO110" s="376"/>
      <c r="JGP110" s="376"/>
      <c r="JGQ110" s="376"/>
      <c r="JGR110" s="376"/>
      <c r="JGS110" s="376"/>
      <c r="JGT110" s="376"/>
      <c r="JGU110" s="376"/>
      <c r="JGV110" s="376"/>
      <c r="JGW110" s="376"/>
      <c r="JGX110" s="376"/>
      <c r="JGY110" s="376"/>
      <c r="JGZ110" s="376"/>
      <c r="JHA110" s="376"/>
      <c r="JHB110" s="376"/>
      <c r="JHC110" s="376"/>
      <c r="JHD110" s="376"/>
      <c r="JHE110" s="376"/>
      <c r="JHF110" s="376"/>
      <c r="JHG110" s="376"/>
      <c r="JHH110" s="376"/>
      <c r="JHI110" s="376"/>
      <c r="JHJ110" s="376"/>
      <c r="JHK110" s="376"/>
      <c r="JHL110" s="376"/>
      <c r="JHM110" s="376"/>
      <c r="JHN110" s="376"/>
      <c r="JHO110" s="376"/>
      <c r="JHP110" s="376"/>
      <c r="JHQ110" s="376"/>
      <c r="JHR110" s="376"/>
      <c r="JHS110" s="376"/>
      <c r="JHT110" s="376"/>
      <c r="JHU110" s="376"/>
      <c r="JHV110" s="376"/>
      <c r="JHW110" s="376"/>
      <c r="JHX110" s="376"/>
      <c r="JHY110" s="376"/>
      <c r="JHZ110" s="376"/>
      <c r="JIA110" s="376"/>
      <c r="JIB110" s="376"/>
      <c r="JIC110" s="376"/>
      <c r="JID110" s="376"/>
      <c r="JIE110" s="376"/>
      <c r="JIF110" s="376"/>
      <c r="JIG110" s="376"/>
      <c r="JIH110" s="376"/>
      <c r="JII110" s="376"/>
      <c r="JIJ110" s="376"/>
      <c r="JIK110" s="376"/>
      <c r="JIL110" s="376"/>
      <c r="JIM110" s="376"/>
      <c r="JIN110" s="376"/>
      <c r="JIO110" s="376"/>
      <c r="JIP110" s="376"/>
      <c r="JIQ110" s="376"/>
      <c r="JIR110" s="376"/>
      <c r="JIS110" s="376"/>
      <c r="JIT110" s="376"/>
      <c r="JIU110" s="376"/>
      <c r="JIV110" s="376"/>
      <c r="JIW110" s="376"/>
      <c r="JIX110" s="376"/>
      <c r="JIY110" s="376"/>
      <c r="JIZ110" s="376"/>
      <c r="JJA110" s="376"/>
      <c r="JJB110" s="376"/>
      <c r="JJC110" s="376"/>
      <c r="JJD110" s="376"/>
      <c r="JJE110" s="376"/>
      <c r="JJF110" s="376"/>
      <c r="JJG110" s="376"/>
      <c r="JJH110" s="376"/>
      <c r="JJI110" s="376"/>
      <c r="JJJ110" s="376"/>
      <c r="JJK110" s="376"/>
      <c r="JJL110" s="376"/>
      <c r="JJM110" s="376"/>
      <c r="JJN110" s="376"/>
      <c r="JJO110" s="376"/>
      <c r="JJP110" s="376"/>
      <c r="JJQ110" s="376"/>
      <c r="JJR110" s="376"/>
      <c r="JJS110" s="376"/>
      <c r="JJT110" s="376"/>
      <c r="JJU110" s="376"/>
      <c r="JJV110" s="376"/>
      <c r="JJW110" s="376"/>
      <c r="JJX110" s="376"/>
      <c r="JJY110" s="376"/>
      <c r="JJZ110" s="376"/>
      <c r="JKA110" s="376"/>
      <c r="JKB110" s="376"/>
      <c r="JKC110" s="376"/>
      <c r="JKD110" s="376"/>
      <c r="JKE110" s="376"/>
      <c r="JKF110" s="376"/>
      <c r="JKG110" s="376"/>
      <c r="JKH110" s="376"/>
      <c r="JKI110" s="376"/>
      <c r="JKJ110" s="376"/>
      <c r="JKK110" s="376"/>
      <c r="JKL110" s="376"/>
      <c r="JKM110" s="376"/>
      <c r="JKN110" s="376"/>
      <c r="JKO110" s="376"/>
      <c r="JKP110" s="376"/>
      <c r="JKQ110" s="376"/>
      <c r="JKR110" s="376"/>
      <c r="JKS110" s="376"/>
      <c r="JKT110" s="376"/>
      <c r="JKU110" s="376"/>
      <c r="JKV110" s="376"/>
      <c r="JKW110" s="376"/>
      <c r="JKX110" s="376"/>
      <c r="JKY110" s="376"/>
      <c r="JKZ110" s="376"/>
      <c r="JLA110" s="376"/>
      <c r="JLB110" s="376"/>
      <c r="JLC110" s="376"/>
      <c r="JLD110" s="376"/>
      <c r="JLE110" s="376"/>
      <c r="JLF110" s="376"/>
      <c r="JLG110" s="376"/>
      <c r="JLH110" s="376"/>
      <c r="JLI110" s="376"/>
      <c r="JLJ110" s="376"/>
      <c r="JLK110" s="376"/>
      <c r="JLL110" s="376"/>
      <c r="JLM110" s="376"/>
      <c r="JLN110" s="376"/>
      <c r="JLO110" s="376"/>
      <c r="JLP110" s="376"/>
      <c r="JLQ110" s="376"/>
      <c r="JLR110" s="376"/>
      <c r="JLS110" s="376"/>
      <c r="JLT110" s="376"/>
      <c r="JLU110" s="376"/>
      <c r="JLV110" s="376"/>
      <c r="JLW110" s="376"/>
      <c r="JLX110" s="376"/>
      <c r="JLY110" s="376"/>
      <c r="JLZ110" s="376"/>
      <c r="JMA110" s="376"/>
      <c r="JMB110" s="376"/>
      <c r="JMC110" s="376"/>
      <c r="JMD110" s="376"/>
      <c r="JME110" s="376"/>
      <c r="JMF110" s="376"/>
      <c r="JMG110" s="376"/>
      <c r="JMH110" s="376"/>
      <c r="JMI110" s="376"/>
      <c r="JMJ110" s="376"/>
      <c r="JMK110" s="376"/>
      <c r="JML110" s="376"/>
      <c r="JMM110" s="376"/>
      <c r="JMN110" s="376"/>
      <c r="JMO110" s="376"/>
      <c r="JMP110" s="376"/>
      <c r="JMQ110" s="376"/>
      <c r="JMR110" s="376"/>
      <c r="JMS110" s="376"/>
      <c r="JMT110" s="376"/>
      <c r="JMU110" s="376"/>
      <c r="JMV110" s="376"/>
      <c r="JMW110" s="376"/>
      <c r="JMX110" s="376"/>
      <c r="JMY110" s="376"/>
      <c r="JMZ110" s="376"/>
      <c r="JNA110" s="376"/>
      <c r="JNB110" s="376"/>
      <c r="JNC110" s="376"/>
      <c r="JND110" s="376"/>
      <c r="JNE110" s="376"/>
      <c r="JNF110" s="376"/>
      <c r="JNG110" s="376"/>
      <c r="JNH110" s="376"/>
      <c r="JNI110" s="376"/>
      <c r="JNJ110" s="376"/>
      <c r="JNK110" s="376"/>
      <c r="JNL110" s="376"/>
      <c r="JNM110" s="376"/>
      <c r="JNN110" s="376"/>
      <c r="JNO110" s="376"/>
      <c r="JNP110" s="376"/>
      <c r="JNQ110" s="376"/>
      <c r="JNR110" s="376"/>
      <c r="JNS110" s="376"/>
      <c r="JNT110" s="376"/>
      <c r="JNU110" s="376"/>
      <c r="JNV110" s="376"/>
      <c r="JNW110" s="376"/>
      <c r="JNX110" s="376"/>
      <c r="JNY110" s="376"/>
      <c r="JNZ110" s="376"/>
      <c r="JOA110" s="376"/>
      <c r="JOB110" s="376"/>
      <c r="JOC110" s="376"/>
      <c r="JOD110" s="376"/>
      <c r="JOE110" s="376"/>
      <c r="JOF110" s="376"/>
      <c r="JOG110" s="376"/>
      <c r="JOH110" s="376"/>
      <c r="JOI110" s="376"/>
      <c r="JOJ110" s="376"/>
      <c r="JOK110" s="376"/>
      <c r="JOL110" s="376"/>
      <c r="JOM110" s="376"/>
      <c r="JON110" s="376"/>
      <c r="JOO110" s="376"/>
      <c r="JOP110" s="376"/>
      <c r="JOQ110" s="376"/>
      <c r="JOR110" s="376"/>
      <c r="JOS110" s="376"/>
      <c r="JOT110" s="376"/>
      <c r="JOU110" s="376"/>
      <c r="JOV110" s="376"/>
      <c r="JOW110" s="376"/>
      <c r="JOX110" s="376"/>
      <c r="JOY110" s="376"/>
      <c r="JOZ110" s="376"/>
      <c r="JPA110" s="376"/>
      <c r="JPB110" s="376"/>
      <c r="JPC110" s="376"/>
      <c r="JPD110" s="376"/>
      <c r="JPE110" s="376"/>
      <c r="JPF110" s="376"/>
      <c r="JPG110" s="376"/>
      <c r="JPH110" s="376"/>
      <c r="JPI110" s="376"/>
      <c r="JPJ110" s="376"/>
      <c r="JPK110" s="376"/>
      <c r="JPL110" s="376"/>
      <c r="JPM110" s="376"/>
      <c r="JPN110" s="376"/>
      <c r="JPO110" s="376"/>
      <c r="JPP110" s="376"/>
      <c r="JPQ110" s="376"/>
      <c r="JPR110" s="376"/>
      <c r="JPS110" s="376"/>
      <c r="JPT110" s="376"/>
      <c r="JPU110" s="376"/>
      <c r="JPV110" s="376"/>
      <c r="JPW110" s="376"/>
      <c r="JPX110" s="376"/>
      <c r="JPY110" s="376"/>
      <c r="JPZ110" s="376"/>
      <c r="JQA110" s="376"/>
      <c r="JQB110" s="376"/>
      <c r="JQC110" s="376"/>
      <c r="JQD110" s="376"/>
      <c r="JQE110" s="376"/>
      <c r="JQF110" s="376"/>
      <c r="JQG110" s="376"/>
      <c r="JQH110" s="376"/>
      <c r="JQI110" s="376"/>
      <c r="JQJ110" s="376"/>
      <c r="JQK110" s="376"/>
      <c r="JQL110" s="376"/>
      <c r="JQM110" s="376"/>
      <c r="JQN110" s="376"/>
      <c r="JQO110" s="376"/>
      <c r="JQP110" s="376"/>
      <c r="JQQ110" s="376"/>
      <c r="JQR110" s="376"/>
      <c r="JQS110" s="376"/>
      <c r="JQT110" s="376"/>
      <c r="JQU110" s="376"/>
      <c r="JQV110" s="376"/>
      <c r="JQW110" s="376"/>
      <c r="JQX110" s="376"/>
      <c r="JQY110" s="376"/>
      <c r="JQZ110" s="376"/>
      <c r="JRA110" s="376"/>
      <c r="JRB110" s="376"/>
      <c r="JRC110" s="376"/>
      <c r="JRD110" s="376"/>
      <c r="JRE110" s="376"/>
      <c r="JRF110" s="376"/>
      <c r="JRG110" s="376"/>
      <c r="JRH110" s="376"/>
      <c r="JRI110" s="376"/>
      <c r="JRJ110" s="376"/>
      <c r="JRK110" s="376"/>
      <c r="JRL110" s="376"/>
      <c r="JRM110" s="376"/>
      <c r="JRN110" s="376"/>
      <c r="JRO110" s="376"/>
      <c r="JRP110" s="376"/>
      <c r="JRQ110" s="376"/>
      <c r="JRR110" s="376"/>
      <c r="JRS110" s="376"/>
      <c r="JRT110" s="376"/>
      <c r="JRU110" s="376"/>
      <c r="JRV110" s="376"/>
      <c r="JRW110" s="376"/>
      <c r="JRX110" s="376"/>
      <c r="JRY110" s="376"/>
      <c r="JRZ110" s="376"/>
      <c r="JSA110" s="376"/>
      <c r="JSB110" s="376"/>
      <c r="JSC110" s="376"/>
      <c r="JSD110" s="376"/>
      <c r="JSE110" s="376"/>
      <c r="JSF110" s="376"/>
      <c r="JSG110" s="376"/>
      <c r="JSH110" s="376"/>
      <c r="JSI110" s="376"/>
      <c r="JSJ110" s="376"/>
      <c r="JSK110" s="376"/>
      <c r="JSL110" s="376"/>
      <c r="JSM110" s="376"/>
      <c r="JSN110" s="376"/>
      <c r="JSO110" s="376"/>
      <c r="JSP110" s="376"/>
      <c r="JSQ110" s="376"/>
      <c r="JSR110" s="376"/>
      <c r="JSS110" s="376"/>
      <c r="JST110" s="376"/>
      <c r="JSU110" s="376"/>
      <c r="JSV110" s="376"/>
      <c r="JSW110" s="376"/>
      <c r="JSX110" s="376"/>
      <c r="JSY110" s="376"/>
      <c r="JSZ110" s="376"/>
      <c r="JTA110" s="376"/>
      <c r="JTB110" s="376"/>
      <c r="JTC110" s="376"/>
      <c r="JTD110" s="376"/>
      <c r="JTE110" s="376"/>
      <c r="JTF110" s="376"/>
      <c r="JTG110" s="376"/>
      <c r="JTH110" s="376"/>
      <c r="JTI110" s="376"/>
      <c r="JTJ110" s="376"/>
      <c r="JTK110" s="376"/>
      <c r="JTL110" s="376"/>
      <c r="JTM110" s="376"/>
      <c r="JTN110" s="376"/>
      <c r="JTO110" s="376"/>
      <c r="JTP110" s="376"/>
      <c r="JTQ110" s="376"/>
      <c r="JTR110" s="376"/>
      <c r="JTS110" s="376"/>
      <c r="JTT110" s="376"/>
      <c r="JTU110" s="376"/>
      <c r="JTV110" s="376"/>
      <c r="JTW110" s="376"/>
      <c r="JTX110" s="376"/>
      <c r="JTY110" s="376"/>
      <c r="JTZ110" s="376"/>
      <c r="JUA110" s="376"/>
      <c r="JUB110" s="376"/>
      <c r="JUC110" s="376"/>
      <c r="JUD110" s="376"/>
      <c r="JUE110" s="376"/>
      <c r="JUF110" s="376"/>
      <c r="JUG110" s="376"/>
      <c r="JUH110" s="376"/>
      <c r="JUI110" s="376"/>
      <c r="JUJ110" s="376"/>
      <c r="JUK110" s="376"/>
      <c r="JUL110" s="376"/>
      <c r="JUM110" s="376"/>
      <c r="JUN110" s="376"/>
      <c r="JUO110" s="376"/>
      <c r="JUP110" s="376"/>
      <c r="JUQ110" s="376"/>
      <c r="JUR110" s="376"/>
      <c r="JUS110" s="376"/>
      <c r="JUT110" s="376"/>
      <c r="JUU110" s="376"/>
      <c r="JUV110" s="376"/>
      <c r="JUW110" s="376"/>
      <c r="JUX110" s="376"/>
      <c r="JUY110" s="376"/>
      <c r="JUZ110" s="376"/>
      <c r="JVA110" s="376"/>
      <c r="JVB110" s="376"/>
      <c r="JVC110" s="376"/>
      <c r="JVD110" s="376"/>
      <c r="JVE110" s="376"/>
      <c r="JVF110" s="376"/>
      <c r="JVG110" s="376"/>
      <c r="JVH110" s="376"/>
      <c r="JVI110" s="376"/>
      <c r="JVJ110" s="376"/>
      <c r="JVK110" s="376"/>
      <c r="JVL110" s="376"/>
      <c r="JVM110" s="376"/>
      <c r="JVN110" s="376"/>
      <c r="JVO110" s="376"/>
      <c r="JVP110" s="376"/>
      <c r="JVQ110" s="376"/>
      <c r="JVR110" s="376"/>
      <c r="JVS110" s="376"/>
      <c r="JVT110" s="376"/>
      <c r="JVU110" s="376"/>
      <c r="JVV110" s="376"/>
      <c r="JVW110" s="376"/>
      <c r="JVX110" s="376"/>
      <c r="JVY110" s="376"/>
      <c r="JVZ110" s="376"/>
      <c r="JWA110" s="376"/>
      <c r="JWB110" s="376"/>
      <c r="JWC110" s="376"/>
      <c r="JWD110" s="376"/>
      <c r="JWE110" s="376"/>
      <c r="JWF110" s="376"/>
      <c r="JWG110" s="376"/>
      <c r="JWH110" s="376"/>
      <c r="JWI110" s="376"/>
      <c r="JWJ110" s="376"/>
      <c r="JWK110" s="376"/>
      <c r="JWL110" s="376"/>
      <c r="JWM110" s="376"/>
      <c r="JWN110" s="376"/>
      <c r="JWO110" s="376"/>
      <c r="JWP110" s="376"/>
      <c r="JWQ110" s="376"/>
      <c r="JWR110" s="376"/>
      <c r="JWS110" s="376"/>
      <c r="JWT110" s="376"/>
      <c r="JWU110" s="376"/>
      <c r="JWV110" s="376"/>
      <c r="JWW110" s="376"/>
      <c r="JWX110" s="376"/>
      <c r="JWY110" s="376"/>
      <c r="JWZ110" s="376"/>
      <c r="JXA110" s="376"/>
      <c r="JXB110" s="376"/>
      <c r="JXC110" s="376"/>
      <c r="JXD110" s="376"/>
      <c r="JXE110" s="376"/>
      <c r="JXF110" s="376"/>
      <c r="JXG110" s="376"/>
      <c r="JXH110" s="376"/>
      <c r="JXI110" s="376"/>
      <c r="JXJ110" s="376"/>
      <c r="JXK110" s="376"/>
      <c r="JXL110" s="376"/>
      <c r="JXM110" s="376"/>
      <c r="JXN110" s="376"/>
      <c r="JXO110" s="376"/>
      <c r="JXP110" s="376"/>
      <c r="JXQ110" s="376"/>
      <c r="JXR110" s="376"/>
      <c r="JXS110" s="376"/>
      <c r="JXT110" s="376"/>
      <c r="JXU110" s="376"/>
      <c r="JXV110" s="376"/>
      <c r="JXW110" s="376"/>
      <c r="JXX110" s="376"/>
      <c r="JXY110" s="376"/>
      <c r="JXZ110" s="376"/>
      <c r="JYA110" s="376"/>
      <c r="JYB110" s="376"/>
      <c r="JYC110" s="376"/>
      <c r="JYD110" s="376"/>
      <c r="JYE110" s="376"/>
      <c r="JYF110" s="376"/>
      <c r="JYG110" s="376"/>
      <c r="JYH110" s="376"/>
      <c r="JYI110" s="376"/>
      <c r="JYJ110" s="376"/>
      <c r="JYK110" s="376"/>
      <c r="JYL110" s="376"/>
      <c r="JYM110" s="376"/>
      <c r="JYN110" s="376"/>
      <c r="JYO110" s="376"/>
      <c r="JYP110" s="376"/>
      <c r="JYQ110" s="376"/>
      <c r="JYR110" s="376"/>
      <c r="JYS110" s="376"/>
      <c r="JYT110" s="376"/>
      <c r="JYU110" s="376"/>
      <c r="JYV110" s="376"/>
      <c r="JYW110" s="376"/>
      <c r="JYX110" s="376"/>
      <c r="JYY110" s="376"/>
      <c r="JYZ110" s="376"/>
      <c r="JZA110" s="376"/>
      <c r="JZB110" s="376"/>
      <c r="JZC110" s="376"/>
      <c r="JZD110" s="376"/>
      <c r="JZE110" s="376"/>
      <c r="JZF110" s="376"/>
      <c r="JZG110" s="376"/>
      <c r="JZH110" s="376"/>
      <c r="JZI110" s="376"/>
      <c r="JZJ110" s="376"/>
      <c r="JZK110" s="376"/>
      <c r="JZL110" s="376"/>
      <c r="JZM110" s="376"/>
      <c r="JZN110" s="376"/>
      <c r="JZO110" s="376"/>
      <c r="JZP110" s="376"/>
      <c r="JZQ110" s="376"/>
      <c r="JZR110" s="376"/>
      <c r="JZS110" s="376"/>
      <c r="JZT110" s="376"/>
      <c r="JZU110" s="376"/>
      <c r="JZV110" s="376"/>
      <c r="JZW110" s="376"/>
      <c r="JZX110" s="376"/>
      <c r="JZY110" s="376"/>
      <c r="JZZ110" s="376"/>
      <c r="KAA110" s="376"/>
      <c r="KAB110" s="376"/>
      <c r="KAC110" s="376"/>
      <c r="KAD110" s="376"/>
      <c r="KAE110" s="376"/>
      <c r="KAF110" s="376"/>
      <c r="KAG110" s="376"/>
      <c r="KAH110" s="376"/>
      <c r="KAI110" s="376"/>
      <c r="KAJ110" s="376"/>
      <c r="KAK110" s="376"/>
      <c r="KAL110" s="376"/>
      <c r="KAM110" s="376"/>
      <c r="KAN110" s="376"/>
      <c r="KAO110" s="376"/>
      <c r="KAP110" s="376"/>
      <c r="KAQ110" s="376"/>
      <c r="KAR110" s="376"/>
      <c r="KAS110" s="376"/>
      <c r="KAT110" s="376"/>
      <c r="KAU110" s="376"/>
      <c r="KAV110" s="376"/>
      <c r="KAW110" s="376"/>
      <c r="KAX110" s="376"/>
      <c r="KAY110" s="376"/>
      <c r="KAZ110" s="376"/>
      <c r="KBA110" s="376"/>
      <c r="KBB110" s="376"/>
      <c r="KBC110" s="376"/>
      <c r="KBD110" s="376"/>
      <c r="KBE110" s="376"/>
      <c r="KBF110" s="376"/>
      <c r="KBG110" s="376"/>
      <c r="KBH110" s="376"/>
      <c r="KBI110" s="376"/>
      <c r="KBJ110" s="376"/>
      <c r="KBK110" s="376"/>
      <c r="KBL110" s="376"/>
      <c r="KBM110" s="376"/>
      <c r="KBN110" s="376"/>
      <c r="KBO110" s="376"/>
      <c r="KBP110" s="376"/>
      <c r="KBQ110" s="376"/>
      <c r="KBR110" s="376"/>
      <c r="KBS110" s="376"/>
      <c r="KBT110" s="376"/>
      <c r="KBU110" s="376"/>
      <c r="KBV110" s="376"/>
      <c r="KBW110" s="376"/>
      <c r="KBX110" s="376"/>
      <c r="KBY110" s="376"/>
      <c r="KBZ110" s="376"/>
      <c r="KCA110" s="376"/>
      <c r="KCB110" s="376"/>
      <c r="KCC110" s="376"/>
      <c r="KCD110" s="376"/>
      <c r="KCE110" s="376"/>
      <c r="KCF110" s="376"/>
      <c r="KCG110" s="376"/>
      <c r="KCH110" s="376"/>
      <c r="KCI110" s="376"/>
      <c r="KCJ110" s="376"/>
      <c r="KCK110" s="376"/>
      <c r="KCL110" s="376"/>
      <c r="KCM110" s="376"/>
      <c r="KCN110" s="376"/>
      <c r="KCO110" s="376"/>
      <c r="KCP110" s="376"/>
      <c r="KCQ110" s="376"/>
      <c r="KCR110" s="376"/>
      <c r="KCS110" s="376"/>
      <c r="KCT110" s="376"/>
      <c r="KCU110" s="376"/>
      <c r="KCV110" s="376"/>
      <c r="KCW110" s="376"/>
      <c r="KCX110" s="376"/>
      <c r="KCY110" s="376"/>
      <c r="KCZ110" s="376"/>
      <c r="KDA110" s="376"/>
      <c r="KDB110" s="376"/>
      <c r="KDC110" s="376"/>
      <c r="KDD110" s="376"/>
      <c r="KDE110" s="376"/>
      <c r="KDF110" s="376"/>
      <c r="KDG110" s="376"/>
      <c r="KDH110" s="376"/>
      <c r="KDI110" s="376"/>
      <c r="KDJ110" s="376"/>
      <c r="KDK110" s="376"/>
      <c r="KDL110" s="376"/>
      <c r="KDM110" s="376"/>
      <c r="KDN110" s="376"/>
      <c r="KDO110" s="376"/>
      <c r="KDP110" s="376"/>
      <c r="KDQ110" s="376"/>
      <c r="KDR110" s="376"/>
      <c r="KDS110" s="376"/>
      <c r="KDT110" s="376"/>
      <c r="KDU110" s="376"/>
      <c r="KDV110" s="376"/>
      <c r="KDW110" s="376"/>
      <c r="KDX110" s="376"/>
      <c r="KDY110" s="376"/>
      <c r="KDZ110" s="376"/>
      <c r="KEA110" s="376"/>
      <c r="KEB110" s="376"/>
      <c r="KEC110" s="376"/>
      <c r="KED110" s="376"/>
      <c r="KEE110" s="376"/>
      <c r="KEF110" s="376"/>
      <c r="KEG110" s="376"/>
      <c r="KEH110" s="376"/>
      <c r="KEI110" s="376"/>
      <c r="KEJ110" s="376"/>
      <c r="KEK110" s="376"/>
      <c r="KEL110" s="376"/>
      <c r="KEM110" s="376"/>
      <c r="KEN110" s="376"/>
      <c r="KEO110" s="376"/>
      <c r="KEP110" s="376"/>
      <c r="KEQ110" s="376"/>
      <c r="KER110" s="376"/>
      <c r="KES110" s="376"/>
      <c r="KET110" s="376"/>
      <c r="KEU110" s="376"/>
      <c r="KEV110" s="376"/>
      <c r="KEW110" s="376"/>
      <c r="KEX110" s="376"/>
      <c r="KEY110" s="376"/>
      <c r="KEZ110" s="376"/>
      <c r="KFA110" s="376"/>
      <c r="KFB110" s="376"/>
      <c r="KFC110" s="376"/>
      <c r="KFD110" s="376"/>
      <c r="KFE110" s="376"/>
      <c r="KFF110" s="376"/>
      <c r="KFG110" s="376"/>
      <c r="KFH110" s="376"/>
      <c r="KFI110" s="376"/>
      <c r="KFJ110" s="376"/>
      <c r="KFK110" s="376"/>
      <c r="KFL110" s="376"/>
      <c r="KFM110" s="376"/>
      <c r="KFN110" s="376"/>
      <c r="KFO110" s="376"/>
      <c r="KFP110" s="376"/>
      <c r="KFQ110" s="376"/>
      <c r="KFR110" s="376"/>
      <c r="KFS110" s="376"/>
      <c r="KFT110" s="376"/>
      <c r="KFU110" s="376"/>
      <c r="KFV110" s="376"/>
      <c r="KFW110" s="376"/>
      <c r="KFX110" s="376"/>
      <c r="KFY110" s="376"/>
      <c r="KFZ110" s="376"/>
      <c r="KGA110" s="376"/>
      <c r="KGB110" s="376"/>
      <c r="KGC110" s="376"/>
      <c r="KGD110" s="376"/>
      <c r="KGE110" s="376"/>
      <c r="KGF110" s="376"/>
      <c r="KGG110" s="376"/>
      <c r="KGH110" s="376"/>
      <c r="KGI110" s="376"/>
      <c r="KGJ110" s="376"/>
      <c r="KGK110" s="376"/>
      <c r="KGL110" s="376"/>
      <c r="KGM110" s="376"/>
      <c r="KGN110" s="376"/>
      <c r="KGO110" s="376"/>
      <c r="KGP110" s="376"/>
      <c r="KGQ110" s="376"/>
      <c r="KGR110" s="376"/>
      <c r="KGS110" s="376"/>
      <c r="KGT110" s="376"/>
      <c r="KGU110" s="376"/>
      <c r="KGV110" s="376"/>
      <c r="KGW110" s="376"/>
      <c r="KGX110" s="376"/>
      <c r="KGY110" s="376"/>
      <c r="KGZ110" s="376"/>
      <c r="KHA110" s="376"/>
      <c r="KHB110" s="376"/>
      <c r="KHC110" s="376"/>
      <c r="KHD110" s="376"/>
      <c r="KHE110" s="376"/>
      <c r="KHF110" s="376"/>
      <c r="KHG110" s="376"/>
      <c r="KHH110" s="376"/>
      <c r="KHI110" s="376"/>
      <c r="KHJ110" s="376"/>
      <c r="KHK110" s="376"/>
      <c r="KHL110" s="376"/>
      <c r="KHM110" s="376"/>
      <c r="KHN110" s="376"/>
      <c r="KHO110" s="376"/>
      <c r="KHP110" s="376"/>
      <c r="KHQ110" s="376"/>
      <c r="KHR110" s="376"/>
      <c r="KHS110" s="376"/>
      <c r="KHT110" s="376"/>
      <c r="KHU110" s="376"/>
      <c r="KHV110" s="376"/>
      <c r="KHW110" s="376"/>
      <c r="KHX110" s="376"/>
      <c r="KHY110" s="376"/>
      <c r="KHZ110" s="376"/>
      <c r="KIA110" s="376"/>
      <c r="KIB110" s="376"/>
      <c r="KIC110" s="376"/>
      <c r="KID110" s="376"/>
      <c r="KIE110" s="376"/>
      <c r="KIF110" s="376"/>
      <c r="KIG110" s="376"/>
      <c r="KIH110" s="376"/>
      <c r="KII110" s="376"/>
      <c r="KIJ110" s="376"/>
      <c r="KIK110" s="376"/>
      <c r="KIL110" s="376"/>
      <c r="KIM110" s="376"/>
      <c r="KIN110" s="376"/>
      <c r="KIO110" s="376"/>
      <c r="KIP110" s="376"/>
      <c r="KIQ110" s="376"/>
      <c r="KIR110" s="376"/>
      <c r="KIS110" s="376"/>
      <c r="KIT110" s="376"/>
      <c r="KIU110" s="376"/>
      <c r="KIV110" s="376"/>
      <c r="KIW110" s="376"/>
      <c r="KIX110" s="376"/>
      <c r="KIY110" s="376"/>
      <c r="KIZ110" s="376"/>
      <c r="KJA110" s="376"/>
      <c r="KJB110" s="376"/>
      <c r="KJC110" s="376"/>
      <c r="KJD110" s="376"/>
      <c r="KJE110" s="376"/>
      <c r="KJF110" s="376"/>
      <c r="KJG110" s="376"/>
      <c r="KJH110" s="376"/>
      <c r="KJI110" s="376"/>
      <c r="KJJ110" s="376"/>
      <c r="KJK110" s="376"/>
      <c r="KJL110" s="376"/>
      <c r="KJM110" s="376"/>
      <c r="KJN110" s="376"/>
      <c r="KJO110" s="376"/>
      <c r="KJP110" s="376"/>
      <c r="KJQ110" s="376"/>
      <c r="KJR110" s="376"/>
      <c r="KJS110" s="376"/>
      <c r="KJT110" s="376"/>
      <c r="KJU110" s="376"/>
      <c r="KJV110" s="376"/>
      <c r="KJW110" s="376"/>
      <c r="KJX110" s="376"/>
      <c r="KJY110" s="376"/>
      <c r="KJZ110" s="376"/>
      <c r="KKA110" s="376"/>
      <c r="KKB110" s="376"/>
      <c r="KKC110" s="376"/>
      <c r="KKD110" s="376"/>
      <c r="KKE110" s="376"/>
      <c r="KKF110" s="376"/>
      <c r="KKG110" s="376"/>
      <c r="KKH110" s="376"/>
      <c r="KKI110" s="376"/>
      <c r="KKJ110" s="376"/>
      <c r="KKK110" s="376"/>
      <c r="KKL110" s="376"/>
      <c r="KKM110" s="376"/>
      <c r="KKN110" s="376"/>
      <c r="KKO110" s="376"/>
      <c r="KKP110" s="376"/>
      <c r="KKQ110" s="376"/>
      <c r="KKR110" s="376"/>
      <c r="KKS110" s="376"/>
      <c r="KKT110" s="376"/>
      <c r="KKU110" s="376"/>
      <c r="KKV110" s="376"/>
      <c r="KKW110" s="376"/>
      <c r="KKX110" s="376"/>
      <c r="KKY110" s="376"/>
      <c r="KKZ110" s="376"/>
      <c r="KLA110" s="376"/>
      <c r="KLB110" s="376"/>
      <c r="KLC110" s="376"/>
      <c r="KLD110" s="376"/>
      <c r="KLE110" s="376"/>
      <c r="KLF110" s="376"/>
      <c r="KLG110" s="376"/>
      <c r="KLH110" s="376"/>
      <c r="KLI110" s="376"/>
      <c r="KLJ110" s="376"/>
      <c r="KLK110" s="376"/>
      <c r="KLL110" s="376"/>
      <c r="KLM110" s="376"/>
      <c r="KLN110" s="376"/>
      <c r="KLO110" s="376"/>
      <c r="KLP110" s="376"/>
      <c r="KLQ110" s="376"/>
      <c r="KLR110" s="376"/>
      <c r="KLS110" s="376"/>
      <c r="KLT110" s="376"/>
      <c r="KLU110" s="376"/>
      <c r="KLV110" s="376"/>
      <c r="KLW110" s="376"/>
      <c r="KLX110" s="376"/>
      <c r="KLY110" s="376"/>
      <c r="KLZ110" s="376"/>
      <c r="KMA110" s="376"/>
      <c r="KMB110" s="376"/>
      <c r="KMC110" s="376"/>
      <c r="KMD110" s="376"/>
      <c r="KME110" s="376"/>
      <c r="KMF110" s="376"/>
      <c r="KMG110" s="376"/>
      <c r="KMH110" s="376"/>
      <c r="KMI110" s="376"/>
      <c r="KMJ110" s="376"/>
      <c r="KMK110" s="376"/>
      <c r="KML110" s="376"/>
      <c r="KMM110" s="376"/>
      <c r="KMN110" s="376"/>
      <c r="KMO110" s="376"/>
      <c r="KMP110" s="376"/>
      <c r="KMQ110" s="376"/>
      <c r="KMR110" s="376"/>
      <c r="KMS110" s="376"/>
      <c r="KMT110" s="376"/>
      <c r="KMU110" s="376"/>
      <c r="KMV110" s="376"/>
      <c r="KMW110" s="376"/>
      <c r="KMX110" s="376"/>
      <c r="KMY110" s="376"/>
      <c r="KMZ110" s="376"/>
      <c r="KNA110" s="376"/>
      <c r="KNB110" s="376"/>
      <c r="KNC110" s="376"/>
      <c r="KND110" s="376"/>
      <c r="KNE110" s="376"/>
      <c r="KNF110" s="376"/>
      <c r="KNG110" s="376"/>
      <c r="KNH110" s="376"/>
      <c r="KNI110" s="376"/>
      <c r="KNJ110" s="376"/>
      <c r="KNK110" s="376"/>
      <c r="KNL110" s="376"/>
      <c r="KNM110" s="376"/>
      <c r="KNN110" s="376"/>
      <c r="KNO110" s="376"/>
      <c r="KNP110" s="376"/>
      <c r="KNQ110" s="376"/>
      <c r="KNR110" s="376"/>
      <c r="KNS110" s="376"/>
      <c r="KNT110" s="376"/>
      <c r="KNU110" s="376"/>
      <c r="KNV110" s="376"/>
      <c r="KNW110" s="376"/>
      <c r="KNX110" s="376"/>
      <c r="KNY110" s="376"/>
      <c r="KNZ110" s="376"/>
      <c r="KOA110" s="376"/>
      <c r="KOB110" s="376"/>
      <c r="KOC110" s="376"/>
      <c r="KOD110" s="376"/>
      <c r="KOE110" s="376"/>
      <c r="KOF110" s="376"/>
      <c r="KOG110" s="376"/>
      <c r="KOH110" s="376"/>
      <c r="KOI110" s="376"/>
      <c r="KOJ110" s="376"/>
      <c r="KOK110" s="376"/>
      <c r="KOL110" s="376"/>
      <c r="KOM110" s="376"/>
      <c r="KON110" s="376"/>
      <c r="KOO110" s="376"/>
      <c r="KOP110" s="376"/>
      <c r="KOQ110" s="376"/>
      <c r="KOR110" s="376"/>
      <c r="KOS110" s="376"/>
      <c r="KOT110" s="376"/>
      <c r="KOU110" s="376"/>
      <c r="KOV110" s="376"/>
      <c r="KOW110" s="376"/>
      <c r="KOX110" s="376"/>
      <c r="KOY110" s="376"/>
      <c r="KOZ110" s="376"/>
      <c r="KPA110" s="376"/>
      <c r="KPB110" s="376"/>
      <c r="KPC110" s="376"/>
      <c r="KPD110" s="376"/>
      <c r="KPE110" s="376"/>
      <c r="KPF110" s="376"/>
      <c r="KPG110" s="376"/>
      <c r="KPH110" s="376"/>
      <c r="KPI110" s="376"/>
      <c r="KPJ110" s="376"/>
      <c r="KPK110" s="376"/>
      <c r="KPL110" s="376"/>
      <c r="KPM110" s="376"/>
      <c r="KPN110" s="376"/>
      <c r="KPO110" s="376"/>
      <c r="KPP110" s="376"/>
      <c r="KPQ110" s="376"/>
      <c r="KPR110" s="376"/>
      <c r="KPS110" s="376"/>
      <c r="KPT110" s="376"/>
      <c r="KPU110" s="376"/>
      <c r="KPV110" s="376"/>
      <c r="KPW110" s="376"/>
      <c r="KPX110" s="376"/>
      <c r="KPY110" s="376"/>
      <c r="KPZ110" s="376"/>
      <c r="KQA110" s="376"/>
      <c r="KQB110" s="376"/>
      <c r="KQC110" s="376"/>
      <c r="KQD110" s="376"/>
      <c r="KQE110" s="376"/>
      <c r="KQF110" s="376"/>
      <c r="KQG110" s="376"/>
      <c r="KQH110" s="376"/>
      <c r="KQI110" s="376"/>
      <c r="KQJ110" s="376"/>
      <c r="KQK110" s="376"/>
      <c r="KQL110" s="376"/>
      <c r="KQM110" s="376"/>
      <c r="KQN110" s="376"/>
      <c r="KQO110" s="376"/>
      <c r="KQP110" s="376"/>
      <c r="KQQ110" s="376"/>
      <c r="KQR110" s="376"/>
      <c r="KQS110" s="376"/>
      <c r="KQT110" s="376"/>
      <c r="KQU110" s="376"/>
      <c r="KQV110" s="376"/>
      <c r="KQW110" s="376"/>
      <c r="KQX110" s="376"/>
      <c r="KQY110" s="376"/>
      <c r="KQZ110" s="376"/>
      <c r="KRA110" s="376"/>
      <c r="KRB110" s="376"/>
      <c r="KRC110" s="376"/>
      <c r="KRD110" s="376"/>
      <c r="KRE110" s="376"/>
      <c r="KRF110" s="376"/>
      <c r="KRG110" s="376"/>
      <c r="KRH110" s="376"/>
      <c r="KRI110" s="376"/>
      <c r="KRJ110" s="376"/>
      <c r="KRK110" s="376"/>
      <c r="KRL110" s="376"/>
      <c r="KRM110" s="376"/>
      <c r="KRN110" s="376"/>
      <c r="KRO110" s="376"/>
      <c r="KRP110" s="376"/>
      <c r="KRQ110" s="376"/>
      <c r="KRR110" s="376"/>
      <c r="KRS110" s="376"/>
      <c r="KRT110" s="376"/>
      <c r="KRU110" s="376"/>
      <c r="KRV110" s="376"/>
      <c r="KRW110" s="376"/>
      <c r="KRX110" s="376"/>
      <c r="KRY110" s="376"/>
      <c r="KRZ110" s="376"/>
      <c r="KSA110" s="376"/>
      <c r="KSB110" s="376"/>
      <c r="KSC110" s="376"/>
      <c r="KSD110" s="376"/>
      <c r="KSE110" s="376"/>
      <c r="KSF110" s="376"/>
      <c r="KSG110" s="376"/>
      <c r="KSH110" s="376"/>
      <c r="KSI110" s="376"/>
      <c r="KSJ110" s="376"/>
      <c r="KSK110" s="376"/>
      <c r="KSL110" s="376"/>
      <c r="KSM110" s="376"/>
      <c r="KSN110" s="376"/>
      <c r="KSO110" s="376"/>
      <c r="KSP110" s="376"/>
      <c r="KSQ110" s="376"/>
      <c r="KSR110" s="376"/>
      <c r="KSS110" s="376"/>
      <c r="KST110" s="376"/>
      <c r="KSU110" s="376"/>
      <c r="KSV110" s="376"/>
      <c r="KSW110" s="376"/>
      <c r="KSX110" s="376"/>
      <c r="KSY110" s="376"/>
      <c r="KSZ110" s="376"/>
      <c r="KTA110" s="376"/>
      <c r="KTB110" s="376"/>
      <c r="KTC110" s="376"/>
      <c r="KTD110" s="376"/>
      <c r="KTE110" s="376"/>
      <c r="KTF110" s="376"/>
      <c r="KTG110" s="376"/>
      <c r="KTH110" s="376"/>
      <c r="KTI110" s="376"/>
      <c r="KTJ110" s="376"/>
      <c r="KTK110" s="376"/>
      <c r="KTL110" s="376"/>
      <c r="KTM110" s="376"/>
      <c r="KTN110" s="376"/>
      <c r="KTO110" s="376"/>
      <c r="KTP110" s="376"/>
      <c r="KTQ110" s="376"/>
      <c r="KTR110" s="376"/>
      <c r="KTS110" s="376"/>
      <c r="KTT110" s="376"/>
      <c r="KTU110" s="376"/>
      <c r="KTV110" s="376"/>
      <c r="KTW110" s="376"/>
      <c r="KTX110" s="376"/>
      <c r="KTY110" s="376"/>
      <c r="KTZ110" s="376"/>
      <c r="KUA110" s="376"/>
      <c r="KUB110" s="376"/>
      <c r="KUC110" s="376"/>
      <c r="KUD110" s="376"/>
      <c r="KUE110" s="376"/>
      <c r="KUF110" s="376"/>
      <c r="KUG110" s="376"/>
      <c r="KUH110" s="376"/>
      <c r="KUI110" s="376"/>
      <c r="KUJ110" s="376"/>
      <c r="KUK110" s="376"/>
      <c r="KUL110" s="376"/>
      <c r="KUM110" s="376"/>
      <c r="KUN110" s="376"/>
      <c r="KUO110" s="376"/>
      <c r="KUP110" s="376"/>
      <c r="KUQ110" s="376"/>
      <c r="KUR110" s="376"/>
      <c r="KUS110" s="376"/>
      <c r="KUT110" s="376"/>
      <c r="KUU110" s="376"/>
      <c r="KUV110" s="376"/>
      <c r="KUW110" s="376"/>
      <c r="KUX110" s="376"/>
      <c r="KUY110" s="376"/>
      <c r="KUZ110" s="376"/>
      <c r="KVA110" s="376"/>
      <c r="KVB110" s="376"/>
      <c r="KVC110" s="376"/>
      <c r="KVD110" s="376"/>
      <c r="KVE110" s="376"/>
      <c r="KVF110" s="376"/>
      <c r="KVG110" s="376"/>
      <c r="KVH110" s="376"/>
      <c r="KVI110" s="376"/>
      <c r="KVJ110" s="376"/>
      <c r="KVK110" s="376"/>
      <c r="KVL110" s="376"/>
      <c r="KVM110" s="376"/>
      <c r="KVN110" s="376"/>
      <c r="KVO110" s="376"/>
      <c r="KVP110" s="376"/>
      <c r="KVQ110" s="376"/>
      <c r="KVR110" s="376"/>
      <c r="KVS110" s="376"/>
      <c r="KVT110" s="376"/>
      <c r="KVU110" s="376"/>
      <c r="KVV110" s="376"/>
      <c r="KVW110" s="376"/>
      <c r="KVX110" s="376"/>
      <c r="KVY110" s="376"/>
      <c r="KVZ110" s="376"/>
      <c r="KWA110" s="376"/>
      <c r="KWB110" s="376"/>
      <c r="KWC110" s="376"/>
      <c r="KWD110" s="376"/>
      <c r="KWE110" s="376"/>
      <c r="KWF110" s="376"/>
      <c r="KWG110" s="376"/>
      <c r="KWH110" s="376"/>
      <c r="KWI110" s="376"/>
      <c r="KWJ110" s="376"/>
      <c r="KWK110" s="376"/>
      <c r="KWL110" s="376"/>
      <c r="KWM110" s="376"/>
      <c r="KWN110" s="376"/>
      <c r="KWO110" s="376"/>
      <c r="KWP110" s="376"/>
      <c r="KWQ110" s="376"/>
      <c r="KWR110" s="376"/>
      <c r="KWS110" s="376"/>
      <c r="KWT110" s="376"/>
      <c r="KWU110" s="376"/>
      <c r="KWV110" s="376"/>
      <c r="KWW110" s="376"/>
      <c r="KWX110" s="376"/>
      <c r="KWY110" s="376"/>
      <c r="KWZ110" s="376"/>
      <c r="KXA110" s="376"/>
      <c r="KXB110" s="376"/>
      <c r="KXC110" s="376"/>
      <c r="KXD110" s="376"/>
      <c r="KXE110" s="376"/>
      <c r="KXF110" s="376"/>
      <c r="KXG110" s="376"/>
      <c r="KXH110" s="376"/>
      <c r="KXI110" s="376"/>
      <c r="KXJ110" s="376"/>
      <c r="KXK110" s="376"/>
      <c r="KXL110" s="376"/>
      <c r="KXM110" s="376"/>
      <c r="KXN110" s="376"/>
      <c r="KXO110" s="376"/>
      <c r="KXP110" s="376"/>
      <c r="KXQ110" s="376"/>
      <c r="KXR110" s="376"/>
      <c r="KXS110" s="376"/>
      <c r="KXT110" s="376"/>
      <c r="KXU110" s="376"/>
      <c r="KXV110" s="376"/>
      <c r="KXW110" s="376"/>
      <c r="KXX110" s="376"/>
      <c r="KXY110" s="376"/>
      <c r="KXZ110" s="376"/>
      <c r="KYA110" s="376"/>
      <c r="KYB110" s="376"/>
      <c r="KYC110" s="376"/>
      <c r="KYD110" s="376"/>
      <c r="KYE110" s="376"/>
      <c r="KYF110" s="376"/>
      <c r="KYG110" s="376"/>
      <c r="KYH110" s="376"/>
      <c r="KYI110" s="376"/>
      <c r="KYJ110" s="376"/>
      <c r="KYK110" s="376"/>
      <c r="KYL110" s="376"/>
      <c r="KYM110" s="376"/>
      <c r="KYN110" s="376"/>
      <c r="KYO110" s="376"/>
      <c r="KYP110" s="376"/>
      <c r="KYQ110" s="376"/>
      <c r="KYR110" s="376"/>
      <c r="KYS110" s="376"/>
      <c r="KYT110" s="376"/>
      <c r="KYU110" s="376"/>
      <c r="KYV110" s="376"/>
      <c r="KYW110" s="376"/>
      <c r="KYX110" s="376"/>
      <c r="KYY110" s="376"/>
      <c r="KYZ110" s="376"/>
      <c r="KZA110" s="376"/>
      <c r="KZB110" s="376"/>
      <c r="KZC110" s="376"/>
      <c r="KZD110" s="376"/>
      <c r="KZE110" s="376"/>
      <c r="KZF110" s="376"/>
      <c r="KZG110" s="376"/>
      <c r="KZH110" s="376"/>
      <c r="KZI110" s="376"/>
      <c r="KZJ110" s="376"/>
      <c r="KZK110" s="376"/>
      <c r="KZL110" s="376"/>
      <c r="KZM110" s="376"/>
      <c r="KZN110" s="376"/>
      <c r="KZO110" s="376"/>
      <c r="KZP110" s="376"/>
      <c r="KZQ110" s="376"/>
      <c r="KZR110" s="376"/>
      <c r="KZS110" s="376"/>
      <c r="KZT110" s="376"/>
      <c r="KZU110" s="376"/>
      <c r="KZV110" s="376"/>
      <c r="KZW110" s="376"/>
      <c r="KZX110" s="376"/>
      <c r="KZY110" s="376"/>
      <c r="KZZ110" s="376"/>
      <c r="LAA110" s="376"/>
      <c r="LAB110" s="376"/>
      <c r="LAC110" s="376"/>
      <c r="LAD110" s="376"/>
      <c r="LAE110" s="376"/>
      <c r="LAF110" s="376"/>
      <c r="LAG110" s="376"/>
      <c r="LAH110" s="376"/>
      <c r="LAI110" s="376"/>
      <c r="LAJ110" s="376"/>
      <c r="LAK110" s="376"/>
      <c r="LAL110" s="376"/>
      <c r="LAM110" s="376"/>
      <c r="LAN110" s="376"/>
      <c r="LAO110" s="376"/>
      <c r="LAP110" s="376"/>
      <c r="LAQ110" s="376"/>
      <c r="LAR110" s="376"/>
      <c r="LAS110" s="376"/>
      <c r="LAT110" s="376"/>
      <c r="LAU110" s="376"/>
      <c r="LAV110" s="376"/>
      <c r="LAW110" s="376"/>
      <c r="LAX110" s="376"/>
      <c r="LAY110" s="376"/>
      <c r="LAZ110" s="376"/>
      <c r="LBA110" s="376"/>
      <c r="LBB110" s="376"/>
      <c r="LBC110" s="376"/>
      <c r="LBD110" s="376"/>
      <c r="LBE110" s="376"/>
      <c r="LBF110" s="376"/>
      <c r="LBG110" s="376"/>
      <c r="LBH110" s="376"/>
      <c r="LBI110" s="376"/>
      <c r="LBJ110" s="376"/>
      <c r="LBK110" s="376"/>
      <c r="LBL110" s="376"/>
      <c r="LBM110" s="376"/>
      <c r="LBN110" s="376"/>
      <c r="LBO110" s="376"/>
      <c r="LBP110" s="376"/>
      <c r="LBQ110" s="376"/>
      <c r="LBR110" s="376"/>
      <c r="LBS110" s="376"/>
      <c r="LBT110" s="376"/>
      <c r="LBU110" s="376"/>
      <c r="LBV110" s="376"/>
      <c r="LBW110" s="376"/>
      <c r="LBX110" s="376"/>
      <c r="LBY110" s="376"/>
      <c r="LBZ110" s="376"/>
      <c r="LCA110" s="376"/>
      <c r="LCB110" s="376"/>
      <c r="LCC110" s="376"/>
      <c r="LCD110" s="376"/>
      <c r="LCE110" s="376"/>
      <c r="LCF110" s="376"/>
      <c r="LCG110" s="376"/>
      <c r="LCH110" s="376"/>
      <c r="LCI110" s="376"/>
      <c r="LCJ110" s="376"/>
      <c r="LCK110" s="376"/>
      <c r="LCL110" s="376"/>
      <c r="LCM110" s="376"/>
      <c r="LCN110" s="376"/>
      <c r="LCO110" s="376"/>
      <c r="LCP110" s="376"/>
      <c r="LCQ110" s="376"/>
      <c r="LCR110" s="376"/>
      <c r="LCS110" s="376"/>
      <c r="LCT110" s="376"/>
      <c r="LCU110" s="376"/>
      <c r="LCV110" s="376"/>
      <c r="LCW110" s="376"/>
      <c r="LCX110" s="376"/>
      <c r="LCY110" s="376"/>
      <c r="LCZ110" s="376"/>
      <c r="LDA110" s="376"/>
      <c r="LDB110" s="376"/>
      <c r="LDC110" s="376"/>
      <c r="LDD110" s="376"/>
      <c r="LDE110" s="376"/>
      <c r="LDF110" s="376"/>
      <c r="LDG110" s="376"/>
      <c r="LDH110" s="376"/>
      <c r="LDI110" s="376"/>
      <c r="LDJ110" s="376"/>
      <c r="LDK110" s="376"/>
      <c r="LDL110" s="376"/>
      <c r="LDM110" s="376"/>
      <c r="LDN110" s="376"/>
      <c r="LDO110" s="376"/>
      <c r="LDP110" s="376"/>
      <c r="LDQ110" s="376"/>
      <c r="LDR110" s="376"/>
      <c r="LDS110" s="376"/>
      <c r="LDT110" s="376"/>
      <c r="LDU110" s="376"/>
      <c r="LDV110" s="376"/>
      <c r="LDW110" s="376"/>
      <c r="LDX110" s="376"/>
      <c r="LDY110" s="376"/>
      <c r="LDZ110" s="376"/>
      <c r="LEA110" s="376"/>
      <c r="LEB110" s="376"/>
      <c r="LEC110" s="376"/>
      <c r="LED110" s="376"/>
      <c r="LEE110" s="376"/>
      <c r="LEF110" s="376"/>
      <c r="LEG110" s="376"/>
      <c r="LEH110" s="376"/>
      <c r="LEI110" s="376"/>
      <c r="LEJ110" s="376"/>
      <c r="LEK110" s="376"/>
      <c r="LEL110" s="376"/>
      <c r="LEM110" s="376"/>
      <c r="LEN110" s="376"/>
      <c r="LEO110" s="376"/>
      <c r="LEP110" s="376"/>
      <c r="LEQ110" s="376"/>
      <c r="LER110" s="376"/>
      <c r="LES110" s="376"/>
      <c r="LET110" s="376"/>
      <c r="LEU110" s="376"/>
      <c r="LEV110" s="376"/>
      <c r="LEW110" s="376"/>
      <c r="LEX110" s="376"/>
      <c r="LEY110" s="376"/>
      <c r="LEZ110" s="376"/>
      <c r="LFA110" s="376"/>
      <c r="LFB110" s="376"/>
      <c r="LFC110" s="376"/>
      <c r="LFD110" s="376"/>
      <c r="LFE110" s="376"/>
      <c r="LFF110" s="376"/>
      <c r="LFG110" s="376"/>
      <c r="LFH110" s="376"/>
      <c r="LFI110" s="376"/>
      <c r="LFJ110" s="376"/>
      <c r="LFK110" s="376"/>
      <c r="LFL110" s="376"/>
      <c r="LFM110" s="376"/>
      <c r="LFN110" s="376"/>
      <c r="LFO110" s="376"/>
      <c r="LFP110" s="376"/>
      <c r="LFQ110" s="376"/>
      <c r="LFR110" s="376"/>
      <c r="LFS110" s="376"/>
      <c r="LFT110" s="376"/>
      <c r="LFU110" s="376"/>
      <c r="LFV110" s="376"/>
      <c r="LFW110" s="376"/>
      <c r="LFX110" s="376"/>
      <c r="LFY110" s="376"/>
      <c r="LFZ110" s="376"/>
      <c r="LGA110" s="376"/>
      <c r="LGB110" s="376"/>
      <c r="LGC110" s="376"/>
      <c r="LGD110" s="376"/>
      <c r="LGE110" s="376"/>
      <c r="LGF110" s="376"/>
      <c r="LGG110" s="376"/>
      <c r="LGH110" s="376"/>
      <c r="LGI110" s="376"/>
      <c r="LGJ110" s="376"/>
      <c r="LGK110" s="376"/>
      <c r="LGL110" s="376"/>
      <c r="LGM110" s="376"/>
      <c r="LGN110" s="376"/>
      <c r="LGO110" s="376"/>
      <c r="LGP110" s="376"/>
      <c r="LGQ110" s="376"/>
      <c r="LGR110" s="376"/>
      <c r="LGS110" s="376"/>
      <c r="LGT110" s="376"/>
      <c r="LGU110" s="376"/>
      <c r="LGV110" s="376"/>
      <c r="LGW110" s="376"/>
      <c r="LGX110" s="376"/>
      <c r="LGY110" s="376"/>
      <c r="LGZ110" s="376"/>
      <c r="LHA110" s="376"/>
      <c r="LHB110" s="376"/>
      <c r="LHC110" s="376"/>
      <c r="LHD110" s="376"/>
      <c r="LHE110" s="376"/>
      <c r="LHF110" s="376"/>
      <c r="LHG110" s="376"/>
      <c r="LHH110" s="376"/>
      <c r="LHI110" s="376"/>
      <c r="LHJ110" s="376"/>
      <c r="LHK110" s="376"/>
      <c r="LHL110" s="376"/>
      <c r="LHM110" s="376"/>
      <c r="LHN110" s="376"/>
      <c r="LHO110" s="376"/>
      <c r="LHP110" s="376"/>
      <c r="LHQ110" s="376"/>
      <c r="LHR110" s="376"/>
      <c r="LHS110" s="376"/>
      <c r="LHT110" s="376"/>
      <c r="LHU110" s="376"/>
      <c r="LHV110" s="376"/>
      <c r="LHW110" s="376"/>
      <c r="LHX110" s="376"/>
      <c r="LHY110" s="376"/>
      <c r="LHZ110" s="376"/>
      <c r="LIA110" s="376"/>
      <c r="LIB110" s="376"/>
      <c r="LIC110" s="376"/>
      <c r="LID110" s="376"/>
      <c r="LIE110" s="376"/>
      <c r="LIF110" s="376"/>
      <c r="LIG110" s="376"/>
      <c r="LIH110" s="376"/>
      <c r="LII110" s="376"/>
      <c r="LIJ110" s="376"/>
      <c r="LIK110" s="376"/>
      <c r="LIL110" s="376"/>
      <c r="LIM110" s="376"/>
      <c r="LIN110" s="376"/>
      <c r="LIO110" s="376"/>
      <c r="LIP110" s="376"/>
      <c r="LIQ110" s="376"/>
      <c r="LIR110" s="376"/>
      <c r="LIS110" s="376"/>
      <c r="LIT110" s="376"/>
      <c r="LIU110" s="376"/>
      <c r="LIV110" s="376"/>
      <c r="LIW110" s="376"/>
      <c r="LIX110" s="376"/>
      <c r="LIY110" s="376"/>
      <c r="LIZ110" s="376"/>
      <c r="LJA110" s="376"/>
      <c r="LJB110" s="376"/>
      <c r="LJC110" s="376"/>
      <c r="LJD110" s="376"/>
      <c r="LJE110" s="376"/>
      <c r="LJF110" s="376"/>
      <c r="LJG110" s="376"/>
      <c r="LJH110" s="376"/>
      <c r="LJI110" s="376"/>
      <c r="LJJ110" s="376"/>
      <c r="LJK110" s="376"/>
      <c r="LJL110" s="376"/>
      <c r="LJM110" s="376"/>
      <c r="LJN110" s="376"/>
      <c r="LJO110" s="376"/>
      <c r="LJP110" s="376"/>
      <c r="LJQ110" s="376"/>
      <c r="LJR110" s="376"/>
      <c r="LJS110" s="376"/>
      <c r="LJT110" s="376"/>
      <c r="LJU110" s="376"/>
      <c r="LJV110" s="376"/>
      <c r="LJW110" s="376"/>
      <c r="LJX110" s="376"/>
      <c r="LJY110" s="376"/>
      <c r="LJZ110" s="376"/>
      <c r="LKA110" s="376"/>
      <c r="LKB110" s="376"/>
      <c r="LKC110" s="376"/>
      <c r="LKD110" s="376"/>
      <c r="LKE110" s="376"/>
      <c r="LKF110" s="376"/>
      <c r="LKG110" s="376"/>
      <c r="LKH110" s="376"/>
      <c r="LKI110" s="376"/>
      <c r="LKJ110" s="376"/>
      <c r="LKK110" s="376"/>
      <c r="LKL110" s="376"/>
      <c r="LKM110" s="376"/>
      <c r="LKN110" s="376"/>
      <c r="LKO110" s="376"/>
      <c r="LKP110" s="376"/>
      <c r="LKQ110" s="376"/>
      <c r="LKR110" s="376"/>
      <c r="LKS110" s="376"/>
      <c r="LKT110" s="376"/>
      <c r="LKU110" s="376"/>
      <c r="LKV110" s="376"/>
      <c r="LKW110" s="376"/>
      <c r="LKX110" s="376"/>
      <c r="LKY110" s="376"/>
      <c r="LKZ110" s="376"/>
      <c r="LLA110" s="376"/>
      <c r="LLB110" s="376"/>
      <c r="LLC110" s="376"/>
      <c r="LLD110" s="376"/>
      <c r="LLE110" s="376"/>
      <c r="LLF110" s="376"/>
      <c r="LLG110" s="376"/>
      <c r="LLH110" s="376"/>
      <c r="LLI110" s="376"/>
      <c r="LLJ110" s="376"/>
      <c r="LLK110" s="376"/>
      <c r="LLL110" s="376"/>
      <c r="LLM110" s="376"/>
      <c r="LLN110" s="376"/>
      <c r="LLO110" s="376"/>
      <c r="LLP110" s="376"/>
      <c r="LLQ110" s="376"/>
      <c r="LLR110" s="376"/>
      <c r="LLS110" s="376"/>
      <c r="LLT110" s="376"/>
      <c r="LLU110" s="376"/>
      <c r="LLV110" s="376"/>
      <c r="LLW110" s="376"/>
      <c r="LLX110" s="376"/>
      <c r="LLY110" s="376"/>
      <c r="LLZ110" s="376"/>
      <c r="LMA110" s="376"/>
      <c r="LMB110" s="376"/>
      <c r="LMC110" s="376"/>
      <c r="LMD110" s="376"/>
      <c r="LME110" s="376"/>
      <c r="LMF110" s="376"/>
      <c r="LMG110" s="376"/>
      <c r="LMH110" s="376"/>
      <c r="LMI110" s="376"/>
      <c r="LMJ110" s="376"/>
      <c r="LMK110" s="376"/>
      <c r="LML110" s="376"/>
      <c r="LMM110" s="376"/>
      <c r="LMN110" s="376"/>
      <c r="LMO110" s="376"/>
      <c r="LMP110" s="376"/>
      <c r="LMQ110" s="376"/>
      <c r="LMR110" s="376"/>
      <c r="LMS110" s="376"/>
      <c r="LMT110" s="376"/>
      <c r="LMU110" s="376"/>
      <c r="LMV110" s="376"/>
      <c r="LMW110" s="376"/>
      <c r="LMX110" s="376"/>
      <c r="LMY110" s="376"/>
      <c r="LMZ110" s="376"/>
      <c r="LNA110" s="376"/>
      <c r="LNB110" s="376"/>
      <c r="LNC110" s="376"/>
      <c r="LND110" s="376"/>
      <c r="LNE110" s="376"/>
      <c r="LNF110" s="376"/>
      <c r="LNG110" s="376"/>
      <c r="LNH110" s="376"/>
      <c r="LNI110" s="376"/>
      <c r="LNJ110" s="376"/>
      <c r="LNK110" s="376"/>
      <c r="LNL110" s="376"/>
      <c r="LNM110" s="376"/>
      <c r="LNN110" s="376"/>
      <c r="LNO110" s="376"/>
      <c r="LNP110" s="376"/>
      <c r="LNQ110" s="376"/>
      <c r="LNR110" s="376"/>
      <c r="LNS110" s="376"/>
      <c r="LNT110" s="376"/>
      <c r="LNU110" s="376"/>
      <c r="LNV110" s="376"/>
      <c r="LNW110" s="376"/>
      <c r="LNX110" s="376"/>
      <c r="LNY110" s="376"/>
      <c r="LNZ110" s="376"/>
      <c r="LOA110" s="376"/>
      <c r="LOB110" s="376"/>
      <c r="LOC110" s="376"/>
      <c r="LOD110" s="376"/>
      <c r="LOE110" s="376"/>
      <c r="LOF110" s="376"/>
      <c r="LOG110" s="376"/>
      <c r="LOH110" s="376"/>
      <c r="LOI110" s="376"/>
      <c r="LOJ110" s="376"/>
      <c r="LOK110" s="376"/>
      <c r="LOL110" s="376"/>
      <c r="LOM110" s="376"/>
      <c r="LON110" s="376"/>
      <c r="LOO110" s="376"/>
      <c r="LOP110" s="376"/>
      <c r="LOQ110" s="376"/>
      <c r="LOR110" s="376"/>
      <c r="LOS110" s="376"/>
      <c r="LOT110" s="376"/>
      <c r="LOU110" s="376"/>
      <c r="LOV110" s="376"/>
      <c r="LOW110" s="376"/>
      <c r="LOX110" s="376"/>
      <c r="LOY110" s="376"/>
      <c r="LOZ110" s="376"/>
      <c r="LPA110" s="376"/>
      <c r="LPB110" s="376"/>
      <c r="LPC110" s="376"/>
      <c r="LPD110" s="376"/>
      <c r="LPE110" s="376"/>
      <c r="LPF110" s="376"/>
      <c r="LPG110" s="376"/>
      <c r="LPH110" s="376"/>
      <c r="LPI110" s="376"/>
      <c r="LPJ110" s="376"/>
      <c r="LPK110" s="376"/>
      <c r="LPL110" s="376"/>
      <c r="LPM110" s="376"/>
      <c r="LPN110" s="376"/>
      <c r="LPO110" s="376"/>
      <c r="LPP110" s="376"/>
      <c r="LPQ110" s="376"/>
      <c r="LPR110" s="376"/>
      <c r="LPS110" s="376"/>
      <c r="LPT110" s="376"/>
      <c r="LPU110" s="376"/>
      <c r="LPV110" s="376"/>
      <c r="LPW110" s="376"/>
      <c r="LPX110" s="376"/>
      <c r="LPY110" s="376"/>
      <c r="LPZ110" s="376"/>
      <c r="LQA110" s="376"/>
      <c r="LQB110" s="376"/>
      <c r="LQC110" s="376"/>
      <c r="LQD110" s="376"/>
      <c r="LQE110" s="376"/>
      <c r="LQF110" s="376"/>
      <c r="LQG110" s="376"/>
      <c r="LQH110" s="376"/>
      <c r="LQI110" s="376"/>
      <c r="LQJ110" s="376"/>
      <c r="LQK110" s="376"/>
      <c r="LQL110" s="376"/>
      <c r="LQM110" s="376"/>
      <c r="LQN110" s="376"/>
      <c r="LQO110" s="376"/>
      <c r="LQP110" s="376"/>
      <c r="LQQ110" s="376"/>
      <c r="LQR110" s="376"/>
      <c r="LQS110" s="376"/>
      <c r="LQT110" s="376"/>
      <c r="LQU110" s="376"/>
      <c r="LQV110" s="376"/>
      <c r="LQW110" s="376"/>
      <c r="LQX110" s="376"/>
      <c r="LQY110" s="376"/>
      <c r="LQZ110" s="376"/>
      <c r="LRA110" s="376"/>
      <c r="LRB110" s="376"/>
      <c r="LRC110" s="376"/>
      <c r="LRD110" s="376"/>
      <c r="LRE110" s="376"/>
      <c r="LRF110" s="376"/>
      <c r="LRG110" s="376"/>
      <c r="LRH110" s="376"/>
      <c r="LRI110" s="376"/>
      <c r="LRJ110" s="376"/>
      <c r="LRK110" s="376"/>
      <c r="LRL110" s="376"/>
      <c r="LRM110" s="376"/>
      <c r="LRN110" s="376"/>
      <c r="LRO110" s="376"/>
      <c r="LRP110" s="376"/>
      <c r="LRQ110" s="376"/>
      <c r="LRR110" s="376"/>
      <c r="LRS110" s="376"/>
      <c r="LRT110" s="376"/>
      <c r="LRU110" s="376"/>
      <c r="LRV110" s="376"/>
      <c r="LRW110" s="376"/>
      <c r="LRX110" s="376"/>
      <c r="LRY110" s="376"/>
      <c r="LRZ110" s="376"/>
      <c r="LSA110" s="376"/>
      <c r="LSB110" s="376"/>
      <c r="LSC110" s="376"/>
      <c r="LSD110" s="376"/>
      <c r="LSE110" s="376"/>
      <c r="LSF110" s="376"/>
      <c r="LSG110" s="376"/>
      <c r="LSH110" s="376"/>
      <c r="LSI110" s="376"/>
      <c r="LSJ110" s="376"/>
      <c r="LSK110" s="376"/>
      <c r="LSL110" s="376"/>
      <c r="LSM110" s="376"/>
      <c r="LSN110" s="376"/>
      <c r="LSO110" s="376"/>
      <c r="LSP110" s="376"/>
      <c r="LSQ110" s="376"/>
      <c r="LSR110" s="376"/>
      <c r="LSS110" s="376"/>
      <c r="LST110" s="376"/>
      <c r="LSU110" s="376"/>
      <c r="LSV110" s="376"/>
      <c r="LSW110" s="376"/>
      <c r="LSX110" s="376"/>
      <c r="LSY110" s="376"/>
      <c r="LSZ110" s="376"/>
      <c r="LTA110" s="376"/>
      <c r="LTB110" s="376"/>
      <c r="LTC110" s="376"/>
      <c r="LTD110" s="376"/>
      <c r="LTE110" s="376"/>
      <c r="LTF110" s="376"/>
      <c r="LTG110" s="376"/>
      <c r="LTH110" s="376"/>
      <c r="LTI110" s="376"/>
      <c r="LTJ110" s="376"/>
      <c r="LTK110" s="376"/>
      <c r="LTL110" s="376"/>
      <c r="LTM110" s="376"/>
      <c r="LTN110" s="376"/>
      <c r="LTO110" s="376"/>
      <c r="LTP110" s="376"/>
      <c r="LTQ110" s="376"/>
      <c r="LTR110" s="376"/>
      <c r="LTS110" s="376"/>
      <c r="LTT110" s="376"/>
      <c r="LTU110" s="376"/>
      <c r="LTV110" s="376"/>
      <c r="LTW110" s="376"/>
      <c r="LTX110" s="376"/>
      <c r="LTY110" s="376"/>
      <c r="LTZ110" s="376"/>
      <c r="LUA110" s="376"/>
      <c r="LUB110" s="376"/>
      <c r="LUC110" s="376"/>
      <c r="LUD110" s="376"/>
      <c r="LUE110" s="376"/>
      <c r="LUF110" s="376"/>
      <c r="LUG110" s="376"/>
      <c r="LUH110" s="376"/>
      <c r="LUI110" s="376"/>
      <c r="LUJ110" s="376"/>
      <c r="LUK110" s="376"/>
      <c r="LUL110" s="376"/>
      <c r="LUM110" s="376"/>
      <c r="LUN110" s="376"/>
      <c r="LUO110" s="376"/>
      <c r="LUP110" s="376"/>
      <c r="LUQ110" s="376"/>
      <c r="LUR110" s="376"/>
      <c r="LUS110" s="376"/>
      <c r="LUT110" s="376"/>
      <c r="LUU110" s="376"/>
      <c r="LUV110" s="376"/>
      <c r="LUW110" s="376"/>
      <c r="LUX110" s="376"/>
      <c r="LUY110" s="376"/>
      <c r="LUZ110" s="376"/>
      <c r="LVA110" s="376"/>
      <c r="LVB110" s="376"/>
      <c r="LVC110" s="376"/>
      <c r="LVD110" s="376"/>
      <c r="LVE110" s="376"/>
      <c r="LVF110" s="376"/>
      <c r="LVG110" s="376"/>
      <c r="LVH110" s="376"/>
      <c r="LVI110" s="376"/>
      <c r="LVJ110" s="376"/>
      <c r="LVK110" s="376"/>
      <c r="LVL110" s="376"/>
      <c r="LVM110" s="376"/>
      <c r="LVN110" s="376"/>
      <c r="LVO110" s="376"/>
      <c r="LVP110" s="376"/>
      <c r="LVQ110" s="376"/>
      <c r="LVR110" s="376"/>
      <c r="LVS110" s="376"/>
      <c r="LVT110" s="376"/>
      <c r="LVU110" s="376"/>
      <c r="LVV110" s="376"/>
      <c r="LVW110" s="376"/>
      <c r="LVX110" s="376"/>
      <c r="LVY110" s="376"/>
      <c r="LVZ110" s="376"/>
      <c r="LWA110" s="376"/>
      <c r="LWB110" s="376"/>
      <c r="LWC110" s="376"/>
      <c r="LWD110" s="376"/>
      <c r="LWE110" s="376"/>
      <c r="LWF110" s="376"/>
      <c r="LWG110" s="376"/>
      <c r="LWH110" s="376"/>
      <c r="LWI110" s="376"/>
      <c r="LWJ110" s="376"/>
      <c r="LWK110" s="376"/>
      <c r="LWL110" s="376"/>
      <c r="LWM110" s="376"/>
      <c r="LWN110" s="376"/>
      <c r="LWO110" s="376"/>
      <c r="LWP110" s="376"/>
      <c r="LWQ110" s="376"/>
      <c r="LWR110" s="376"/>
      <c r="LWS110" s="376"/>
      <c r="LWT110" s="376"/>
      <c r="LWU110" s="376"/>
      <c r="LWV110" s="376"/>
      <c r="LWW110" s="376"/>
      <c r="LWX110" s="376"/>
      <c r="LWY110" s="376"/>
      <c r="LWZ110" s="376"/>
      <c r="LXA110" s="376"/>
      <c r="LXB110" s="376"/>
      <c r="LXC110" s="376"/>
      <c r="LXD110" s="376"/>
      <c r="LXE110" s="376"/>
      <c r="LXF110" s="376"/>
      <c r="LXG110" s="376"/>
      <c r="LXH110" s="376"/>
      <c r="LXI110" s="376"/>
      <c r="LXJ110" s="376"/>
      <c r="LXK110" s="376"/>
      <c r="LXL110" s="376"/>
      <c r="LXM110" s="376"/>
      <c r="LXN110" s="376"/>
      <c r="LXO110" s="376"/>
      <c r="LXP110" s="376"/>
      <c r="LXQ110" s="376"/>
      <c r="LXR110" s="376"/>
      <c r="LXS110" s="376"/>
      <c r="LXT110" s="376"/>
      <c r="LXU110" s="376"/>
      <c r="LXV110" s="376"/>
      <c r="LXW110" s="376"/>
      <c r="LXX110" s="376"/>
      <c r="LXY110" s="376"/>
      <c r="LXZ110" s="376"/>
      <c r="LYA110" s="376"/>
      <c r="LYB110" s="376"/>
      <c r="LYC110" s="376"/>
      <c r="LYD110" s="376"/>
      <c r="LYE110" s="376"/>
      <c r="LYF110" s="376"/>
      <c r="LYG110" s="376"/>
      <c r="LYH110" s="376"/>
      <c r="LYI110" s="376"/>
      <c r="LYJ110" s="376"/>
      <c r="LYK110" s="376"/>
      <c r="LYL110" s="376"/>
      <c r="LYM110" s="376"/>
      <c r="LYN110" s="376"/>
      <c r="LYO110" s="376"/>
      <c r="LYP110" s="376"/>
      <c r="LYQ110" s="376"/>
      <c r="LYR110" s="376"/>
      <c r="LYS110" s="376"/>
      <c r="LYT110" s="376"/>
      <c r="LYU110" s="376"/>
      <c r="LYV110" s="376"/>
      <c r="LYW110" s="376"/>
      <c r="LYX110" s="376"/>
      <c r="LYY110" s="376"/>
      <c r="LYZ110" s="376"/>
      <c r="LZA110" s="376"/>
      <c r="LZB110" s="376"/>
      <c r="LZC110" s="376"/>
      <c r="LZD110" s="376"/>
      <c r="LZE110" s="376"/>
      <c r="LZF110" s="376"/>
      <c r="LZG110" s="376"/>
      <c r="LZH110" s="376"/>
      <c r="LZI110" s="376"/>
      <c r="LZJ110" s="376"/>
      <c r="LZK110" s="376"/>
      <c r="LZL110" s="376"/>
      <c r="LZM110" s="376"/>
      <c r="LZN110" s="376"/>
      <c r="LZO110" s="376"/>
      <c r="LZP110" s="376"/>
      <c r="LZQ110" s="376"/>
      <c r="LZR110" s="376"/>
      <c r="LZS110" s="376"/>
      <c r="LZT110" s="376"/>
      <c r="LZU110" s="376"/>
      <c r="LZV110" s="376"/>
      <c r="LZW110" s="376"/>
      <c r="LZX110" s="376"/>
      <c r="LZY110" s="376"/>
      <c r="LZZ110" s="376"/>
      <c r="MAA110" s="376"/>
      <c r="MAB110" s="376"/>
      <c r="MAC110" s="376"/>
      <c r="MAD110" s="376"/>
      <c r="MAE110" s="376"/>
      <c r="MAF110" s="376"/>
      <c r="MAG110" s="376"/>
      <c r="MAH110" s="376"/>
      <c r="MAI110" s="376"/>
      <c r="MAJ110" s="376"/>
      <c r="MAK110" s="376"/>
      <c r="MAL110" s="376"/>
      <c r="MAM110" s="376"/>
      <c r="MAN110" s="376"/>
      <c r="MAO110" s="376"/>
      <c r="MAP110" s="376"/>
      <c r="MAQ110" s="376"/>
      <c r="MAR110" s="376"/>
      <c r="MAS110" s="376"/>
      <c r="MAT110" s="376"/>
      <c r="MAU110" s="376"/>
      <c r="MAV110" s="376"/>
      <c r="MAW110" s="376"/>
      <c r="MAX110" s="376"/>
      <c r="MAY110" s="376"/>
      <c r="MAZ110" s="376"/>
      <c r="MBA110" s="376"/>
      <c r="MBB110" s="376"/>
      <c r="MBC110" s="376"/>
      <c r="MBD110" s="376"/>
      <c r="MBE110" s="376"/>
      <c r="MBF110" s="376"/>
      <c r="MBG110" s="376"/>
      <c r="MBH110" s="376"/>
      <c r="MBI110" s="376"/>
      <c r="MBJ110" s="376"/>
      <c r="MBK110" s="376"/>
      <c r="MBL110" s="376"/>
      <c r="MBM110" s="376"/>
      <c r="MBN110" s="376"/>
      <c r="MBO110" s="376"/>
      <c r="MBP110" s="376"/>
      <c r="MBQ110" s="376"/>
      <c r="MBR110" s="376"/>
      <c r="MBS110" s="376"/>
      <c r="MBT110" s="376"/>
      <c r="MBU110" s="376"/>
      <c r="MBV110" s="376"/>
      <c r="MBW110" s="376"/>
      <c r="MBX110" s="376"/>
      <c r="MBY110" s="376"/>
      <c r="MBZ110" s="376"/>
      <c r="MCA110" s="376"/>
      <c r="MCB110" s="376"/>
      <c r="MCC110" s="376"/>
      <c r="MCD110" s="376"/>
      <c r="MCE110" s="376"/>
      <c r="MCF110" s="376"/>
      <c r="MCG110" s="376"/>
      <c r="MCH110" s="376"/>
      <c r="MCI110" s="376"/>
      <c r="MCJ110" s="376"/>
      <c r="MCK110" s="376"/>
      <c r="MCL110" s="376"/>
      <c r="MCM110" s="376"/>
      <c r="MCN110" s="376"/>
      <c r="MCO110" s="376"/>
      <c r="MCP110" s="376"/>
      <c r="MCQ110" s="376"/>
      <c r="MCR110" s="376"/>
      <c r="MCS110" s="376"/>
      <c r="MCT110" s="376"/>
      <c r="MCU110" s="376"/>
      <c r="MCV110" s="376"/>
      <c r="MCW110" s="376"/>
      <c r="MCX110" s="376"/>
      <c r="MCY110" s="376"/>
      <c r="MCZ110" s="376"/>
      <c r="MDA110" s="376"/>
      <c r="MDB110" s="376"/>
      <c r="MDC110" s="376"/>
      <c r="MDD110" s="376"/>
      <c r="MDE110" s="376"/>
      <c r="MDF110" s="376"/>
      <c r="MDG110" s="376"/>
      <c r="MDH110" s="376"/>
      <c r="MDI110" s="376"/>
      <c r="MDJ110" s="376"/>
      <c r="MDK110" s="376"/>
      <c r="MDL110" s="376"/>
      <c r="MDM110" s="376"/>
      <c r="MDN110" s="376"/>
      <c r="MDO110" s="376"/>
      <c r="MDP110" s="376"/>
      <c r="MDQ110" s="376"/>
      <c r="MDR110" s="376"/>
      <c r="MDS110" s="376"/>
      <c r="MDT110" s="376"/>
      <c r="MDU110" s="376"/>
      <c r="MDV110" s="376"/>
      <c r="MDW110" s="376"/>
      <c r="MDX110" s="376"/>
      <c r="MDY110" s="376"/>
      <c r="MDZ110" s="376"/>
      <c r="MEA110" s="376"/>
      <c r="MEB110" s="376"/>
      <c r="MEC110" s="376"/>
      <c r="MED110" s="376"/>
      <c r="MEE110" s="376"/>
      <c r="MEF110" s="376"/>
      <c r="MEG110" s="376"/>
      <c r="MEH110" s="376"/>
      <c r="MEI110" s="376"/>
      <c r="MEJ110" s="376"/>
      <c r="MEK110" s="376"/>
      <c r="MEL110" s="376"/>
      <c r="MEM110" s="376"/>
      <c r="MEN110" s="376"/>
      <c r="MEO110" s="376"/>
      <c r="MEP110" s="376"/>
      <c r="MEQ110" s="376"/>
      <c r="MER110" s="376"/>
      <c r="MES110" s="376"/>
      <c r="MET110" s="376"/>
      <c r="MEU110" s="376"/>
      <c r="MEV110" s="376"/>
      <c r="MEW110" s="376"/>
      <c r="MEX110" s="376"/>
      <c r="MEY110" s="376"/>
      <c r="MEZ110" s="376"/>
      <c r="MFA110" s="376"/>
      <c r="MFB110" s="376"/>
      <c r="MFC110" s="376"/>
      <c r="MFD110" s="376"/>
      <c r="MFE110" s="376"/>
      <c r="MFF110" s="376"/>
      <c r="MFG110" s="376"/>
      <c r="MFH110" s="376"/>
      <c r="MFI110" s="376"/>
      <c r="MFJ110" s="376"/>
      <c r="MFK110" s="376"/>
      <c r="MFL110" s="376"/>
      <c r="MFM110" s="376"/>
      <c r="MFN110" s="376"/>
      <c r="MFO110" s="376"/>
      <c r="MFP110" s="376"/>
      <c r="MFQ110" s="376"/>
      <c r="MFR110" s="376"/>
      <c r="MFS110" s="376"/>
      <c r="MFT110" s="376"/>
      <c r="MFU110" s="376"/>
      <c r="MFV110" s="376"/>
      <c r="MFW110" s="376"/>
      <c r="MFX110" s="376"/>
      <c r="MFY110" s="376"/>
      <c r="MFZ110" s="376"/>
      <c r="MGA110" s="376"/>
      <c r="MGB110" s="376"/>
      <c r="MGC110" s="376"/>
      <c r="MGD110" s="376"/>
      <c r="MGE110" s="376"/>
      <c r="MGF110" s="376"/>
      <c r="MGG110" s="376"/>
      <c r="MGH110" s="376"/>
      <c r="MGI110" s="376"/>
      <c r="MGJ110" s="376"/>
      <c r="MGK110" s="376"/>
      <c r="MGL110" s="376"/>
      <c r="MGM110" s="376"/>
      <c r="MGN110" s="376"/>
      <c r="MGO110" s="376"/>
      <c r="MGP110" s="376"/>
      <c r="MGQ110" s="376"/>
      <c r="MGR110" s="376"/>
      <c r="MGS110" s="376"/>
      <c r="MGT110" s="376"/>
      <c r="MGU110" s="376"/>
      <c r="MGV110" s="376"/>
      <c r="MGW110" s="376"/>
      <c r="MGX110" s="376"/>
      <c r="MGY110" s="376"/>
      <c r="MGZ110" s="376"/>
      <c r="MHA110" s="376"/>
      <c r="MHB110" s="376"/>
      <c r="MHC110" s="376"/>
      <c r="MHD110" s="376"/>
      <c r="MHE110" s="376"/>
      <c r="MHF110" s="376"/>
      <c r="MHG110" s="376"/>
      <c r="MHH110" s="376"/>
      <c r="MHI110" s="376"/>
      <c r="MHJ110" s="376"/>
      <c r="MHK110" s="376"/>
      <c r="MHL110" s="376"/>
      <c r="MHM110" s="376"/>
      <c r="MHN110" s="376"/>
      <c r="MHO110" s="376"/>
      <c r="MHP110" s="376"/>
      <c r="MHQ110" s="376"/>
      <c r="MHR110" s="376"/>
      <c r="MHS110" s="376"/>
      <c r="MHT110" s="376"/>
      <c r="MHU110" s="376"/>
      <c r="MHV110" s="376"/>
      <c r="MHW110" s="376"/>
      <c r="MHX110" s="376"/>
      <c r="MHY110" s="376"/>
      <c r="MHZ110" s="376"/>
      <c r="MIA110" s="376"/>
      <c r="MIB110" s="376"/>
      <c r="MIC110" s="376"/>
      <c r="MID110" s="376"/>
      <c r="MIE110" s="376"/>
      <c r="MIF110" s="376"/>
      <c r="MIG110" s="376"/>
      <c r="MIH110" s="376"/>
      <c r="MII110" s="376"/>
      <c r="MIJ110" s="376"/>
      <c r="MIK110" s="376"/>
      <c r="MIL110" s="376"/>
      <c r="MIM110" s="376"/>
      <c r="MIN110" s="376"/>
      <c r="MIO110" s="376"/>
      <c r="MIP110" s="376"/>
      <c r="MIQ110" s="376"/>
      <c r="MIR110" s="376"/>
      <c r="MIS110" s="376"/>
      <c r="MIT110" s="376"/>
      <c r="MIU110" s="376"/>
      <c r="MIV110" s="376"/>
      <c r="MIW110" s="376"/>
      <c r="MIX110" s="376"/>
      <c r="MIY110" s="376"/>
      <c r="MIZ110" s="376"/>
      <c r="MJA110" s="376"/>
      <c r="MJB110" s="376"/>
      <c r="MJC110" s="376"/>
      <c r="MJD110" s="376"/>
      <c r="MJE110" s="376"/>
      <c r="MJF110" s="376"/>
      <c r="MJG110" s="376"/>
      <c r="MJH110" s="376"/>
      <c r="MJI110" s="376"/>
      <c r="MJJ110" s="376"/>
      <c r="MJK110" s="376"/>
      <c r="MJL110" s="376"/>
      <c r="MJM110" s="376"/>
      <c r="MJN110" s="376"/>
      <c r="MJO110" s="376"/>
      <c r="MJP110" s="376"/>
      <c r="MJQ110" s="376"/>
      <c r="MJR110" s="376"/>
      <c r="MJS110" s="376"/>
      <c r="MJT110" s="376"/>
      <c r="MJU110" s="376"/>
      <c r="MJV110" s="376"/>
      <c r="MJW110" s="376"/>
      <c r="MJX110" s="376"/>
      <c r="MJY110" s="376"/>
      <c r="MJZ110" s="376"/>
      <c r="MKA110" s="376"/>
      <c r="MKB110" s="376"/>
      <c r="MKC110" s="376"/>
      <c r="MKD110" s="376"/>
      <c r="MKE110" s="376"/>
      <c r="MKF110" s="376"/>
      <c r="MKG110" s="376"/>
      <c r="MKH110" s="376"/>
      <c r="MKI110" s="376"/>
      <c r="MKJ110" s="376"/>
      <c r="MKK110" s="376"/>
      <c r="MKL110" s="376"/>
      <c r="MKM110" s="376"/>
      <c r="MKN110" s="376"/>
      <c r="MKO110" s="376"/>
      <c r="MKP110" s="376"/>
      <c r="MKQ110" s="376"/>
      <c r="MKR110" s="376"/>
      <c r="MKS110" s="376"/>
      <c r="MKT110" s="376"/>
      <c r="MKU110" s="376"/>
      <c r="MKV110" s="376"/>
      <c r="MKW110" s="376"/>
      <c r="MKX110" s="376"/>
      <c r="MKY110" s="376"/>
      <c r="MKZ110" s="376"/>
      <c r="MLA110" s="376"/>
      <c r="MLB110" s="376"/>
      <c r="MLC110" s="376"/>
      <c r="MLD110" s="376"/>
      <c r="MLE110" s="376"/>
      <c r="MLF110" s="376"/>
      <c r="MLG110" s="376"/>
      <c r="MLH110" s="376"/>
      <c r="MLI110" s="376"/>
      <c r="MLJ110" s="376"/>
      <c r="MLK110" s="376"/>
      <c r="MLL110" s="376"/>
      <c r="MLM110" s="376"/>
      <c r="MLN110" s="376"/>
      <c r="MLO110" s="376"/>
      <c r="MLP110" s="376"/>
      <c r="MLQ110" s="376"/>
      <c r="MLR110" s="376"/>
      <c r="MLS110" s="376"/>
      <c r="MLT110" s="376"/>
      <c r="MLU110" s="376"/>
      <c r="MLV110" s="376"/>
      <c r="MLW110" s="376"/>
      <c r="MLX110" s="376"/>
      <c r="MLY110" s="376"/>
      <c r="MLZ110" s="376"/>
      <c r="MMA110" s="376"/>
      <c r="MMB110" s="376"/>
      <c r="MMC110" s="376"/>
      <c r="MMD110" s="376"/>
      <c r="MME110" s="376"/>
      <c r="MMF110" s="376"/>
      <c r="MMG110" s="376"/>
      <c r="MMH110" s="376"/>
      <c r="MMI110" s="376"/>
      <c r="MMJ110" s="376"/>
      <c r="MMK110" s="376"/>
      <c r="MML110" s="376"/>
      <c r="MMM110" s="376"/>
      <c r="MMN110" s="376"/>
      <c r="MMO110" s="376"/>
      <c r="MMP110" s="376"/>
      <c r="MMQ110" s="376"/>
      <c r="MMR110" s="376"/>
      <c r="MMS110" s="376"/>
      <c r="MMT110" s="376"/>
      <c r="MMU110" s="376"/>
      <c r="MMV110" s="376"/>
      <c r="MMW110" s="376"/>
      <c r="MMX110" s="376"/>
      <c r="MMY110" s="376"/>
      <c r="MMZ110" s="376"/>
      <c r="MNA110" s="376"/>
      <c r="MNB110" s="376"/>
      <c r="MNC110" s="376"/>
      <c r="MND110" s="376"/>
      <c r="MNE110" s="376"/>
      <c r="MNF110" s="376"/>
      <c r="MNG110" s="376"/>
      <c r="MNH110" s="376"/>
      <c r="MNI110" s="376"/>
      <c r="MNJ110" s="376"/>
      <c r="MNK110" s="376"/>
      <c r="MNL110" s="376"/>
      <c r="MNM110" s="376"/>
      <c r="MNN110" s="376"/>
      <c r="MNO110" s="376"/>
      <c r="MNP110" s="376"/>
      <c r="MNQ110" s="376"/>
      <c r="MNR110" s="376"/>
      <c r="MNS110" s="376"/>
      <c r="MNT110" s="376"/>
      <c r="MNU110" s="376"/>
      <c r="MNV110" s="376"/>
      <c r="MNW110" s="376"/>
      <c r="MNX110" s="376"/>
      <c r="MNY110" s="376"/>
      <c r="MNZ110" s="376"/>
      <c r="MOA110" s="376"/>
      <c r="MOB110" s="376"/>
      <c r="MOC110" s="376"/>
      <c r="MOD110" s="376"/>
      <c r="MOE110" s="376"/>
      <c r="MOF110" s="376"/>
      <c r="MOG110" s="376"/>
      <c r="MOH110" s="376"/>
      <c r="MOI110" s="376"/>
      <c r="MOJ110" s="376"/>
      <c r="MOK110" s="376"/>
      <c r="MOL110" s="376"/>
      <c r="MOM110" s="376"/>
      <c r="MON110" s="376"/>
      <c r="MOO110" s="376"/>
      <c r="MOP110" s="376"/>
      <c r="MOQ110" s="376"/>
      <c r="MOR110" s="376"/>
      <c r="MOS110" s="376"/>
      <c r="MOT110" s="376"/>
      <c r="MOU110" s="376"/>
      <c r="MOV110" s="376"/>
      <c r="MOW110" s="376"/>
      <c r="MOX110" s="376"/>
      <c r="MOY110" s="376"/>
      <c r="MOZ110" s="376"/>
      <c r="MPA110" s="376"/>
      <c r="MPB110" s="376"/>
      <c r="MPC110" s="376"/>
      <c r="MPD110" s="376"/>
      <c r="MPE110" s="376"/>
      <c r="MPF110" s="376"/>
      <c r="MPG110" s="376"/>
      <c r="MPH110" s="376"/>
      <c r="MPI110" s="376"/>
      <c r="MPJ110" s="376"/>
      <c r="MPK110" s="376"/>
      <c r="MPL110" s="376"/>
      <c r="MPM110" s="376"/>
      <c r="MPN110" s="376"/>
      <c r="MPO110" s="376"/>
      <c r="MPP110" s="376"/>
      <c r="MPQ110" s="376"/>
      <c r="MPR110" s="376"/>
      <c r="MPS110" s="376"/>
      <c r="MPT110" s="376"/>
      <c r="MPU110" s="376"/>
      <c r="MPV110" s="376"/>
      <c r="MPW110" s="376"/>
      <c r="MPX110" s="376"/>
      <c r="MPY110" s="376"/>
      <c r="MPZ110" s="376"/>
      <c r="MQA110" s="376"/>
      <c r="MQB110" s="376"/>
      <c r="MQC110" s="376"/>
      <c r="MQD110" s="376"/>
      <c r="MQE110" s="376"/>
      <c r="MQF110" s="376"/>
      <c r="MQG110" s="376"/>
      <c r="MQH110" s="376"/>
      <c r="MQI110" s="376"/>
      <c r="MQJ110" s="376"/>
      <c r="MQK110" s="376"/>
      <c r="MQL110" s="376"/>
      <c r="MQM110" s="376"/>
      <c r="MQN110" s="376"/>
      <c r="MQO110" s="376"/>
      <c r="MQP110" s="376"/>
      <c r="MQQ110" s="376"/>
      <c r="MQR110" s="376"/>
      <c r="MQS110" s="376"/>
      <c r="MQT110" s="376"/>
      <c r="MQU110" s="376"/>
      <c r="MQV110" s="376"/>
      <c r="MQW110" s="376"/>
      <c r="MQX110" s="376"/>
      <c r="MQY110" s="376"/>
      <c r="MQZ110" s="376"/>
      <c r="MRA110" s="376"/>
      <c r="MRB110" s="376"/>
      <c r="MRC110" s="376"/>
      <c r="MRD110" s="376"/>
      <c r="MRE110" s="376"/>
      <c r="MRF110" s="376"/>
      <c r="MRG110" s="376"/>
      <c r="MRH110" s="376"/>
      <c r="MRI110" s="376"/>
      <c r="MRJ110" s="376"/>
      <c r="MRK110" s="376"/>
      <c r="MRL110" s="376"/>
      <c r="MRM110" s="376"/>
      <c r="MRN110" s="376"/>
      <c r="MRO110" s="376"/>
      <c r="MRP110" s="376"/>
      <c r="MRQ110" s="376"/>
      <c r="MRR110" s="376"/>
      <c r="MRS110" s="376"/>
      <c r="MRT110" s="376"/>
      <c r="MRU110" s="376"/>
      <c r="MRV110" s="376"/>
      <c r="MRW110" s="376"/>
      <c r="MRX110" s="376"/>
      <c r="MRY110" s="376"/>
      <c r="MRZ110" s="376"/>
      <c r="MSA110" s="376"/>
      <c r="MSB110" s="376"/>
      <c r="MSC110" s="376"/>
      <c r="MSD110" s="376"/>
      <c r="MSE110" s="376"/>
      <c r="MSF110" s="376"/>
      <c r="MSG110" s="376"/>
      <c r="MSH110" s="376"/>
      <c r="MSI110" s="376"/>
      <c r="MSJ110" s="376"/>
      <c r="MSK110" s="376"/>
      <c r="MSL110" s="376"/>
      <c r="MSM110" s="376"/>
      <c r="MSN110" s="376"/>
      <c r="MSO110" s="376"/>
      <c r="MSP110" s="376"/>
      <c r="MSQ110" s="376"/>
      <c r="MSR110" s="376"/>
      <c r="MSS110" s="376"/>
      <c r="MST110" s="376"/>
      <c r="MSU110" s="376"/>
      <c r="MSV110" s="376"/>
      <c r="MSW110" s="376"/>
      <c r="MSX110" s="376"/>
      <c r="MSY110" s="376"/>
      <c r="MSZ110" s="376"/>
      <c r="MTA110" s="376"/>
      <c r="MTB110" s="376"/>
      <c r="MTC110" s="376"/>
      <c r="MTD110" s="376"/>
      <c r="MTE110" s="376"/>
      <c r="MTF110" s="376"/>
      <c r="MTG110" s="376"/>
      <c r="MTH110" s="376"/>
      <c r="MTI110" s="376"/>
      <c r="MTJ110" s="376"/>
      <c r="MTK110" s="376"/>
      <c r="MTL110" s="376"/>
      <c r="MTM110" s="376"/>
      <c r="MTN110" s="376"/>
      <c r="MTO110" s="376"/>
      <c r="MTP110" s="376"/>
      <c r="MTQ110" s="376"/>
      <c r="MTR110" s="376"/>
      <c r="MTS110" s="376"/>
      <c r="MTT110" s="376"/>
      <c r="MTU110" s="376"/>
      <c r="MTV110" s="376"/>
      <c r="MTW110" s="376"/>
      <c r="MTX110" s="376"/>
      <c r="MTY110" s="376"/>
      <c r="MTZ110" s="376"/>
      <c r="MUA110" s="376"/>
      <c r="MUB110" s="376"/>
      <c r="MUC110" s="376"/>
      <c r="MUD110" s="376"/>
      <c r="MUE110" s="376"/>
      <c r="MUF110" s="376"/>
      <c r="MUG110" s="376"/>
      <c r="MUH110" s="376"/>
      <c r="MUI110" s="376"/>
      <c r="MUJ110" s="376"/>
      <c r="MUK110" s="376"/>
      <c r="MUL110" s="376"/>
      <c r="MUM110" s="376"/>
      <c r="MUN110" s="376"/>
      <c r="MUO110" s="376"/>
      <c r="MUP110" s="376"/>
      <c r="MUQ110" s="376"/>
      <c r="MUR110" s="376"/>
      <c r="MUS110" s="376"/>
      <c r="MUT110" s="376"/>
      <c r="MUU110" s="376"/>
      <c r="MUV110" s="376"/>
      <c r="MUW110" s="376"/>
      <c r="MUX110" s="376"/>
      <c r="MUY110" s="376"/>
      <c r="MUZ110" s="376"/>
      <c r="MVA110" s="376"/>
      <c r="MVB110" s="376"/>
      <c r="MVC110" s="376"/>
      <c r="MVD110" s="376"/>
      <c r="MVE110" s="376"/>
      <c r="MVF110" s="376"/>
      <c r="MVG110" s="376"/>
      <c r="MVH110" s="376"/>
      <c r="MVI110" s="376"/>
      <c r="MVJ110" s="376"/>
      <c r="MVK110" s="376"/>
      <c r="MVL110" s="376"/>
      <c r="MVM110" s="376"/>
      <c r="MVN110" s="376"/>
      <c r="MVO110" s="376"/>
      <c r="MVP110" s="376"/>
      <c r="MVQ110" s="376"/>
      <c r="MVR110" s="376"/>
      <c r="MVS110" s="376"/>
      <c r="MVT110" s="376"/>
      <c r="MVU110" s="376"/>
      <c r="MVV110" s="376"/>
      <c r="MVW110" s="376"/>
      <c r="MVX110" s="376"/>
      <c r="MVY110" s="376"/>
      <c r="MVZ110" s="376"/>
      <c r="MWA110" s="376"/>
      <c r="MWB110" s="376"/>
      <c r="MWC110" s="376"/>
      <c r="MWD110" s="376"/>
      <c r="MWE110" s="376"/>
      <c r="MWF110" s="376"/>
      <c r="MWG110" s="376"/>
      <c r="MWH110" s="376"/>
      <c r="MWI110" s="376"/>
      <c r="MWJ110" s="376"/>
      <c r="MWK110" s="376"/>
      <c r="MWL110" s="376"/>
      <c r="MWM110" s="376"/>
      <c r="MWN110" s="376"/>
      <c r="MWO110" s="376"/>
      <c r="MWP110" s="376"/>
      <c r="MWQ110" s="376"/>
      <c r="MWR110" s="376"/>
      <c r="MWS110" s="376"/>
      <c r="MWT110" s="376"/>
      <c r="MWU110" s="376"/>
      <c r="MWV110" s="376"/>
      <c r="MWW110" s="376"/>
      <c r="MWX110" s="376"/>
      <c r="MWY110" s="376"/>
      <c r="MWZ110" s="376"/>
      <c r="MXA110" s="376"/>
      <c r="MXB110" s="376"/>
      <c r="MXC110" s="376"/>
      <c r="MXD110" s="376"/>
      <c r="MXE110" s="376"/>
      <c r="MXF110" s="376"/>
      <c r="MXG110" s="376"/>
      <c r="MXH110" s="376"/>
      <c r="MXI110" s="376"/>
      <c r="MXJ110" s="376"/>
      <c r="MXK110" s="376"/>
      <c r="MXL110" s="376"/>
      <c r="MXM110" s="376"/>
      <c r="MXN110" s="376"/>
      <c r="MXO110" s="376"/>
      <c r="MXP110" s="376"/>
      <c r="MXQ110" s="376"/>
      <c r="MXR110" s="376"/>
      <c r="MXS110" s="376"/>
      <c r="MXT110" s="376"/>
      <c r="MXU110" s="376"/>
      <c r="MXV110" s="376"/>
      <c r="MXW110" s="376"/>
      <c r="MXX110" s="376"/>
      <c r="MXY110" s="376"/>
      <c r="MXZ110" s="376"/>
      <c r="MYA110" s="376"/>
      <c r="MYB110" s="376"/>
      <c r="MYC110" s="376"/>
      <c r="MYD110" s="376"/>
      <c r="MYE110" s="376"/>
      <c r="MYF110" s="376"/>
      <c r="MYG110" s="376"/>
      <c r="MYH110" s="376"/>
      <c r="MYI110" s="376"/>
      <c r="MYJ110" s="376"/>
      <c r="MYK110" s="376"/>
      <c r="MYL110" s="376"/>
      <c r="MYM110" s="376"/>
      <c r="MYN110" s="376"/>
      <c r="MYO110" s="376"/>
      <c r="MYP110" s="376"/>
      <c r="MYQ110" s="376"/>
      <c r="MYR110" s="376"/>
      <c r="MYS110" s="376"/>
      <c r="MYT110" s="376"/>
      <c r="MYU110" s="376"/>
      <c r="MYV110" s="376"/>
      <c r="MYW110" s="376"/>
      <c r="MYX110" s="376"/>
      <c r="MYY110" s="376"/>
      <c r="MYZ110" s="376"/>
      <c r="MZA110" s="376"/>
      <c r="MZB110" s="376"/>
      <c r="MZC110" s="376"/>
      <c r="MZD110" s="376"/>
      <c r="MZE110" s="376"/>
      <c r="MZF110" s="376"/>
      <c r="MZG110" s="376"/>
      <c r="MZH110" s="376"/>
      <c r="MZI110" s="376"/>
      <c r="MZJ110" s="376"/>
      <c r="MZK110" s="376"/>
      <c r="MZL110" s="376"/>
      <c r="MZM110" s="376"/>
      <c r="MZN110" s="376"/>
      <c r="MZO110" s="376"/>
      <c r="MZP110" s="376"/>
      <c r="MZQ110" s="376"/>
      <c r="MZR110" s="376"/>
      <c r="MZS110" s="376"/>
      <c r="MZT110" s="376"/>
      <c r="MZU110" s="376"/>
      <c r="MZV110" s="376"/>
      <c r="MZW110" s="376"/>
      <c r="MZX110" s="376"/>
      <c r="MZY110" s="376"/>
      <c r="MZZ110" s="376"/>
      <c r="NAA110" s="376"/>
      <c r="NAB110" s="376"/>
      <c r="NAC110" s="376"/>
      <c r="NAD110" s="376"/>
      <c r="NAE110" s="376"/>
      <c r="NAF110" s="376"/>
      <c r="NAG110" s="376"/>
      <c r="NAH110" s="376"/>
      <c r="NAI110" s="376"/>
      <c r="NAJ110" s="376"/>
      <c r="NAK110" s="376"/>
      <c r="NAL110" s="376"/>
      <c r="NAM110" s="376"/>
      <c r="NAN110" s="376"/>
      <c r="NAO110" s="376"/>
      <c r="NAP110" s="376"/>
      <c r="NAQ110" s="376"/>
      <c r="NAR110" s="376"/>
      <c r="NAS110" s="376"/>
      <c r="NAT110" s="376"/>
      <c r="NAU110" s="376"/>
      <c r="NAV110" s="376"/>
      <c r="NAW110" s="376"/>
      <c r="NAX110" s="376"/>
      <c r="NAY110" s="376"/>
      <c r="NAZ110" s="376"/>
      <c r="NBA110" s="376"/>
      <c r="NBB110" s="376"/>
      <c r="NBC110" s="376"/>
      <c r="NBD110" s="376"/>
      <c r="NBE110" s="376"/>
      <c r="NBF110" s="376"/>
      <c r="NBG110" s="376"/>
      <c r="NBH110" s="376"/>
      <c r="NBI110" s="376"/>
      <c r="NBJ110" s="376"/>
      <c r="NBK110" s="376"/>
      <c r="NBL110" s="376"/>
      <c r="NBM110" s="376"/>
      <c r="NBN110" s="376"/>
      <c r="NBO110" s="376"/>
      <c r="NBP110" s="376"/>
      <c r="NBQ110" s="376"/>
      <c r="NBR110" s="376"/>
      <c r="NBS110" s="376"/>
      <c r="NBT110" s="376"/>
      <c r="NBU110" s="376"/>
      <c r="NBV110" s="376"/>
      <c r="NBW110" s="376"/>
      <c r="NBX110" s="376"/>
      <c r="NBY110" s="376"/>
      <c r="NBZ110" s="376"/>
      <c r="NCA110" s="376"/>
      <c r="NCB110" s="376"/>
      <c r="NCC110" s="376"/>
      <c r="NCD110" s="376"/>
      <c r="NCE110" s="376"/>
      <c r="NCF110" s="376"/>
      <c r="NCG110" s="376"/>
      <c r="NCH110" s="376"/>
      <c r="NCI110" s="376"/>
      <c r="NCJ110" s="376"/>
      <c r="NCK110" s="376"/>
      <c r="NCL110" s="376"/>
      <c r="NCM110" s="376"/>
      <c r="NCN110" s="376"/>
      <c r="NCO110" s="376"/>
      <c r="NCP110" s="376"/>
      <c r="NCQ110" s="376"/>
      <c r="NCR110" s="376"/>
      <c r="NCS110" s="376"/>
      <c r="NCT110" s="376"/>
      <c r="NCU110" s="376"/>
      <c r="NCV110" s="376"/>
      <c r="NCW110" s="376"/>
      <c r="NCX110" s="376"/>
      <c r="NCY110" s="376"/>
      <c r="NCZ110" s="376"/>
      <c r="NDA110" s="376"/>
      <c r="NDB110" s="376"/>
      <c r="NDC110" s="376"/>
      <c r="NDD110" s="376"/>
      <c r="NDE110" s="376"/>
      <c r="NDF110" s="376"/>
      <c r="NDG110" s="376"/>
      <c r="NDH110" s="376"/>
      <c r="NDI110" s="376"/>
      <c r="NDJ110" s="376"/>
      <c r="NDK110" s="376"/>
      <c r="NDL110" s="376"/>
      <c r="NDM110" s="376"/>
      <c r="NDN110" s="376"/>
      <c r="NDO110" s="376"/>
      <c r="NDP110" s="376"/>
      <c r="NDQ110" s="376"/>
      <c r="NDR110" s="376"/>
      <c r="NDS110" s="376"/>
      <c r="NDT110" s="376"/>
      <c r="NDU110" s="376"/>
      <c r="NDV110" s="376"/>
      <c r="NDW110" s="376"/>
      <c r="NDX110" s="376"/>
      <c r="NDY110" s="376"/>
      <c r="NDZ110" s="376"/>
      <c r="NEA110" s="376"/>
      <c r="NEB110" s="376"/>
      <c r="NEC110" s="376"/>
      <c r="NED110" s="376"/>
      <c r="NEE110" s="376"/>
      <c r="NEF110" s="376"/>
      <c r="NEG110" s="376"/>
      <c r="NEH110" s="376"/>
      <c r="NEI110" s="376"/>
      <c r="NEJ110" s="376"/>
      <c r="NEK110" s="376"/>
      <c r="NEL110" s="376"/>
      <c r="NEM110" s="376"/>
      <c r="NEN110" s="376"/>
      <c r="NEO110" s="376"/>
      <c r="NEP110" s="376"/>
      <c r="NEQ110" s="376"/>
      <c r="NER110" s="376"/>
      <c r="NES110" s="376"/>
      <c r="NET110" s="376"/>
      <c r="NEU110" s="376"/>
      <c r="NEV110" s="376"/>
      <c r="NEW110" s="376"/>
      <c r="NEX110" s="376"/>
      <c r="NEY110" s="376"/>
      <c r="NEZ110" s="376"/>
      <c r="NFA110" s="376"/>
      <c r="NFB110" s="376"/>
      <c r="NFC110" s="376"/>
      <c r="NFD110" s="376"/>
      <c r="NFE110" s="376"/>
      <c r="NFF110" s="376"/>
      <c r="NFG110" s="376"/>
      <c r="NFH110" s="376"/>
      <c r="NFI110" s="376"/>
      <c r="NFJ110" s="376"/>
      <c r="NFK110" s="376"/>
      <c r="NFL110" s="376"/>
      <c r="NFM110" s="376"/>
      <c r="NFN110" s="376"/>
      <c r="NFO110" s="376"/>
      <c r="NFP110" s="376"/>
      <c r="NFQ110" s="376"/>
      <c r="NFR110" s="376"/>
      <c r="NFS110" s="376"/>
      <c r="NFT110" s="376"/>
      <c r="NFU110" s="376"/>
      <c r="NFV110" s="376"/>
      <c r="NFW110" s="376"/>
      <c r="NFX110" s="376"/>
      <c r="NFY110" s="376"/>
      <c r="NFZ110" s="376"/>
      <c r="NGA110" s="376"/>
      <c r="NGB110" s="376"/>
      <c r="NGC110" s="376"/>
      <c r="NGD110" s="376"/>
      <c r="NGE110" s="376"/>
      <c r="NGF110" s="376"/>
      <c r="NGG110" s="376"/>
      <c r="NGH110" s="376"/>
      <c r="NGI110" s="376"/>
      <c r="NGJ110" s="376"/>
      <c r="NGK110" s="376"/>
      <c r="NGL110" s="376"/>
      <c r="NGM110" s="376"/>
      <c r="NGN110" s="376"/>
      <c r="NGO110" s="376"/>
      <c r="NGP110" s="376"/>
      <c r="NGQ110" s="376"/>
      <c r="NGR110" s="376"/>
      <c r="NGS110" s="376"/>
      <c r="NGT110" s="376"/>
      <c r="NGU110" s="376"/>
      <c r="NGV110" s="376"/>
      <c r="NGW110" s="376"/>
      <c r="NGX110" s="376"/>
      <c r="NGY110" s="376"/>
      <c r="NGZ110" s="376"/>
      <c r="NHA110" s="376"/>
      <c r="NHB110" s="376"/>
      <c r="NHC110" s="376"/>
      <c r="NHD110" s="376"/>
      <c r="NHE110" s="376"/>
      <c r="NHF110" s="376"/>
      <c r="NHG110" s="376"/>
      <c r="NHH110" s="376"/>
      <c r="NHI110" s="376"/>
      <c r="NHJ110" s="376"/>
      <c r="NHK110" s="376"/>
      <c r="NHL110" s="376"/>
      <c r="NHM110" s="376"/>
      <c r="NHN110" s="376"/>
      <c r="NHO110" s="376"/>
      <c r="NHP110" s="376"/>
      <c r="NHQ110" s="376"/>
      <c r="NHR110" s="376"/>
      <c r="NHS110" s="376"/>
      <c r="NHT110" s="376"/>
      <c r="NHU110" s="376"/>
      <c r="NHV110" s="376"/>
      <c r="NHW110" s="376"/>
      <c r="NHX110" s="376"/>
      <c r="NHY110" s="376"/>
      <c r="NHZ110" s="376"/>
      <c r="NIA110" s="376"/>
      <c r="NIB110" s="376"/>
      <c r="NIC110" s="376"/>
      <c r="NID110" s="376"/>
      <c r="NIE110" s="376"/>
      <c r="NIF110" s="376"/>
      <c r="NIG110" s="376"/>
      <c r="NIH110" s="376"/>
      <c r="NII110" s="376"/>
      <c r="NIJ110" s="376"/>
      <c r="NIK110" s="376"/>
      <c r="NIL110" s="376"/>
      <c r="NIM110" s="376"/>
      <c r="NIN110" s="376"/>
      <c r="NIO110" s="376"/>
      <c r="NIP110" s="376"/>
      <c r="NIQ110" s="376"/>
      <c r="NIR110" s="376"/>
      <c r="NIS110" s="376"/>
      <c r="NIT110" s="376"/>
      <c r="NIU110" s="376"/>
      <c r="NIV110" s="376"/>
      <c r="NIW110" s="376"/>
      <c r="NIX110" s="376"/>
      <c r="NIY110" s="376"/>
      <c r="NIZ110" s="376"/>
      <c r="NJA110" s="376"/>
      <c r="NJB110" s="376"/>
      <c r="NJC110" s="376"/>
      <c r="NJD110" s="376"/>
      <c r="NJE110" s="376"/>
      <c r="NJF110" s="376"/>
      <c r="NJG110" s="376"/>
      <c r="NJH110" s="376"/>
      <c r="NJI110" s="376"/>
      <c r="NJJ110" s="376"/>
      <c r="NJK110" s="376"/>
      <c r="NJL110" s="376"/>
      <c r="NJM110" s="376"/>
      <c r="NJN110" s="376"/>
      <c r="NJO110" s="376"/>
      <c r="NJP110" s="376"/>
      <c r="NJQ110" s="376"/>
      <c r="NJR110" s="376"/>
      <c r="NJS110" s="376"/>
      <c r="NJT110" s="376"/>
      <c r="NJU110" s="376"/>
      <c r="NJV110" s="376"/>
      <c r="NJW110" s="376"/>
      <c r="NJX110" s="376"/>
      <c r="NJY110" s="376"/>
      <c r="NJZ110" s="376"/>
      <c r="NKA110" s="376"/>
      <c r="NKB110" s="376"/>
      <c r="NKC110" s="376"/>
      <c r="NKD110" s="376"/>
      <c r="NKE110" s="376"/>
      <c r="NKF110" s="376"/>
      <c r="NKG110" s="376"/>
      <c r="NKH110" s="376"/>
      <c r="NKI110" s="376"/>
      <c r="NKJ110" s="376"/>
      <c r="NKK110" s="376"/>
      <c r="NKL110" s="376"/>
      <c r="NKM110" s="376"/>
      <c r="NKN110" s="376"/>
      <c r="NKO110" s="376"/>
      <c r="NKP110" s="376"/>
      <c r="NKQ110" s="376"/>
      <c r="NKR110" s="376"/>
      <c r="NKS110" s="376"/>
      <c r="NKT110" s="376"/>
      <c r="NKU110" s="376"/>
      <c r="NKV110" s="376"/>
      <c r="NKW110" s="376"/>
      <c r="NKX110" s="376"/>
      <c r="NKY110" s="376"/>
      <c r="NKZ110" s="376"/>
      <c r="NLA110" s="376"/>
      <c r="NLB110" s="376"/>
      <c r="NLC110" s="376"/>
      <c r="NLD110" s="376"/>
      <c r="NLE110" s="376"/>
      <c r="NLF110" s="376"/>
      <c r="NLG110" s="376"/>
      <c r="NLH110" s="376"/>
      <c r="NLI110" s="376"/>
      <c r="NLJ110" s="376"/>
      <c r="NLK110" s="376"/>
      <c r="NLL110" s="376"/>
      <c r="NLM110" s="376"/>
      <c r="NLN110" s="376"/>
      <c r="NLO110" s="376"/>
      <c r="NLP110" s="376"/>
      <c r="NLQ110" s="376"/>
      <c r="NLR110" s="376"/>
      <c r="NLS110" s="376"/>
      <c r="NLT110" s="376"/>
      <c r="NLU110" s="376"/>
      <c r="NLV110" s="376"/>
      <c r="NLW110" s="376"/>
      <c r="NLX110" s="376"/>
      <c r="NLY110" s="376"/>
      <c r="NLZ110" s="376"/>
      <c r="NMA110" s="376"/>
      <c r="NMB110" s="376"/>
      <c r="NMC110" s="376"/>
      <c r="NMD110" s="376"/>
      <c r="NME110" s="376"/>
      <c r="NMF110" s="376"/>
      <c r="NMG110" s="376"/>
      <c r="NMH110" s="376"/>
      <c r="NMI110" s="376"/>
      <c r="NMJ110" s="376"/>
      <c r="NMK110" s="376"/>
      <c r="NML110" s="376"/>
      <c r="NMM110" s="376"/>
      <c r="NMN110" s="376"/>
      <c r="NMO110" s="376"/>
      <c r="NMP110" s="376"/>
      <c r="NMQ110" s="376"/>
      <c r="NMR110" s="376"/>
      <c r="NMS110" s="376"/>
      <c r="NMT110" s="376"/>
      <c r="NMU110" s="376"/>
      <c r="NMV110" s="376"/>
      <c r="NMW110" s="376"/>
      <c r="NMX110" s="376"/>
      <c r="NMY110" s="376"/>
      <c r="NMZ110" s="376"/>
      <c r="NNA110" s="376"/>
      <c r="NNB110" s="376"/>
      <c r="NNC110" s="376"/>
      <c r="NND110" s="376"/>
      <c r="NNE110" s="376"/>
      <c r="NNF110" s="376"/>
      <c r="NNG110" s="376"/>
      <c r="NNH110" s="376"/>
      <c r="NNI110" s="376"/>
      <c r="NNJ110" s="376"/>
      <c r="NNK110" s="376"/>
      <c r="NNL110" s="376"/>
      <c r="NNM110" s="376"/>
      <c r="NNN110" s="376"/>
      <c r="NNO110" s="376"/>
      <c r="NNP110" s="376"/>
      <c r="NNQ110" s="376"/>
      <c r="NNR110" s="376"/>
      <c r="NNS110" s="376"/>
      <c r="NNT110" s="376"/>
      <c r="NNU110" s="376"/>
      <c r="NNV110" s="376"/>
      <c r="NNW110" s="376"/>
      <c r="NNX110" s="376"/>
      <c r="NNY110" s="376"/>
      <c r="NNZ110" s="376"/>
      <c r="NOA110" s="376"/>
      <c r="NOB110" s="376"/>
      <c r="NOC110" s="376"/>
      <c r="NOD110" s="376"/>
      <c r="NOE110" s="376"/>
      <c r="NOF110" s="376"/>
      <c r="NOG110" s="376"/>
      <c r="NOH110" s="376"/>
      <c r="NOI110" s="376"/>
      <c r="NOJ110" s="376"/>
      <c r="NOK110" s="376"/>
      <c r="NOL110" s="376"/>
      <c r="NOM110" s="376"/>
      <c r="NON110" s="376"/>
      <c r="NOO110" s="376"/>
      <c r="NOP110" s="376"/>
      <c r="NOQ110" s="376"/>
      <c r="NOR110" s="376"/>
      <c r="NOS110" s="376"/>
      <c r="NOT110" s="376"/>
      <c r="NOU110" s="376"/>
      <c r="NOV110" s="376"/>
      <c r="NOW110" s="376"/>
      <c r="NOX110" s="376"/>
      <c r="NOY110" s="376"/>
      <c r="NOZ110" s="376"/>
      <c r="NPA110" s="376"/>
      <c r="NPB110" s="376"/>
      <c r="NPC110" s="376"/>
      <c r="NPD110" s="376"/>
      <c r="NPE110" s="376"/>
      <c r="NPF110" s="376"/>
      <c r="NPG110" s="376"/>
      <c r="NPH110" s="376"/>
      <c r="NPI110" s="376"/>
      <c r="NPJ110" s="376"/>
      <c r="NPK110" s="376"/>
      <c r="NPL110" s="376"/>
      <c r="NPM110" s="376"/>
      <c r="NPN110" s="376"/>
      <c r="NPO110" s="376"/>
      <c r="NPP110" s="376"/>
      <c r="NPQ110" s="376"/>
      <c r="NPR110" s="376"/>
      <c r="NPS110" s="376"/>
      <c r="NPT110" s="376"/>
      <c r="NPU110" s="376"/>
      <c r="NPV110" s="376"/>
      <c r="NPW110" s="376"/>
      <c r="NPX110" s="376"/>
      <c r="NPY110" s="376"/>
      <c r="NPZ110" s="376"/>
      <c r="NQA110" s="376"/>
      <c r="NQB110" s="376"/>
      <c r="NQC110" s="376"/>
      <c r="NQD110" s="376"/>
      <c r="NQE110" s="376"/>
      <c r="NQF110" s="376"/>
      <c r="NQG110" s="376"/>
      <c r="NQH110" s="376"/>
      <c r="NQI110" s="376"/>
      <c r="NQJ110" s="376"/>
      <c r="NQK110" s="376"/>
      <c r="NQL110" s="376"/>
      <c r="NQM110" s="376"/>
      <c r="NQN110" s="376"/>
      <c r="NQO110" s="376"/>
      <c r="NQP110" s="376"/>
      <c r="NQQ110" s="376"/>
      <c r="NQR110" s="376"/>
      <c r="NQS110" s="376"/>
      <c r="NQT110" s="376"/>
      <c r="NQU110" s="376"/>
      <c r="NQV110" s="376"/>
      <c r="NQW110" s="376"/>
      <c r="NQX110" s="376"/>
      <c r="NQY110" s="376"/>
      <c r="NQZ110" s="376"/>
      <c r="NRA110" s="376"/>
      <c r="NRB110" s="376"/>
      <c r="NRC110" s="376"/>
      <c r="NRD110" s="376"/>
      <c r="NRE110" s="376"/>
      <c r="NRF110" s="376"/>
      <c r="NRG110" s="376"/>
      <c r="NRH110" s="376"/>
      <c r="NRI110" s="376"/>
      <c r="NRJ110" s="376"/>
      <c r="NRK110" s="376"/>
      <c r="NRL110" s="376"/>
      <c r="NRM110" s="376"/>
      <c r="NRN110" s="376"/>
      <c r="NRO110" s="376"/>
      <c r="NRP110" s="376"/>
      <c r="NRQ110" s="376"/>
      <c r="NRR110" s="376"/>
      <c r="NRS110" s="376"/>
      <c r="NRT110" s="376"/>
      <c r="NRU110" s="376"/>
      <c r="NRV110" s="376"/>
      <c r="NRW110" s="376"/>
      <c r="NRX110" s="376"/>
      <c r="NRY110" s="376"/>
      <c r="NRZ110" s="376"/>
      <c r="NSA110" s="376"/>
      <c r="NSB110" s="376"/>
      <c r="NSC110" s="376"/>
      <c r="NSD110" s="376"/>
      <c r="NSE110" s="376"/>
      <c r="NSF110" s="376"/>
      <c r="NSG110" s="376"/>
      <c r="NSH110" s="376"/>
      <c r="NSI110" s="376"/>
      <c r="NSJ110" s="376"/>
      <c r="NSK110" s="376"/>
      <c r="NSL110" s="376"/>
      <c r="NSM110" s="376"/>
      <c r="NSN110" s="376"/>
      <c r="NSO110" s="376"/>
      <c r="NSP110" s="376"/>
      <c r="NSQ110" s="376"/>
      <c r="NSR110" s="376"/>
      <c r="NSS110" s="376"/>
      <c r="NST110" s="376"/>
      <c r="NSU110" s="376"/>
      <c r="NSV110" s="376"/>
      <c r="NSW110" s="376"/>
      <c r="NSX110" s="376"/>
      <c r="NSY110" s="376"/>
      <c r="NSZ110" s="376"/>
      <c r="NTA110" s="376"/>
      <c r="NTB110" s="376"/>
      <c r="NTC110" s="376"/>
      <c r="NTD110" s="376"/>
      <c r="NTE110" s="376"/>
      <c r="NTF110" s="376"/>
      <c r="NTG110" s="376"/>
      <c r="NTH110" s="376"/>
      <c r="NTI110" s="376"/>
      <c r="NTJ110" s="376"/>
      <c r="NTK110" s="376"/>
      <c r="NTL110" s="376"/>
      <c r="NTM110" s="376"/>
      <c r="NTN110" s="376"/>
      <c r="NTO110" s="376"/>
      <c r="NTP110" s="376"/>
      <c r="NTQ110" s="376"/>
      <c r="NTR110" s="376"/>
      <c r="NTS110" s="376"/>
      <c r="NTT110" s="376"/>
      <c r="NTU110" s="376"/>
      <c r="NTV110" s="376"/>
      <c r="NTW110" s="376"/>
      <c r="NTX110" s="376"/>
      <c r="NTY110" s="376"/>
      <c r="NTZ110" s="376"/>
      <c r="NUA110" s="376"/>
      <c r="NUB110" s="376"/>
      <c r="NUC110" s="376"/>
      <c r="NUD110" s="376"/>
      <c r="NUE110" s="376"/>
      <c r="NUF110" s="376"/>
      <c r="NUG110" s="376"/>
      <c r="NUH110" s="376"/>
      <c r="NUI110" s="376"/>
      <c r="NUJ110" s="376"/>
      <c r="NUK110" s="376"/>
      <c r="NUL110" s="376"/>
      <c r="NUM110" s="376"/>
      <c r="NUN110" s="376"/>
      <c r="NUO110" s="376"/>
      <c r="NUP110" s="376"/>
      <c r="NUQ110" s="376"/>
      <c r="NUR110" s="376"/>
      <c r="NUS110" s="376"/>
      <c r="NUT110" s="376"/>
      <c r="NUU110" s="376"/>
      <c r="NUV110" s="376"/>
      <c r="NUW110" s="376"/>
      <c r="NUX110" s="376"/>
      <c r="NUY110" s="376"/>
      <c r="NUZ110" s="376"/>
      <c r="NVA110" s="376"/>
      <c r="NVB110" s="376"/>
      <c r="NVC110" s="376"/>
      <c r="NVD110" s="376"/>
      <c r="NVE110" s="376"/>
      <c r="NVF110" s="376"/>
      <c r="NVG110" s="376"/>
      <c r="NVH110" s="376"/>
      <c r="NVI110" s="376"/>
      <c r="NVJ110" s="376"/>
      <c r="NVK110" s="376"/>
      <c r="NVL110" s="376"/>
      <c r="NVM110" s="376"/>
      <c r="NVN110" s="376"/>
      <c r="NVO110" s="376"/>
      <c r="NVP110" s="376"/>
      <c r="NVQ110" s="376"/>
      <c r="NVR110" s="376"/>
      <c r="NVS110" s="376"/>
      <c r="NVT110" s="376"/>
      <c r="NVU110" s="376"/>
      <c r="NVV110" s="376"/>
      <c r="NVW110" s="376"/>
      <c r="NVX110" s="376"/>
      <c r="NVY110" s="376"/>
      <c r="NVZ110" s="376"/>
      <c r="NWA110" s="376"/>
      <c r="NWB110" s="376"/>
      <c r="NWC110" s="376"/>
      <c r="NWD110" s="376"/>
      <c r="NWE110" s="376"/>
      <c r="NWF110" s="376"/>
      <c r="NWG110" s="376"/>
      <c r="NWH110" s="376"/>
      <c r="NWI110" s="376"/>
      <c r="NWJ110" s="376"/>
      <c r="NWK110" s="376"/>
      <c r="NWL110" s="376"/>
      <c r="NWM110" s="376"/>
      <c r="NWN110" s="376"/>
      <c r="NWO110" s="376"/>
      <c r="NWP110" s="376"/>
      <c r="NWQ110" s="376"/>
      <c r="NWR110" s="376"/>
      <c r="NWS110" s="376"/>
      <c r="NWT110" s="376"/>
      <c r="NWU110" s="376"/>
      <c r="NWV110" s="376"/>
      <c r="NWW110" s="376"/>
      <c r="NWX110" s="376"/>
      <c r="NWY110" s="376"/>
      <c r="NWZ110" s="376"/>
      <c r="NXA110" s="376"/>
      <c r="NXB110" s="376"/>
      <c r="NXC110" s="376"/>
      <c r="NXD110" s="376"/>
      <c r="NXE110" s="376"/>
      <c r="NXF110" s="376"/>
      <c r="NXG110" s="376"/>
      <c r="NXH110" s="376"/>
      <c r="NXI110" s="376"/>
      <c r="NXJ110" s="376"/>
      <c r="NXK110" s="376"/>
      <c r="NXL110" s="376"/>
      <c r="NXM110" s="376"/>
      <c r="NXN110" s="376"/>
      <c r="NXO110" s="376"/>
      <c r="NXP110" s="376"/>
      <c r="NXQ110" s="376"/>
      <c r="NXR110" s="376"/>
      <c r="NXS110" s="376"/>
      <c r="NXT110" s="376"/>
      <c r="NXU110" s="376"/>
      <c r="NXV110" s="376"/>
      <c r="NXW110" s="376"/>
      <c r="NXX110" s="376"/>
      <c r="NXY110" s="376"/>
      <c r="NXZ110" s="376"/>
      <c r="NYA110" s="376"/>
      <c r="NYB110" s="376"/>
      <c r="NYC110" s="376"/>
      <c r="NYD110" s="376"/>
      <c r="NYE110" s="376"/>
      <c r="NYF110" s="376"/>
      <c r="NYG110" s="376"/>
      <c r="NYH110" s="376"/>
      <c r="NYI110" s="376"/>
      <c r="NYJ110" s="376"/>
      <c r="NYK110" s="376"/>
      <c r="NYL110" s="376"/>
      <c r="NYM110" s="376"/>
      <c r="NYN110" s="376"/>
      <c r="NYO110" s="376"/>
      <c r="NYP110" s="376"/>
      <c r="NYQ110" s="376"/>
      <c r="NYR110" s="376"/>
      <c r="NYS110" s="376"/>
      <c r="NYT110" s="376"/>
      <c r="NYU110" s="376"/>
      <c r="NYV110" s="376"/>
      <c r="NYW110" s="376"/>
      <c r="NYX110" s="376"/>
      <c r="NYY110" s="376"/>
      <c r="NYZ110" s="376"/>
      <c r="NZA110" s="376"/>
      <c r="NZB110" s="376"/>
      <c r="NZC110" s="376"/>
      <c r="NZD110" s="376"/>
      <c r="NZE110" s="376"/>
      <c r="NZF110" s="376"/>
      <c r="NZG110" s="376"/>
      <c r="NZH110" s="376"/>
      <c r="NZI110" s="376"/>
      <c r="NZJ110" s="376"/>
      <c r="NZK110" s="376"/>
      <c r="NZL110" s="376"/>
      <c r="NZM110" s="376"/>
      <c r="NZN110" s="376"/>
      <c r="NZO110" s="376"/>
      <c r="NZP110" s="376"/>
      <c r="NZQ110" s="376"/>
      <c r="NZR110" s="376"/>
      <c r="NZS110" s="376"/>
      <c r="NZT110" s="376"/>
      <c r="NZU110" s="376"/>
      <c r="NZV110" s="376"/>
      <c r="NZW110" s="376"/>
      <c r="NZX110" s="376"/>
      <c r="NZY110" s="376"/>
      <c r="NZZ110" s="376"/>
      <c r="OAA110" s="376"/>
      <c r="OAB110" s="376"/>
      <c r="OAC110" s="376"/>
      <c r="OAD110" s="376"/>
      <c r="OAE110" s="376"/>
      <c r="OAF110" s="376"/>
      <c r="OAG110" s="376"/>
      <c r="OAH110" s="376"/>
      <c r="OAI110" s="376"/>
      <c r="OAJ110" s="376"/>
      <c r="OAK110" s="376"/>
      <c r="OAL110" s="376"/>
      <c r="OAM110" s="376"/>
      <c r="OAN110" s="376"/>
      <c r="OAO110" s="376"/>
      <c r="OAP110" s="376"/>
      <c r="OAQ110" s="376"/>
      <c r="OAR110" s="376"/>
      <c r="OAS110" s="376"/>
      <c r="OAT110" s="376"/>
      <c r="OAU110" s="376"/>
      <c r="OAV110" s="376"/>
      <c r="OAW110" s="376"/>
      <c r="OAX110" s="376"/>
      <c r="OAY110" s="376"/>
      <c r="OAZ110" s="376"/>
      <c r="OBA110" s="376"/>
      <c r="OBB110" s="376"/>
      <c r="OBC110" s="376"/>
      <c r="OBD110" s="376"/>
      <c r="OBE110" s="376"/>
      <c r="OBF110" s="376"/>
      <c r="OBG110" s="376"/>
      <c r="OBH110" s="376"/>
      <c r="OBI110" s="376"/>
      <c r="OBJ110" s="376"/>
      <c r="OBK110" s="376"/>
      <c r="OBL110" s="376"/>
      <c r="OBM110" s="376"/>
      <c r="OBN110" s="376"/>
      <c r="OBO110" s="376"/>
      <c r="OBP110" s="376"/>
      <c r="OBQ110" s="376"/>
      <c r="OBR110" s="376"/>
      <c r="OBS110" s="376"/>
      <c r="OBT110" s="376"/>
      <c r="OBU110" s="376"/>
      <c r="OBV110" s="376"/>
      <c r="OBW110" s="376"/>
      <c r="OBX110" s="376"/>
      <c r="OBY110" s="376"/>
      <c r="OBZ110" s="376"/>
      <c r="OCA110" s="376"/>
      <c r="OCB110" s="376"/>
      <c r="OCC110" s="376"/>
      <c r="OCD110" s="376"/>
      <c r="OCE110" s="376"/>
      <c r="OCF110" s="376"/>
      <c r="OCG110" s="376"/>
      <c r="OCH110" s="376"/>
      <c r="OCI110" s="376"/>
      <c r="OCJ110" s="376"/>
      <c r="OCK110" s="376"/>
      <c r="OCL110" s="376"/>
      <c r="OCM110" s="376"/>
      <c r="OCN110" s="376"/>
      <c r="OCO110" s="376"/>
      <c r="OCP110" s="376"/>
      <c r="OCQ110" s="376"/>
      <c r="OCR110" s="376"/>
      <c r="OCS110" s="376"/>
      <c r="OCT110" s="376"/>
      <c r="OCU110" s="376"/>
      <c r="OCV110" s="376"/>
      <c r="OCW110" s="376"/>
      <c r="OCX110" s="376"/>
      <c r="OCY110" s="376"/>
      <c r="OCZ110" s="376"/>
      <c r="ODA110" s="376"/>
      <c r="ODB110" s="376"/>
      <c r="ODC110" s="376"/>
      <c r="ODD110" s="376"/>
      <c r="ODE110" s="376"/>
      <c r="ODF110" s="376"/>
      <c r="ODG110" s="376"/>
      <c r="ODH110" s="376"/>
      <c r="ODI110" s="376"/>
      <c r="ODJ110" s="376"/>
      <c r="ODK110" s="376"/>
      <c r="ODL110" s="376"/>
      <c r="ODM110" s="376"/>
      <c r="ODN110" s="376"/>
      <c r="ODO110" s="376"/>
      <c r="ODP110" s="376"/>
      <c r="ODQ110" s="376"/>
      <c r="ODR110" s="376"/>
      <c r="ODS110" s="376"/>
      <c r="ODT110" s="376"/>
      <c r="ODU110" s="376"/>
      <c r="ODV110" s="376"/>
      <c r="ODW110" s="376"/>
      <c r="ODX110" s="376"/>
      <c r="ODY110" s="376"/>
      <c r="ODZ110" s="376"/>
      <c r="OEA110" s="376"/>
      <c r="OEB110" s="376"/>
      <c r="OEC110" s="376"/>
      <c r="OED110" s="376"/>
      <c r="OEE110" s="376"/>
      <c r="OEF110" s="376"/>
      <c r="OEG110" s="376"/>
      <c r="OEH110" s="376"/>
      <c r="OEI110" s="376"/>
      <c r="OEJ110" s="376"/>
      <c r="OEK110" s="376"/>
      <c r="OEL110" s="376"/>
      <c r="OEM110" s="376"/>
      <c r="OEN110" s="376"/>
      <c r="OEO110" s="376"/>
      <c r="OEP110" s="376"/>
      <c r="OEQ110" s="376"/>
      <c r="OER110" s="376"/>
      <c r="OES110" s="376"/>
      <c r="OET110" s="376"/>
      <c r="OEU110" s="376"/>
      <c r="OEV110" s="376"/>
      <c r="OEW110" s="376"/>
      <c r="OEX110" s="376"/>
      <c r="OEY110" s="376"/>
      <c r="OEZ110" s="376"/>
      <c r="OFA110" s="376"/>
      <c r="OFB110" s="376"/>
      <c r="OFC110" s="376"/>
      <c r="OFD110" s="376"/>
      <c r="OFE110" s="376"/>
      <c r="OFF110" s="376"/>
      <c r="OFG110" s="376"/>
      <c r="OFH110" s="376"/>
      <c r="OFI110" s="376"/>
      <c r="OFJ110" s="376"/>
      <c r="OFK110" s="376"/>
      <c r="OFL110" s="376"/>
      <c r="OFM110" s="376"/>
      <c r="OFN110" s="376"/>
      <c r="OFO110" s="376"/>
      <c r="OFP110" s="376"/>
      <c r="OFQ110" s="376"/>
      <c r="OFR110" s="376"/>
      <c r="OFS110" s="376"/>
      <c r="OFT110" s="376"/>
      <c r="OFU110" s="376"/>
      <c r="OFV110" s="376"/>
      <c r="OFW110" s="376"/>
      <c r="OFX110" s="376"/>
      <c r="OFY110" s="376"/>
      <c r="OFZ110" s="376"/>
      <c r="OGA110" s="376"/>
      <c r="OGB110" s="376"/>
      <c r="OGC110" s="376"/>
      <c r="OGD110" s="376"/>
      <c r="OGE110" s="376"/>
      <c r="OGF110" s="376"/>
      <c r="OGG110" s="376"/>
      <c r="OGH110" s="376"/>
      <c r="OGI110" s="376"/>
      <c r="OGJ110" s="376"/>
      <c r="OGK110" s="376"/>
      <c r="OGL110" s="376"/>
      <c r="OGM110" s="376"/>
      <c r="OGN110" s="376"/>
      <c r="OGO110" s="376"/>
      <c r="OGP110" s="376"/>
      <c r="OGQ110" s="376"/>
      <c r="OGR110" s="376"/>
      <c r="OGS110" s="376"/>
      <c r="OGT110" s="376"/>
      <c r="OGU110" s="376"/>
      <c r="OGV110" s="376"/>
      <c r="OGW110" s="376"/>
      <c r="OGX110" s="376"/>
      <c r="OGY110" s="376"/>
      <c r="OGZ110" s="376"/>
      <c r="OHA110" s="376"/>
      <c r="OHB110" s="376"/>
      <c r="OHC110" s="376"/>
      <c r="OHD110" s="376"/>
      <c r="OHE110" s="376"/>
      <c r="OHF110" s="376"/>
      <c r="OHG110" s="376"/>
      <c r="OHH110" s="376"/>
      <c r="OHI110" s="376"/>
      <c r="OHJ110" s="376"/>
      <c r="OHK110" s="376"/>
      <c r="OHL110" s="376"/>
      <c r="OHM110" s="376"/>
      <c r="OHN110" s="376"/>
      <c r="OHO110" s="376"/>
      <c r="OHP110" s="376"/>
      <c r="OHQ110" s="376"/>
      <c r="OHR110" s="376"/>
      <c r="OHS110" s="376"/>
      <c r="OHT110" s="376"/>
      <c r="OHU110" s="376"/>
      <c r="OHV110" s="376"/>
      <c r="OHW110" s="376"/>
      <c r="OHX110" s="376"/>
      <c r="OHY110" s="376"/>
      <c r="OHZ110" s="376"/>
      <c r="OIA110" s="376"/>
      <c r="OIB110" s="376"/>
      <c r="OIC110" s="376"/>
      <c r="OID110" s="376"/>
      <c r="OIE110" s="376"/>
      <c r="OIF110" s="376"/>
      <c r="OIG110" s="376"/>
      <c r="OIH110" s="376"/>
      <c r="OII110" s="376"/>
      <c r="OIJ110" s="376"/>
      <c r="OIK110" s="376"/>
      <c r="OIL110" s="376"/>
      <c r="OIM110" s="376"/>
      <c r="OIN110" s="376"/>
      <c r="OIO110" s="376"/>
      <c r="OIP110" s="376"/>
      <c r="OIQ110" s="376"/>
      <c r="OIR110" s="376"/>
      <c r="OIS110" s="376"/>
      <c r="OIT110" s="376"/>
      <c r="OIU110" s="376"/>
      <c r="OIV110" s="376"/>
      <c r="OIW110" s="376"/>
      <c r="OIX110" s="376"/>
      <c r="OIY110" s="376"/>
      <c r="OIZ110" s="376"/>
      <c r="OJA110" s="376"/>
      <c r="OJB110" s="376"/>
      <c r="OJC110" s="376"/>
      <c r="OJD110" s="376"/>
      <c r="OJE110" s="376"/>
      <c r="OJF110" s="376"/>
      <c r="OJG110" s="376"/>
      <c r="OJH110" s="376"/>
      <c r="OJI110" s="376"/>
      <c r="OJJ110" s="376"/>
      <c r="OJK110" s="376"/>
      <c r="OJL110" s="376"/>
      <c r="OJM110" s="376"/>
      <c r="OJN110" s="376"/>
      <c r="OJO110" s="376"/>
      <c r="OJP110" s="376"/>
      <c r="OJQ110" s="376"/>
      <c r="OJR110" s="376"/>
      <c r="OJS110" s="376"/>
      <c r="OJT110" s="376"/>
      <c r="OJU110" s="376"/>
      <c r="OJV110" s="376"/>
      <c r="OJW110" s="376"/>
      <c r="OJX110" s="376"/>
      <c r="OJY110" s="376"/>
      <c r="OJZ110" s="376"/>
      <c r="OKA110" s="376"/>
      <c r="OKB110" s="376"/>
      <c r="OKC110" s="376"/>
      <c r="OKD110" s="376"/>
      <c r="OKE110" s="376"/>
      <c r="OKF110" s="376"/>
      <c r="OKG110" s="376"/>
      <c r="OKH110" s="376"/>
      <c r="OKI110" s="376"/>
      <c r="OKJ110" s="376"/>
      <c r="OKK110" s="376"/>
      <c r="OKL110" s="376"/>
      <c r="OKM110" s="376"/>
      <c r="OKN110" s="376"/>
      <c r="OKO110" s="376"/>
      <c r="OKP110" s="376"/>
      <c r="OKQ110" s="376"/>
      <c r="OKR110" s="376"/>
      <c r="OKS110" s="376"/>
      <c r="OKT110" s="376"/>
      <c r="OKU110" s="376"/>
      <c r="OKV110" s="376"/>
      <c r="OKW110" s="376"/>
      <c r="OKX110" s="376"/>
      <c r="OKY110" s="376"/>
      <c r="OKZ110" s="376"/>
      <c r="OLA110" s="376"/>
      <c r="OLB110" s="376"/>
      <c r="OLC110" s="376"/>
      <c r="OLD110" s="376"/>
      <c r="OLE110" s="376"/>
      <c r="OLF110" s="376"/>
      <c r="OLG110" s="376"/>
      <c r="OLH110" s="376"/>
      <c r="OLI110" s="376"/>
      <c r="OLJ110" s="376"/>
      <c r="OLK110" s="376"/>
      <c r="OLL110" s="376"/>
      <c r="OLM110" s="376"/>
      <c r="OLN110" s="376"/>
      <c r="OLO110" s="376"/>
      <c r="OLP110" s="376"/>
      <c r="OLQ110" s="376"/>
      <c r="OLR110" s="376"/>
      <c r="OLS110" s="376"/>
      <c r="OLT110" s="376"/>
      <c r="OLU110" s="376"/>
      <c r="OLV110" s="376"/>
      <c r="OLW110" s="376"/>
      <c r="OLX110" s="376"/>
      <c r="OLY110" s="376"/>
      <c r="OLZ110" s="376"/>
      <c r="OMA110" s="376"/>
      <c r="OMB110" s="376"/>
      <c r="OMC110" s="376"/>
      <c r="OMD110" s="376"/>
      <c r="OME110" s="376"/>
      <c r="OMF110" s="376"/>
      <c r="OMG110" s="376"/>
      <c r="OMH110" s="376"/>
      <c r="OMI110" s="376"/>
      <c r="OMJ110" s="376"/>
      <c r="OMK110" s="376"/>
      <c r="OML110" s="376"/>
      <c r="OMM110" s="376"/>
      <c r="OMN110" s="376"/>
      <c r="OMO110" s="376"/>
      <c r="OMP110" s="376"/>
      <c r="OMQ110" s="376"/>
      <c r="OMR110" s="376"/>
      <c r="OMS110" s="376"/>
      <c r="OMT110" s="376"/>
      <c r="OMU110" s="376"/>
      <c r="OMV110" s="376"/>
      <c r="OMW110" s="376"/>
      <c r="OMX110" s="376"/>
      <c r="OMY110" s="376"/>
      <c r="OMZ110" s="376"/>
      <c r="ONA110" s="376"/>
      <c r="ONB110" s="376"/>
      <c r="ONC110" s="376"/>
      <c r="OND110" s="376"/>
      <c r="ONE110" s="376"/>
      <c r="ONF110" s="376"/>
      <c r="ONG110" s="376"/>
      <c r="ONH110" s="376"/>
      <c r="ONI110" s="376"/>
      <c r="ONJ110" s="376"/>
      <c r="ONK110" s="376"/>
      <c r="ONL110" s="376"/>
      <c r="ONM110" s="376"/>
      <c r="ONN110" s="376"/>
      <c r="ONO110" s="376"/>
      <c r="ONP110" s="376"/>
      <c r="ONQ110" s="376"/>
      <c r="ONR110" s="376"/>
      <c r="ONS110" s="376"/>
      <c r="ONT110" s="376"/>
      <c r="ONU110" s="376"/>
      <c r="ONV110" s="376"/>
      <c r="ONW110" s="376"/>
      <c r="ONX110" s="376"/>
      <c r="ONY110" s="376"/>
      <c r="ONZ110" s="376"/>
      <c r="OOA110" s="376"/>
      <c r="OOB110" s="376"/>
      <c r="OOC110" s="376"/>
      <c r="OOD110" s="376"/>
      <c r="OOE110" s="376"/>
      <c r="OOF110" s="376"/>
      <c r="OOG110" s="376"/>
      <c r="OOH110" s="376"/>
      <c r="OOI110" s="376"/>
      <c r="OOJ110" s="376"/>
      <c r="OOK110" s="376"/>
      <c r="OOL110" s="376"/>
      <c r="OOM110" s="376"/>
      <c r="OON110" s="376"/>
      <c r="OOO110" s="376"/>
      <c r="OOP110" s="376"/>
      <c r="OOQ110" s="376"/>
      <c r="OOR110" s="376"/>
      <c r="OOS110" s="376"/>
      <c r="OOT110" s="376"/>
      <c r="OOU110" s="376"/>
      <c r="OOV110" s="376"/>
      <c r="OOW110" s="376"/>
      <c r="OOX110" s="376"/>
      <c r="OOY110" s="376"/>
      <c r="OOZ110" s="376"/>
      <c r="OPA110" s="376"/>
      <c r="OPB110" s="376"/>
      <c r="OPC110" s="376"/>
      <c r="OPD110" s="376"/>
      <c r="OPE110" s="376"/>
      <c r="OPF110" s="376"/>
      <c r="OPG110" s="376"/>
      <c r="OPH110" s="376"/>
      <c r="OPI110" s="376"/>
      <c r="OPJ110" s="376"/>
      <c r="OPK110" s="376"/>
      <c r="OPL110" s="376"/>
      <c r="OPM110" s="376"/>
      <c r="OPN110" s="376"/>
      <c r="OPO110" s="376"/>
      <c r="OPP110" s="376"/>
      <c r="OPQ110" s="376"/>
      <c r="OPR110" s="376"/>
      <c r="OPS110" s="376"/>
      <c r="OPT110" s="376"/>
      <c r="OPU110" s="376"/>
      <c r="OPV110" s="376"/>
      <c r="OPW110" s="376"/>
      <c r="OPX110" s="376"/>
      <c r="OPY110" s="376"/>
      <c r="OPZ110" s="376"/>
      <c r="OQA110" s="376"/>
      <c r="OQB110" s="376"/>
      <c r="OQC110" s="376"/>
      <c r="OQD110" s="376"/>
      <c r="OQE110" s="376"/>
      <c r="OQF110" s="376"/>
      <c r="OQG110" s="376"/>
      <c r="OQH110" s="376"/>
      <c r="OQI110" s="376"/>
      <c r="OQJ110" s="376"/>
      <c r="OQK110" s="376"/>
      <c r="OQL110" s="376"/>
      <c r="OQM110" s="376"/>
      <c r="OQN110" s="376"/>
      <c r="OQO110" s="376"/>
      <c r="OQP110" s="376"/>
      <c r="OQQ110" s="376"/>
      <c r="OQR110" s="376"/>
      <c r="OQS110" s="376"/>
      <c r="OQT110" s="376"/>
      <c r="OQU110" s="376"/>
      <c r="OQV110" s="376"/>
      <c r="OQW110" s="376"/>
      <c r="OQX110" s="376"/>
      <c r="OQY110" s="376"/>
      <c r="OQZ110" s="376"/>
      <c r="ORA110" s="376"/>
      <c r="ORB110" s="376"/>
      <c r="ORC110" s="376"/>
      <c r="ORD110" s="376"/>
      <c r="ORE110" s="376"/>
      <c r="ORF110" s="376"/>
      <c r="ORG110" s="376"/>
      <c r="ORH110" s="376"/>
      <c r="ORI110" s="376"/>
      <c r="ORJ110" s="376"/>
      <c r="ORK110" s="376"/>
      <c r="ORL110" s="376"/>
      <c r="ORM110" s="376"/>
      <c r="ORN110" s="376"/>
      <c r="ORO110" s="376"/>
      <c r="ORP110" s="376"/>
      <c r="ORQ110" s="376"/>
      <c r="ORR110" s="376"/>
      <c r="ORS110" s="376"/>
      <c r="ORT110" s="376"/>
      <c r="ORU110" s="376"/>
      <c r="ORV110" s="376"/>
      <c r="ORW110" s="376"/>
      <c r="ORX110" s="376"/>
      <c r="ORY110" s="376"/>
      <c r="ORZ110" s="376"/>
      <c r="OSA110" s="376"/>
      <c r="OSB110" s="376"/>
      <c r="OSC110" s="376"/>
      <c r="OSD110" s="376"/>
      <c r="OSE110" s="376"/>
      <c r="OSF110" s="376"/>
      <c r="OSG110" s="376"/>
      <c r="OSH110" s="376"/>
      <c r="OSI110" s="376"/>
      <c r="OSJ110" s="376"/>
      <c r="OSK110" s="376"/>
      <c r="OSL110" s="376"/>
      <c r="OSM110" s="376"/>
      <c r="OSN110" s="376"/>
      <c r="OSO110" s="376"/>
      <c r="OSP110" s="376"/>
      <c r="OSQ110" s="376"/>
      <c r="OSR110" s="376"/>
      <c r="OSS110" s="376"/>
      <c r="OST110" s="376"/>
      <c r="OSU110" s="376"/>
      <c r="OSV110" s="376"/>
      <c r="OSW110" s="376"/>
      <c r="OSX110" s="376"/>
      <c r="OSY110" s="376"/>
      <c r="OSZ110" s="376"/>
      <c r="OTA110" s="376"/>
      <c r="OTB110" s="376"/>
      <c r="OTC110" s="376"/>
      <c r="OTD110" s="376"/>
      <c r="OTE110" s="376"/>
      <c r="OTF110" s="376"/>
      <c r="OTG110" s="376"/>
      <c r="OTH110" s="376"/>
      <c r="OTI110" s="376"/>
      <c r="OTJ110" s="376"/>
      <c r="OTK110" s="376"/>
      <c r="OTL110" s="376"/>
      <c r="OTM110" s="376"/>
      <c r="OTN110" s="376"/>
      <c r="OTO110" s="376"/>
      <c r="OTP110" s="376"/>
      <c r="OTQ110" s="376"/>
      <c r="OTR110" s="376"/>
      <c r="OTS110" s="376"/>
      <c r="OTT110" s="376"/>
      <c r="OTU110" s="376"/>
      <c r="OTV110" s="376"/>
      <c r="OTW110" s="376"/>
      <c r="OTX110" s="376"/>
      <c r="OTY110" s="376"/>
      <c r="OTZ110" s="376"/>
      <c r="OUA110" s="376"/>
      <c r="OUB110" s="376"/>
      <c r="OUC110" s="376"/>
      <c r="OUD110" s="376"/>
      <c r="OUE110" s="376"/>
      <c r="OUF110" s="376"/>
      <c r="OUG110" s="376"/>
      <c r="OUH110" s="376"/>
      <c r="OUI110" s="376"/>
      <c r="OUJ110" s="376"/>
      <c r="OUK110" s="376"/>
      <c r="OUL110" s="376"/>
      <c r="OUM110" s="376"/>
      <c r="OUN110" s="376"/>
      <c r="OUO110" s="376"/>
      <c r="OUP110" s="376"/>
      <c r="OUQ110" s="376"/>
      <c r="OUR110" s="376"/>
      <c r="OUS110" s="376"/>
      <c r="OUT110" s="376"/>
      <c r="OUU110" s="376"/>
      <c r="OUV110" s="376"/>
      <c r="OUW110" s="376"/>
      <c r="OUX110" s="376"/>
      <c r="OUY110" s="376"/>
      <c r="OUZ110" s="376"/>
      <c r="OVA110" s="376"/>
      <c r="OVB110" s="376"/>
      <c r="OVC110" s="376"/>
      <c r="OVD110" s="376"/>
      <c r="OVE110" s="376"/>
      <c r="OVF110" s="376"/>
      <c r="OVG110" s="376"/>
      <c r="OVH110" s="376"/>
      <c r="OVI110" s="376"/>
      <c r="OVJ110" s="376"/>
      <c r="OVK110" s="376"/>
      <c r="OVL110" s="376"/>
      <c r="OVM110" s="376"/>
      <c r="OVN110" s="376"/>
      <c r="OVO110" s="376"/>
      <c r="OVP110" s="376"/>
      <c r="OVQ110" s="376"/>
      <c r="OVR110" s="376"/>
      <c r="OVS110" s="376"/>
      <c r="OVT110" s="376"/>
      <c r="OVU110" s="376"/>
      <c r="OVV110" s="376"/>
      <c r="OVW110" s="376"/>
      <c r="OVX110" s="376"/>
      <c r="OVY110" s="376"/>
      <c r="OVZ110" s="376"/>
      <c r="OWA110" s="376"/>
      <c r="OWB110" s="376"/>
      <c r="OWC110" s="376"/>
      <c r="OWD110" s="376"/>
      <c r="OWE110" s="376"/>
      <c r="OWF110" s="376"/>
      <c r="OWG110" s="376"/>
      <c r="OWH110" s="376"/>
      <c r="OWI110" s="376"/>
      <c r="OWJ110" s="376"/>
      <c r="OWK110" s="376"/>
      <c r="OWL110" s="376"/>
      <c r="OWM110" s="376"/>
      <c r="OWN110" s="376"/>
      <c r="OWO110" s="376"/>
      <c r="OWP110" s="376"/>
      <c r="OWQ110" s="376"/>
      <c r="OWR110" s="376"/>
      <c r="OWS110" s="376"/>
      <c r="OWT110" s="376"/>
      <c r="OWU110" s="376"/>
      <c r="OWV110" s="376"/>
      <c r="OWW110" s="376"/>
      <c r="OWX110" s="376"/>
      <c r="OWY110" s="376"/>
      <c r="OWZ110" s="376"/>
      <c r="OXA110" s="376"/>
      <c r="OXB110" s="376"/>
      <c r="OXC110" s="376"/>
      <c r="OXD110" s="376"/>
      <c r="OXE110" s="376"/>
      <c r="OXF110" s="376"/>
      <c r="OXG110" s="376"/>
      <c r="OXH110" s="376"/>
      <c r="OXI110" s="376"/>
      <c r="OXJ110" s="376"/>
      <c r="OXK110" s="376"/>
      <c r="OXL110" s="376"/>
      <c r="OXM110" s="376"/>
      <c r="OXN110" s="376"/>
      <c r="OXO110" s="376"/>
      <c r="OXP110" s="376"/>
      <c r="OXQ110" s="376"/>
      <c r="OXR110" s="376"/>
      <c r="OXS110" s="376"/>
      <c r="OXT110" s="376"/>
      <c r="OXU110" s="376"/>
      <c r="OXV110" s="376"/>
      <c r="OXW110" s="376"/>
      <c r="OXX110" s="376"/>
      <c r="OXY110" s="376"/>
      <c r="OXZ110" s="376"/>
      <c r="OYA110" s="376"/>
      <c r="OYB110" s="376"/>
      <c r="OYC110" s="376"/>
      <c r="OYD110" s="376"/>
      <c r="OYE110" s="376"/>
      <c r="OYF110" s="376"/>
      <c r="OYG110" s="376"/>
      <c r="OYH110" s="376"/>
      <c r="OYI110" s="376"/>
      <c r="OYJ110" s="376"/>
      <c r="OYK110" s="376"/>
      <c r="OYL110" s="376"/>
      <c r="OYM110" s="376"/>
      <c r="OYN110" s="376"/>
      <c r="OYO110" s="376"/>
      <c r="OYP110" s="376"/>
      <c r="OYQ110" s="376"/>
      <c r="OYR110" s="376"/>
      <c r="OYS110" s="376"/>
      <c r="OYT110" s="376"/>
      <c r="OYU110" s="376"/>
      <c r="OYV110" s="376"/>
      <c r="OYW110" s="376"/>
      <c r="OYX110" s="376"/>
      <c r="OYY110" s="376"/>
      <c r="OYZ110" s="376"/>
      <c r="OZA110" s="376"/>
      <c r="OZB110" s="376"/>
      <c r="OZC110" s="376"/>
      <c r="OZD110" s="376"/>
      <c r="OZE110" s="376"/>
      <c r="OZF110" s="376"/>
      <c r="OZG110" s="376"/>
      <c r="OZH110" s="376"/>
      <c r="OZI110" s="376"/>
      <c r="OZJ110" s="376"/>
      <c r="OZK110" s="376"/>
      <c r="OZL110" s="376"/>
      <c r="OZM110" s="376"/>
      <c r="OZN110" s="376"/>
      <c r="OZO110" s="376"/>
      <c r="OZP110" s="376"/>
      <c r="OZQ110" s="376"/>
      <c r="OZR110" s="376"/>
      <c r="OZS110" s="376"/>
      <c r="OZT110" s="376"/>
      <c r="OZU110" s="376"/>
      <c r="OZV110" s="376"/>
      <c r="OZW110" s="376"/>
      <c r="OZX110" s="376"/>
      <c r="OZY110" s="376"/>
      <c r="OZZ110" s="376"/>
      <c r="PAA110" s="376"/>
      <c r="PAB110" s="376"/>
      <c r="PAC110" s="376"/>
      <c r="PAD110" s="376"/>
      <c r="PAE110" s="376"/>
      <c r="PAF110" s="376"/>
      <c r="PAG110" s="376"/>
      <c r="PAH110" s="376"/>
      <c r="PAI110" s="376"/>
      <c r="PAJ110" s="376"/>
      <c r="PAK110" s="376"/>
      <c r="PAL110" s="376"/>
      <c r="PAM110" s="376"/>
      <c r="PAN110" s="376"/>
      <c r="PAO110" s="376"/>
      <c r="PAP110" s="376"/>
      <c r="PAQ110" s="376"/>
      <c r="PAR110" s="376"/>
      <c r="PAS110" s="376"/>
      <c r="PAT110" s="376"/>
      <c r="PAU110" s="376"/>
      <c r="PAV110" s="376"/>
      <c r="PAW110" s="376"/>
      <c r="PAX110" s="376"/>
      <c r="PAY110" s="376"/>
      <c r="PAZ110" s="376"/>
      <c r="PBA110" s="376"/>
      <c r="PBB110" s="376"/>
      <c r="PBC110" s="376"/>
      <c r="PBD110" s="376"/>
      <c r="PBE110" s="376"/>
      <c r="PBF110" s="376"/>
      <c r="PBG110" s="376"/>
      <c r="PBH110" s="376"/>
      <c r="PBI110" s="376"/>
      <c r="PBJ110" s="376"/>
      <c r="PBK110" s="376"/>
      <c r="PBL110" s="376"/>
      <c r="PBM110" s="376"/>
      <c r="PBN110" s="376"/>
      <c r="PBO110" s="376"/>
      <c r="PBP110" s="376"/>
      <c r="PBQ110" s="376"/>
      <c r="PBR110" s="376"/>
      <c r="PBS110" s="376"/>
      <c r="PBT110" s="376"/>
      <c r="PBU110" s="376"/>
      <c r="PBV110" s="376"/>
      <c r="PBW110" s="376"/>
      <c r="PBX110" s="376"/>
      <c r="PBY110" s="376"/>
      <c r="PBZ110" s="376"/>
      <c r="PCA110" s="376"/>
      <c r="PCB110" s="376"/>
      <c r="PCC110" s="376"/>
      <c r="PCD110" s="376"/>
      <c r="PCE110" s="376"/>
      <c r="PCF110" s="376"/>
      <c r="PCG110" s="376"/>
      <c r="PCH110" s="376"/>
      <c r="PCI110" s="376"/>
      <c r="PCJ110" s="376"/>
      <c r="PCK110" s="376"/>
      <c r="PCL110" s="376"/>
      <c r="PCM110" s="376"/>
      <c r="PCN110" s="376"/>
      <c r="PCO110" s="376"/>
      <c r="PCP110" s="376"/>
      <c r="PCQ110" s="376"/>
      <c r="PCR110" s="376"/>
      <c r="PCS110" s="376"/>
      <c r="PCT110" s="376"/>
      <c r="PCU110" s="376"/>
      <c r="PCV110" s="376"/>
      <c r="PCW110" s="376"/>
      <c r="PCX110" s="376"/>
      <c r="PCY110" s="376"/>
      <c r="PCZ110" s="376"/>
      <c r="PDA110" s="376"/>
      <c r="PDB110" s="376"/>
      <c r="PDC110" s="376"/>
      <c r="PDD110" s="376"/>
      <c r="PDE110" s="376"/>
      <c r="PDF110" s="376"/>
      <c r="PDG110" s="376"/>
      <c r="PDH110" s="376"/>
      <c r="PDI110" s="376"/>
      <c r="PDJ110" s="376"/>
      <c r="PDK110" s="376"/>
      <c r="PDL110" s="376"/>
      <c r="PDM110" s="376"/>
      <c r="PDN110" s="376"/>
      <c r="PDO110" s="376"/>
      <c r="PDP110" s="376"/>
      <c r="PDQ110" s="376"/>
      <c r="PDR110" s="376"/>
      <c r="PDS110" s="376"/>
      <c r="PDT110" s="376"/>
      <c r="PDU110" s="376"/>
      <c r="PDV110" s="376"/>
      <c r="PDW110" s="376"/>
      <c r="PDX110" s="376"/>
      <c r="PDY110" s="376"/>
      <c r="PDZ110" s="376"/>
      <c r="PEA110" s="376"/>
      <c r="PEB110" s="376"/>
      <c r="PEC110" s="376"/>
      <c r="PED110" s="376"/>
      <c r="PEE110" s="376"/>
      <c r="PEF110" s="376"/>
      <c r="PEG110" s="376"/>
      <c r="PEH110" s="376"/>
      <c r="PEI110" s="376"/>
      <c r="PEJ110" s="376"/>
      <c r="PEK110" s="376"/>
      <c r="PEL110" s="376"/>
      <c r="PEM110" s="376"/>
      <c r="PEN110" s="376"/>
      <c r="PEO110" s="376"/>
      <c r="PEP110" s="376"/>
      <c r="PEQ110" s="376"/>
      <c r="PER110" s="376"/>
      <c r="PES110" s="376"/>
      <c r="PET110" s="376"/>
      <c r="PEU110" s="376"/>
      <c r="PEV110" s="376"/>
      <c r="PEW110" s="376"/>
      <c r="PEX110" s="376"/>
      <c r="PEY110" s="376"/>
      <c r="PEZ110" s="376"/>
      <c r="PFA110" s="376"/>
      <c r="PFB110" s="376"/>
      <c r="PFC110" s="376"/>
      <c r="PFD110" s="376"/>
      <c r="PFE110" s="376"/>
      <c r="PFF110" s="376"/>
      <c r="PFG110" s="376"/>
      <c r="PFH110" s="376"/>
      <c r="PFI110" s="376"/>
      <c r="PFJ110" s="376"/>
      <c r="PFK110" s="376"/>
      <c r="PFL110" s="376"/>
      <c r="PFM110" s="376"/>
      <c r="PFN110" s="376"/>
      <c r="PFO110" s="376"/>
      <c r="PFP110" s="376"/>
      <c r="PFQ110" s="376"/>
      <c r="PFR110" s="376"/>
      <c r="PFS110" s="376"/>
      <c r="PFT110" s="376"/>
      <c r="PFU110" s="376"/>
      <c r="PFV110" s="376"/>
      <c r="PFW110" s="376"/>
      <c r="PFX110" s="376"/>
      <c r="PFY110" s="376"/>
      <c r="PFZ110" s="376"/>
      <c r="PGA110" s="376"/>
      <c r="PGB110" s="376"/>
      <c r="PGC110" s="376"/>
      <c r="PGD110" s="376"/>
      <c r="PGE110" s="376"/>
      <c r="PGF110" s="376"/>
      <c r="PGG110" s="376"/>
      <c r="PGH110" s="376"/>
      <c r="PGI110" s="376"/>
      <c r="PGJ110" s="376"/>
      <c r="PGK110" s="376"/>
      <c r="PGL110" s="376"/>
      <c r="PGM110" s="376"/>
      <c r="PGN110" s="376"/>
      <c r="PGO110" s="376"/>
      <c r="PGP110" s="376"/>
      <c r="PGQ110" s="376"/>
      <c r="PGR110" s="376"/>
      <c r="PGS110" s="376"/>
      <c r="PGT110" s="376"/>
      <c r="PGU110" s="376"/>
      <c r="PGV110" s="376"/>
      <c r="PGW110" s="376"/>
      <c r="PGX110" s="376"/>
      <c r="PGY110" s="376"/>
      <c r="PGZ110" s="376"/>
      <c r="PHA110" s="376"/>
      <c r="PHB110" s="376"/>
      <c r="PHC110" s="376"/>
      <c r="PHD110" s="376"/>
      <c r="PHE110" s="376"/>
      <c r="PHF110" s="376"/>
      <c r="PHG110" s="376"/>
      <c r="PHH110" s="376"/>
      <c r="PHI110" s="376"/>
      <c r="PHJ110" s="376"/>
      <c r="PHK110" s="376"/>
      <c r="PHL110" s="376"/>
      <c r="PHM110" s="376"/>
      <c r="PHN110" s="376"/>
      <c r="PHO110" s="376"/>
      <c r="PHP110" s="376"/>
      <c r="PHQ110" s="376"/>
      <c r="PHR110" s="376"/>
      <c r="PHS110" s="376"/>
      <c r="PHT110" s="376"/>
      <c r="PHU110" s="376"/>
      <c r="PHV110" s="376"/>
      <c r="PHW110" s="376"/>
      <c r="PHX110" s="376"/>
      <c r="PHY110" s="376"/>
      <c r="PHZ110" s="376"/>
      <c r="PIA110" s="376"/>
      <c r="PIB110" s="376"/>
      <c r="PIC110" s="376"/>
      <c r="PID110" s="376"/>
      <c r="PIE110" s="376"/>
      <c r="PIF110" s="376"/>
      <c r="PIG110" s="376"/>
      <c r="PIH110" s="376"/>
      <c r="PII110" s="376"/>
      <c r="PIJ110" s="376"/>
      <c r="PIK110" s="376"/>
      <c r="PIL110" s="376"/>
      <c r="PIM110" s="376"/>
      <c r="PIN110" s="376"/>
      <c r="PIO110" s="376"/>
      <c r="PIP110" s="376"/>
      <c r="PIQ110" s="376"/>
      <c r="PIR110" s="376"/>
      <c r="PIS110" s="376"/>
      <c r="PIT110" s="376"/>
      <c r="PIU110" s="376"/>
      <c r="PIV110" s="376"/>
      <c r="PIW110" s="376"/>
      <c r="PIX110" s="376"/>
      <c r="PIY110" s="376"/>
      <c r="PIZ110" s="376"/>
      <c r="PJA110" s="376"/>
      <c r="PJB110" s="376"/>
      <c r="PJC110" s="376"/>
      <c r="PJD110" s="376"/>
      <c r="PJE110" s="376"/>
      <c r="PJF110" s="376"/>
      <c r="PJG110" s="376"/>
      <c r="PJH110" s="376"/>
      <c r="PJI110" s="376"/>
      <c r="PJJ110" s="376"/>
      <c r="PJK110" s="376"/>
      <c r="PJL110" s="376"/>
      <c r="PJM110" s="376"/>
      <c r="PJN110" s="376"/>
      <c r="PJO110" s="376"/>
      <c r="PJP110" s="376"/>
      <c r="PJQ110" s="376"/>
      <c r="PJR110" s="376"/>
      <c r="PJS110" s="376"/>
      <c r="PJT110" s="376"/>
      <c r="PJU110" s="376"/>
      <c r="PJV110" s="376"/>
      <c r="PJW110" s="376"/>
      <c r="PJX110" s="376"/>
      <c r="PJY110" s="376"/>
      <c r="PJZ110" s="376"/>
      <c r="PKA110" s="376"/>
      <c r="PKB110" s="376"/>
      <c r="PKC110" s="376"/>
      <c r="PKD110" s="376"/>
      <c r="PKE110" s="376"/>
      <c r="PKF110" s="376"/>
      <c r="PKG110" s="376"/>
      <c r="PKH110" s="376"/>
      <c r="PKI110" s="376"/>
      <c r="PKJ110" s="376"/>
      <c r="PKK110" s="376"/>
      <c r="PKL110" s="376"/>
      <c r="PKM110" s="376"/>
      <c r="PKN110" s="376"/>
      <c r="PKO110" s="376"/>
      <c r="PKP110" s="376"/>
      <c r="PKQ110" s="376"/>
      <c r="PKR110" s="376"/>
      <c r="PKS110" s="376"/>
      <c r="PKT110" s="376"/>
      <c r="PKU110" s="376"/>
      <c r="PKV110" s="376"/>
      <c r="PKW110" s="376"/>
      <c r="PKX110" s="376"/>
      <c r="PKY110" s="376"/>
      <c r="PKZ110" s="376"/>
      <c r="PLA110" s="376"/>
      <c r="PLB110" s="376"/>
      <c r="PLC110" s="376"/>
      <c r="PLD110" s="376"/>
      <c r="PLE110" s="376"/>
      <c r="PLF110" s="376"/>
      <c r="PLG110" s="376"/>
      <c r="PLH110" s="376"/>
      <c r="PLI110" s="376"/>
      <c r="PLJ110" s="376"/>
      <c r="PLK110" s="376"/>
      <c r="PLL110" s="376"/>
      <c r="PLM110" s="376"/>
      <c r="PLN110" s="376"/>
      <c r="PLO110" s="376"/>
      <c r="PLP110" s="376"/>
      <c r="PLQ110" s="376"/>
      <c r="PLR110" s="376"/>
      <c r="PLS110" s="376"/>
      <c r="PLT110" s="376"/>
      <c r="PLU110" s="376"/>
      <c r="PLV110" s="376"/>
      <c r="PLW110" s="376"/>
      <c r="PLX110" s="376"/>
      <c r="PLY110" s="376"/>
      <c r="PLZ110" s="376"/>
      <c r="PMA110" s="376"/>
      <c r="PMB110" s="376"/>
      <c r="PMC110" s="376"/>
      <c r="PMD110" s="376"/>
      <c r="PME110" s="376"/>
      <c r="PMF110" s="376"/>
      <c r="PMG110" s="376"/>
      <c r="PMH110" s="376"/>
      <c r="PMI110" s="376"/>
      <c r="PMJ110" s="376"/>
      <c r="PMK110" s="376"/>
      <c r="PML110" s="376"/>
      <c r="PMM110" s="376"/>
      <c r="PMN110" s="376"/>
      <c r="PMO110" s="376"/>
      <c r="PMP110" s="376"/>
      <c r="PMQ110" s="376"/>
      <c r="PMR110" s="376"/>
      <c r="PMS110" s="376"/>
      <c r="PMT110" s="376"/>
      <c r="PMU110" s="376"/>
      <c r="PMV110" s="376"/>
      <c r="PMW110" s="376"/>
      <c r="PMX110" s="376"/>
      <c r="PMY110" s="376"/>
      <c r="PMZ110" s="376"/>
      <c r="PNA110" s="376"/>
      <c r="PNB110" s="376"/>
      <c r="PNC110" s="376"/>
      <c r="PND110" s="376"/>
      <c r="PNE110" s="376"/>
      <c r="PNF110" s="376"/>
      <c r="PNG110" s="376"/>
      <c r="PNH110" s="376"/>
      <c r="PNI110" s="376"/>
      <c r="PNJ110" s="376"/>
      <c r="PNK110" s="376"/>
      <c r="PNL110" s="376"/>
      <c r="PNM110" s="376"/>
      <c r="PNN110" s="376"/>
      <c r="PNO110" s="376"/>
      <c r="PNP110" s="376"/>
      <c r="PNQ110" s="376"/>
      <c r="PNR110" s="376"/>
      <c r="PNS110" s="376"/>
      <c r="PNT110" s="376"/>
      <c r="PNU110" s="376"/>
      <c r="PNV110" s="376"/>
      <c r="PNW110" s="376"/>
      <c r="PNX110" s="376"/>
      <c r="PNY110" s="376"/>
      <c r="PNZ110" s="376"/>
      <c r="POA110" s="376"/>
      <c r="POB110" s="376"/>
      <c r="POC110" s="376"/>
      <c r="POD110" s="376"/>
      <c r="POE110" s="376"/>
      <c r="POF110" s="376"/>
      <c r="POG110" s="376"/>
      <c r="POH110" s="376"/>
      <c r="POI110" s="376"/>
      <c r="POJ110" s="376"/>
      <c r="POK110" s="376"/>
      <c r="POL110" s="376"/>
      <c r="POM110" s="376"/>
      <c r="PON110" s="376"/>
      <c r="POO110" s="376"/>
      <c r="POP110" s="376"/>
      <c r="POQ110" s="376"/>
      <c r="POR110" s="376"/>
      <c r="POS110" s="376"/>
      <c r="POT110" s="376"/>
      <c r="POU110" s="376"/>
      <c r="POV110" s="376"/>
      <c r="POW110" s="376"/>
      <c r="POX110" s="376"/>
      <c r="POY110" s="376"/>
      <c r="POZ110" s="376"/>
      <c r="PPA110" s="376"/>
      <c r="PPB110" s="376"/>
      <c r="PPC110" s="376"/>
      <c r="PPD110" s="376"/>
      <c r="PPE110" s="376"/>
      <c r="PPF110" s="376"/>
      <c r="PPG110" s="376"/>
      <c r="PPH110" s="376"/>
      <c r="PPI110" s="376"/>
      <c r="PPJ110" s="376"/>
      <c r="PPK110" s="376"/>
      <c r="PPL110" s="376"/>
      <c r="PPM110" s="376"/>
      <c r="PPN110" s="376"/>
      <c r="PPO110" s="376"/>
      <c r="PPP110" s="376"/>
      <c r="PPQ110" s="376"/>
      <c r="PPR110" s="376"/>
      <c r="PPS110" s="376"/>
      <c r="PPT110" s="376"/>
      <c r="PPU110" s="376"/>
      <c r="PPV110" s="376"/>
      <c r="PPW110" s="376"/>
      <c r="PPX110" s="376"/>
      <c r="PPY110" s="376"/>
      <c r="PPZ110" s="376"/>
      <c r="PQA110" s="376"/>
      <c r="PQB110" s="376"/>
      <c r="PQC110" s="376"/>
      <c r="PQD110" s="376"/>
      <c r="PQE110" s="376"/>
      <c r="PQF110" s="376"/>
      <c r="PQG110" s="376"/>
      <c r="PQH110" s="376"/>
      <c r="PQI110" s="376"/>
      <c r="PQJ110" s="376"/>
      <c r="PQK110" s="376"/>
      <c r="PQL110" s="376"/>
      <c r="PQM110" s="376"/>
      <c r="PQN110" s="376"/>
      <c r="PQO110" s="376"/>
      <c r="PQP110" s="376"/>
      <c r="PQQ110" s="376"/>
      <c r="PQR110" s="376"/>
      <c r="PQS110" s="376"/>
      <c r="PQT110" s="376"/>
      <c r="PQU110" s="376"/>
      <c r="PQV110" s="376"/>
      <c r="PQW110" s="376"/>
      <c r="PQX110" s="376"/>
      <c r="PQY110" s="376"/>
      <c r="PQZ110" s="376"/>
      <c r="PRA110" s="376"/>
      <c r="PRB110" s="376"/>
      <c r="PRC110" s="376"/>
      <c r="PRD110" s="376"/>
      <c r="PRE110" s="376"/>
      <c r="PRF110" s="376"/>
      <c r="PRG110" s="376"/>
      <c r="PRH110" s="376"/>
      <c r="PRI110" s="376"/>
      <c r="PRJ110" s="376"/>
      <c r="PRK110" s="376"/>
      <c r="PRL110" s="376"/>
      <c r="PRM110" s="376"/>
      <c r="PRN110" s="376"/>
      <c r="PRO110" s="376"/>
      <c r="PRP110" s="376"/>
      <c r="PRQ110" s="376"/>
      <c r="PRR110" s="376"/>
      <c r="PRS110" s="376"/>
      <c r="PRT110" s="376"/>
      <c r="PRU110" s="376"/>
      <c r="PRV110" s="376"/>
      <c r="PRW110" s="376"/>
      <c r="PRX110" s="376"/>
      <c r="PRY110" s="376"/>
      <c r="PRZ110" s="376"/>
      <c r="PSA110" s="376"/>
      <c r="PSB110" s="376"/>
      <c r="PSC110" s="376"/>
      <c r="PSD110" s="376"/>
      <c r="PSE110" s="376"/>
      <c r="PSF110" s="376"/>
      <c r="PSG110" s="376"/>
      <c r="PSH110" s="376"/>
      <c r="PSI110" s="376"/>
      <c r="PSJ110" s="376"/>
      <c r="PSK110" s="376"/>
      <c r="PSL110" s="376"/>
      <c r="PSM110" s="376"/>
      <c r="PSN110" s="376"/>
      <c r="PSO110" s="376"/>
      <c r="PSP110" s="376"/>
      <c r="PSQ110" s="376"/>
      <c r="PSR110" s="376"/>
      <c r="PSS110" s="376"/>
      <c r="PST110" s="376"/>
      <c r="PSU110" s="376"/>
      <c r="PSV110" s="376"/>
      <c r="PSW110" s="376"/>
      <c r="PSX110" s="376"/>
      <c r="PSY110" s="376"/>
      <c r="PSZ110" s="376"/>
      <c r="PTA110" s="376"/>
      <c r="PTB110" s="376"/>
      <c r="PTC110" s="376"/>
      <c r="PTD110" s="376"/>
      <c r="PTE110" s="376"/>
      <c r="PTF110" s="376"/>
      <c r="PTG110" s="376"/>
      <c r="PTH110" s="376"/>
      <c r="PTI110" s="376"/>
      <c r="PTJ110" s="376"/>
      <c r="PTK110" s="376"/>
      <c r="PTL110" s="376"/>
      <c r="PTM110" s="376"/>
      <c r="PTN110" s="376"/>
      <c r="PTO110" s="376"/>
      <c r="PTP110" s="376"/>
      <c r="PTQ110" s="376"/>
      <c r="PTR110" s="376"/>
      <c r="PTS110" s="376"/>
      <c r="PTT110" s="376"/>
      <c r="PTU110" s="376"/>
      <c r="PTV110" s="376"/>
      <c r="PTW110" s="376"/>
      <c r="PTX110" s="376"/>
      <c r="PTY110" s="376"/>
      <c r="PTZ110" s="376"/>
      <c r="PUA110" s="376"/>
      <c r="PUB110" s="376"/>
      <c r="PUC110" s="376"/>
      <c r="PUD110" s="376"/>
      <c r="PUE110" s="376"/>
      <c r="PUF110" s="376"/>
      <c r="PUG110" s="376"/>
      <c r="PUH110" s="376"/>
      <c r="PUI110" s="376"/>
      <c r="PUJ110" s="376"/>
      <c r="PUK110" s="376"/>
      <c r="PUL110" s="376"/>
      <c r="PUM110" s="376"/>
      <c r="PUN110" s="376"/>
      <c r="PUO110" s="376"/>
      <c r="PUP110" s="376"/>
      <c r="PUQ110" s="376"/>
      <c r="PUR110" s="376"/>
      <c r="PUS110" s="376"/>
      <c r="PUT110" s="376"/>
      <c r="PUU110" s="376"/>
      <c r="PUV110" s="376"/>
      <c r="PUW110" s="376"/>
      <c r="PUX110" s="376"/>
      <c r="PUY110" s="376"/>
      <c r="PUZ110" s="376"/>
      <c r="PVA110" s="376"/>
      <c r="PVB110" s="376"/>
      <c r="PVC110" s="376"/>
      <c r="PVD110" s="376"/>
      <c r="PVE110" s="376"/>
      <c r="PVF110" s="376"/>
      <c r="PVG110" s="376"/>
      <c r="PVH110" s="376"/>
      <c r="PVI110" s="376"/>
      <c r="PVJ110" s="376"/>
      <c r="PVK110" s="376"/>
      <c r="PVL110" s="376"/>
      <c r="PVM110" s="376"/>
      <c r="PVN110" s="376"/>
      <c r="PVO110" s="376"/>
      <c r="PVP110" s="376"/>
      <c r="PVQ110" s="376"/>
      <c r="PVR110" s="376"/>
      <c r="PVS110" s="376"/>
      <c r="PVT110" s="376"/>
      <c r="PVU110" s="376"/>
      <c r="PVV110" s="376"/>
      <c r="PVW110" s="376"/>
      <c r="PVX110" s="376"/>
      <c r="PVY110" s="376"/>
      <c r="PVZ110" s="376"/>
      <c r="PWA110" s="376"/>
      <c r="PWB110" s="376"/>
      <c r="PWC110" s="376"/>
      <c r="PWD110" s="376"/>
      <c r="PWE110" s="376"/>
      <c r="PWF110" s="376"/>
      <c r="PWG110" s="376"/>
      <c r="PWH110" s="376"/>
      <c r="PWI110" s="376"/>
      <c r="PWJ110" s="376"/>
      <c r="PWK110" s="376"/>
      <c r="PWL110" s="376"/>
      <c r="PWM110" s="376"/>
      <c r="PWN110" s="376"/>
      <c r="PWO110" s="376"/>
      <c r="PWP110" s="376"/>
      <c r="PWQ110" s="376"/>
      <c r="PWR110" s="376"/>
      <c r="PWS110" s="376"/>
      <c r="PWT110" s="376"/>
      <c r="PWU110" s="376"/>
      <c r="PWV110" s="376"/>
      <c r="PWW110" s="376"/>
      <c r="PWX110" s="376"/>
      <c r="PWY110" s="376"/>
      <c r="PWZ110" s="376"/>
      <c r="PXA110" s="376"/>
      <c r="PXB110" s="376"/>
      <c r="PXC110" s="376"/>
      <c r="PXD110" s="376"/>
      <c r="PXE110" s="376"/>
      <c r="PXF110" s="376"/>
      <c r="PXG110" s="376"/>
      <c r="PXH110" s="376"/>
      <c r="PXI110" s="376"/>
      <c r="PXJ110" s="376"/>
      <c r="PXK110" s="376"/>
      <c r="PXL110" s="376"/>
      <c r="PXM110" s="376"/>
      <c r="PXN110" s="376"/>
      <c r="PXO110" s="376"/>
      <c r="PXP110" s="376"/>
      <c r="PXQ110" s="376"/>
      <c r="PXR110" s="376"/>
      <c r="PXS110" s="376"/>
      <c r="PXT110" s="376"/>
      <c r="PXU110" s="376"/>
      <c r="PXV110" s="376"/>
      <c r="PXW110" s="376"/>
      <c r="PXX110" s="376"/>
      <c r="PXY110" s="376"/>
      <c r="PXZ110" s="376"/>
      <c r="PYA110" s="376"/>
      <c r="PYB110" s="376"/>
      <c r="PYC110" s="376"/>
      <c r="PYD110" s="376"/>
      <c r="PYE110" s="376"/>
      <c r="PYF110" s="376"/>
      <c r="PYG110" s="376"/>
      <c r="PYH110" s="376"/>
      <c r="PYI110" s="376"/>
      <c r="PYJ110" s="376"/>
      <c r="PYK110" s="376"/>
      <c r="PYL110" s="376"/>
      <c r="PYM110" s="376"/>
      <c r="PYN110" s="376"/>
      <c r="PYO110" s="376"/>
      <c r="PYP110" s="376"/>
      <c r="PYQ110" s="376"/>
      <c r="PYR110" s="376"/>
      <c r="PYS110" s="376"/>
      <c r="PYT110" s="376"/>
      <c r="PYU110" s="376"/>
      <c r="PYV110" s="376"/>
      <c r="PYW110" s="376"/>
      <c r="PYX110" s="376"/>
      <c r="PYY110" s="376"/>
      <c r="PYZ110" s="376"/>
      <c r="PZA110" s="376"/>
      <c r="PZB110" s="376"/>
      <c r="PZC110" s="376"/>
      <c r="PZD110" s="376"/>
      <c r="PZE110" s="376"/>
      <c r="PZF110" s="376"/>
      <c r="PZG110" s="376"/>
      <c r="PZH110" s="376"/>
      <c r="PZI110" s="376"/>
      <c r="PZJ110" s="376"/>
      <c r="PZK110" s="376"/>
      <c r="PZL110" s="376"/>
      <c r="PZM110" s="376"/>
      <c r="PZN110" s="376"/>
      <c r="PZO110" s="376"/>
      <c r="PZP110" s="376"/>
      <c r="PZQ110" s="376"/>
      <c r="PZR110" s="376"/>
      <c r="PZS110" s="376"/>
      <c r="PZT110" s="376"/>
      <c r="PZU110" s="376"/>
      <c r="PZV110" s="376"/>
      <c r="PZW110" s="376"/>
      <c r="PZX110" s="376"/>
      <c r="PZY110" s="376"/>
      <c r="PZZ110" s="376"/>
      <c r="QAA110" s="376"/>
      <c r="QAB110" s="376"/>
      <c r="QAC110" s="376"/>
      <c r="QAD110" s="376"/>
      <c r="QAE110" s="376"/>
      <c r="QAF110" s="376"/>
      <c r="QAG110" s="376"/>
      <c r="QAH110" s="376"/>
      <c r="QAI110" s="376"/>
      <c r="QAJ110" s="376"/>
      <c r="QAK110" s="376"/>
      <c r="QAL110" s="376"/>
      <c r="QAM110" s="376"/>
      <c r="QAN110" s="376"/>
      <c r="QAO110" s="376"/>
      <c r="QAP110" s="376"/>
      <c r="QAQ110" s="376"/>
      <c r="QAR110" s="376"/>
      <c r="QAS110" s="376"/>
      <c r="QAT110" s="376"/>
      <c r="QAU110" s="376"/>
      <c r="QAV110" s="376"/>
      <c r="QAW110" s="376"/>
      <c r="QAX110" s="376"/>
      <c r="QAY110" s="376"/>
      <c r="QAZ110" s="376"/>
      <c r="QBA110" s="376"/>
      <c r="QBB110" s="376"/>
      <c r="QBC110" s="376"/>
      <c r="QBD110" s="376"/>
      <c r="QBE110" s="376"/>
      <c r="QBF110" s="376"/>
      <c r="QBG110" s="376"/>
      <c r="QBH110" s="376"/>
      <c r="QBI110" s="376"/>
      <c r="QBJ110" s="376"/>
      <c r="QBK110" s="376"/>
      <c r="QBL110" s="376"/>
      <c r="QBM110" s="376"/>
      <c r="QBN110" s="376"/>
      <c r="QBO110" s="376"/>
      <c r="QBP110" s="376"/>
      <c r="QBQ110" s="376"/>
      <c r="QBR110" s="376"/>
      <c r="QBS110" s="376"/>
      <c r="QBT110" s="376"/>
      <c r="QBU110" s="376"/>
      <c r="QBV110" s="376"/>
      <c r="QBW110" s="376"/>
      <c r="QBX110" s="376"/>
      <c r="QBY110" s="376"/>
      <c r="QBZ110" s="376"/>
      <c r="QCA110" s="376"/>
      <c r="QCB110" s="376"/>
      <c r="QCC110" s="376"/>
      <c r="QCD110" s="376"/>
      <c r="QCE110" s="376"/>
      <c r="QCF110" s="376"/>
      <c r="QCG110" s="376"/>
      <c r="QCH110" s="376"/>
      <c r="QCI110" s="376"/>
      <c r="QCJ110" s="376"/>
      <c r="QCK110" s="376"/>
      <c r="QCL110" s="376"/>
      <c r="QCM110" s="376"/>
      <c r="QCN110" s="376"/>
      <c r="QCO110" s="376"/>
      <c r="QCP110" s="376"/>
      <c r="QCQ110" s="376"/>
      <c r="QCR110" s="376"/>
      <c r="QCS110" s="376"/>
      <c r="QCT110" s="376"/>
      <c r="QCU110" s="376"/>
      <c r="QCV110" s="376"/>
      <c r="QCW110" s="376"/>
      <c r="QCX110" s="376"/>
      <c r="QCY110" s="376"/>
      <c r="QCZ110" s="376"/>
      <c r="QDA110" s="376"/>
      <c r="QDB110" s="376"/>
      <c r="QDC110" s="376"/>
      <c r="QDD110" s="376"/>
      <c r="QDE110" s="376"/>
      <c r="QDF110" s="376"/>
      <c r="QDG110" s="376"/>
      <c r="QDH110" s="376"/>
      <c r="QDI110" s="376"/>
      <c r="QDJ110" s="376"/>
      <c r="QDK110" s="376"/>
      <c r="QDL110" s="376"/>
      <c r="QDM110" s="376"/>
      <c r="QDN110" s="376"/>
      <c r="QDO110" s="376"/>
      <c r="QDP110" s="376"/>
      <c r="QDQ110" s="376"/>
      <c r="QDR110" s="376"/>
      <c r="QDS110" s="376"/>
      <c r="QDT110" s="376"/>
      <c r="QDU110" s="376"/>
      <c r="QDV110" s="376"/>
      <c r="QDW110" s="376"/>
      <c r="QDX110" s="376"/>
      <c r="QDY110" s="376"/>
      <c r="QDZ110" s="376"/>
      <c r="QEA110" s="376"/>
      <c r="QEB110" s="376"/>
      <c r="QEC110" s="376"/>
      <c r="QED110" s="376"/>
      <c r="QEE110" s="376"/>
      <c r="QEF110" s="376"/>
      <c r="QEG110" s="376"/>
      <c r="QEH110" s="376"/>
      <c r="QEI110" s="376"/>
      <c r="QEJ110" s="376"/>
      <c r="QEK110" s="376"/>
      <c r="QEL110" s="376"/>
      <c r="QEM110" s="376"/>
      <c r="QEN110" s="376"/>
      <c r="QEO110" s="376"/>
      <c r="QEP110" s="376"/>
      <c r="QEQ110" s="376"/>
      <c r="QER110" s="376"/>
      <c r="QES110" s="376"/>
      <c r="QET110" s="376"/>
      <c r="QEU110" s="376"/>
      <c r="QEV110" s="376"/>
      <c r="QEW110" s="376"/>
      <c r="QEX110" s="376"/>
      <c r="QEY110" s="376"/>
      <c r="QEZ110" s="376"/>
      <c r="QFA110" s="376"/>
      <c r="QFB110" s="376"/>
      <c r="QFC110" s="376"/>
      <c r="QFD110" s="376"/>
      <c r="QFE110" s="376"/>
      <c r="QFF110" s="376"/>
      <c r="QFG110" s="376"/>
      <c r="QFH110" s="376"/>
      <c r="QFI110" s="376"/>
      <c r="QFJ110" s="376"/>
      <c r="QFK110" s="376"/>
      <c r="QFL110" s="376"/>
      <c r="QFM110" s="376"/>
      <c r="QFN110" s="376"/>
      <c r="QFO110" s="376"/>
      <c r="QFP110" s="376"/>
      <c r="QFQ110" s="376"/>
      <c r="QFR110" s="376"/>
      <c r="QFS110" s="376"/>
      <c r="QFT110" s="376"/>
      <c r="QFU110" s="376"/>
      <c r="QFV110" s="376"/>
      <c r="QFW110" s="376"/>
      <c r="QFX110" s="376"/>
      <c r="QFY110" s="376"/>
      <c r="QFZ110" s="376"/>
      <c r="QGA110" s="376"/>
      <c r="QGB110" s="376"/>
      <c r="QGC110" s="376"/>
      <c r="QGD110" s="376"/>
      <c r="QGE110" s="376"/>
      <c r="QGF110" s="376"/>
      <c r="QGG110" s="376"/>
      <c r="QGH110" s="376"/>
      <c r="QGI110" s="376"/>
      <c r="QGJ110" s="376"/>
      <c r="QGK110" s="376"/>
      <c r="QGL110" s="376"/>
      <c r="QGM110" s="376"/>
      <c r="QGN110" s="376"/>
      <c r="QGO110" s="376"/>
      <c r="QGP110" s="376"/>
      <c r="QGQ110" s="376"/>
      <c r="QGR110" s="376"/>
      <c r="QGS110" s="376"/>
      <c r="QGT110" s="376"/>
      <c r="QGU110" s="376"/>
      <c r="QGV110" s="376"/>
      <c r="QGW110" s="376"/>
      <c r="QGX110" s="376"/>
      <c r="QGY110" s="376"/>
      <c r="QGZ110" s="376"/>
      <c r="QHA110" s="376"/>
      <c r="QHB110" s="376"/>
      <c r="QHC110" s="376"/>
      <c r="QHD110" s="376"/>
      <c r="QHE110" s="376"/>
      <c r="QHF110" s="376"/>
      <c r="QHG110" s="376"/>
      <c r="QHH110" s="376"/>
      <c r="QHI110" s="376"/>
      <c r="QHJ110" s="376"/>
      <c r="QHK110" s="376"/>
      <c r="QHL110" s="376"/>
      <c r="QHM110" s="376"/>
      <c r="QHN110" s="376"/>
      <c r="QHO110" s="376"/>
      <c r="QHP110" s="376"/>
      <c r="QHQ110" s="376"/>
      <c r="QHR110" s="376"/>
      <c r="QHS110" s="376"/>
      <c r="QHT110" s="376"/>
      <c r="QHU110" s="376"/>
      <c r="QHV110" s="376"/>
      <c r="QHW110" s="376"/>
      <c r="QHX110" s="376"/>
      <c r="QHY110" s="376"/>
      <c r="QHZ110" s="376"/>
      <c r="QIA110" s="376"/>
      <c r="QIB110" s="376"/>
      <c r="QIC110" s="376"/>
      <c r="QID110" s="376"/>
      <c r="QIE110" s="376"/>
      <c r="QIF110" s="376"/>
      <c r="QIG110" s="376"/>
      <c r="QIH110" s="376"/>
      <c r="QII110" s="376"/>
      <c r="QIJ110" s="376"/>
      <c r="QIK110" s="376"/>
      <c r="QIL110" s="376"/>
      <c r="QIM110" s="376"/>
      <c r="QIN110" s="376"/>
      <c r="QIO110" s="376"/>
      <c r="QIP110" s="376"/>
      <c r="QIQ110" s="376"/>
      <c r="QIR110" s="376"/>
      <c r="QIS110" s="376"/>
      <c r="QIT110" s="376"/>
      <c r="QIU110" s="376"/>
      <c r="QIV110" s="376"/>
      <c r="QIW110" s="376"/>
      <c r="QIX110" s="376"/>
      <c r="QIY110" s="376"/>
      <c r="QIZ110" s="376"/>
      <c r="QJA110" s="376"/>
      <c r="QJB110" s="376"/>
      <c r="QJC110" s="376"/>
      <c r="QJD110" s="376"/>
      <c r="QJE110" s="376"/>
      <c r="QJF110" s="376"/>
      <c r="QJG110" s="376"/>
      <c r="QJH110" s="376"/>
      <c r="QJI110" s="376"/>
      <c r="QJJ110" s="376"/>
      <c r="QJK110" s="376"/>
      <c r="QJL110" s="376"/>
      <c r="QJM110" s="376"/>
      <c r="QJN110" s="376"/>
      <c r="QJO110" s="376"/>
      <c r="QJP110" s="376"/>
      <c r="QJQ110" s="376"/>
      <c r="QJR110" s="376"/>
      <c r="QJS110" s="376"/>
      <c r="QJT110" s="376"/>
      <c r="QJU110" s="376"/>
      <c r="QJV110" s="376"/>
      <c r="QJW110" s="376"/>
      <c r="QJX110" s="376"/>
      <c r="QJY110" s="376"/>
      <c r="QJZ110" s="376"/>
      <c r="QKA110" s="376"/>
      <c r="QKB110" s="376"/>
      <c r="QKC110" s="376"/>
      <c r="QKD110" s="376"/>
      <c r="QKE110" s="376"/>
      <c r="QKF110" s="376"/>
      <c r="QKG110" s="376"/>
      <c r="QKH110" s="376"/>
      <c r="QKI110" s="376"/>
      <c r="QKJ110" s="376"/>
      <c r="QKK110" s="376"/>
      <c r="QKL110" s="376"/>
      <c r="QKM110" s="376"/>
      <c r="QKN110" s="376"/>
      <c r="QKO110" s="376"/>
      <c r="QKP110" s="376"/>
      <c r="QKQ110" s="376"/>
      <c r="QKR110" s="376"/>
      <c r="QKS110" s="376"/>
      <c r="QKT110" s="376"/>
      <c r="QKU110" s="376"/>
      <c r="QKV110" s="376"/>
      <c r="QKW110" s="376"/>
      <c r="QKX110" s="376"/>
      <c r="QKY110" s="376"/>
      <c r="QKZ110" s="376"/>
      <c r="QLA110" s="376"/>
      <c r="QLB110" s="376"/>
      <c r="QLC110" s="376"/>
      <c r="QLD110" s="376"/>
      <c r="QLE110" s="376"/>
      <c r="QLF110" s="376"/>
      <c r="QLG110" s="376"/>
      <c r="QLH110" s="376"/>
      <c r="QLI110" s="376"/>
      <c r="QLJ110" s="376"/>
      <c r="QLK110" s="376"/>
      <c r="QLL110" s="376"/>
      <c r="QLM110" s="376"/>
      <c r="QLN110" s="376"/>
      <c r="QLO110" s="376"/>
      <c r="QLP110" s="376"/>
      <c r="QLQ110" s="376"/>
      <c r="QLR110" s="376"/>
      <c r="QLS110" s="376"/>
      <c r="QLT110" s="376"/>
      <c r="QLU110" s="376"/>
      <c r="QLV110" s="376"/>
      <c r="QLW110" s="376"/>
      <c r="QLX110" s="376"/>
      <c r="QLY110" s="376"/>
      <c r="QLZ110" s="376"/>
      <c r="QMA110" s="376"/>
      <c r="QMB110" s="376"/>
      <c r="QMC110" s="376"/>
      <c r="QMD110" s="376"/>
      <c r="QME110" s="376"/>
      <c r="QMF110" s="376"/>
      <c r="QMG110" s="376"/>
      <c r="QMH110" s="376"/>
      <c r="QMI110" s="376"/>
      <c r="QMJ110" s="376"/>
      <c r="QMK110" s="376"/>
      <c r="QML110" s="376"/>
      <c r="QMM110" s="376"/>
      <c r="QMN110" s="376"/>
      <c r="QMO110" s="376"/>
      <c r="QMP110" s="376"/>
      <c r="QMQ110" s="376"/>
      <c r="QMR110" s="376"/>
      <c r="QMS110" s="376"/>
      <c r="QMT110" s="376"/>
      <c r="QMU110" s="376"/>
      <c r="QMV110" s="376"/>
      <c r="QMW110" s="376"/>
      <c r="QMX110" s="376"/>
      <c r="QMY110" s="376"/>
      <c r="QMZ110" s="376"/>
      <c r="QNA110" s="376"/>
      <c r="QNB110" s="376"/>
      <c r="QNC110" s="376"/>
      <c r="QND110" s="376"/>
      <c r="QNE110" s="376"/>
      <c r="QNF110" s="376"/>
      <c r="QNG110" s="376"/>
      <c r="QNH110" s="376"/>
      <c r="QNI110" s="376"/>
      <c r="QNJ110" s="376"/>
      <c r="QNK110" s="376"/>
      <c r="QNL110" s="376"/>
      <c r="QNM110" s="376"/>
      <c r="QNN110" s="376"/>
      <c r="QNO110" s="376"/>
      <c r="QNP110" s="376"/>
      <c r="QNQ110" s="376"/>
      <c r="QNR110" s="376"/>
      <c r="QNS110" s="376"/>
      <c r="QNT110" s="376"/>
      <c r="QNU110" s="376"/>
      <c r="QNV110" s="376"/>
      <c r="QNW110" s="376"/>
      <c r="QNX110" s="376"/>
      <c r="QNY110" s="376"/>
      <c r="QNZ110" s="376"/>
      <c r="QOA110" s="376"/>
      <c r="QOB110" s="376"/>
      <c r="QOC110" s="376"/>
      <c r="QOD110" s="376"/>
      <c r="QOE110" s="376"/>
      <c r="QOF110" s="376"/>
      <c r="QOG110" s="376"/>
      <c r="QOH110" s="376"/>
      <c r="QOI110" s="376"/>
      <c r="QOJ110" s="376"/>
      <c r="QOK110" s="376"/>
      <c r="QOL110" s="376"/>
      <c r="QOM110" s="376"/>
      <c r="QON110" s="376"/>
      <c r="QOO110" s="376"/>
      <c r="QOP110" s="376"/>
      <c r="QOQ110" s="376"/>
      <c r="QOR110" s="376"/>
      <c r="QOS110" s="376"/>
      <c r="QOT110" s="376"/>
      <c r="QOU110" s="376"/>
      <c r="QOV110" s="376"/>
      <c r="QOW110" s="376"/>
      <c r="QOX110" s="376"/>
      <c r="QOY110" s="376"/>
      <c r="QOZ110" s="376"/>
      <c r="QPA110" s="376"/>
      <c r="QPB110" s="376"/>
      <c r="QPC110" s="376"/>
      <c r="QPD110" s="376"/>
      <c r="QPE110" s="376"/>
      <c r="QPF110" s="376"/>
      <c r="QPG110" s="376"/>
      <c r="QPH110" s="376"/>
      <c r="QPI110" s="376"/>
      <c r="QPJ110" s="376"/>
      <c r="QPK110" s="376"/>
      <c r="QPL110" s="376"/>
      <c r="QPM110" s="376"/>
      <c r="QPN110" s="376"/>
      <c r="QPO110" s="376"/>
      <c r="QPP110" s="376"/>
      <c r="QPQ110" s="376"/>
      <c r="QPR110" s="376"/>
      <c r="QPS110" s="376"/>
      <c r="QPT110" s="376"/>
      <c r="QPU110" s="376"/>
      <c r="QPV110" s="376"/>
      <c r="QPW110" s="376"/>
      <c r="QPX110" s="376"/>
      <c r="QPY110" s="376"/>
      <c r="QPZ110" s="376"/>
      <c r="QQA110" s="376"/>
      <c r="QQB110" s="376"/>
      <c r="QQC110" s="376"/>
      <c r="QQD110" s="376"/>
      <c r="QQE110" s="376"/>
      <c r="QQF110" s="376"/>
      <c r="QQG110" s="376"/>
      <c r="QQH110" s="376"/>
      <c r="QQI110" s="376"/>
      <c r="QQJ110" s="376"/>
      <c r="QQK110" s="376"/>
      <c r="QQL110" s="376"/>
      <c r="QQM110" s="376"/>
      <c r="QQN110" s="376"/>
      <c r="QQO110" s="376"/>
      <c r="QQP110" s="376"/>
      <c r="QQQ110" s="376"/>
      <c r="QQR110" s="376"/>
      <c r="QQS110" s="376"/>
      <c r="QQT110" s="376"/>
      <c r="QQU110" s="376"/>
      <c r="QQV110" s="376"/>
      <c r="QQW110" s="376"/>
      <c r="QQX110" s="376"/>
      <c r="QQY110" s="376"/>
      <c r="QQZ110" s="376"/>
      <c r="QRA110" s="376"/>
      <c r="QRB110" s="376"/>
      <c r="QRC110" s="376"/>
      <c r="QRD110" s="376"/>
      <c r="QRE110" s="376"/>
      <c r="QRF110" s="376"/>
      <c r="QRG110" s="376"/>
      <c r="QRH110" s="376"/>
      <c r="QRI110" s="376"/>
      <c r="QRJ110" s="376"/>
      <c r="QRK110" s="376"/>
      <c r="QRL110" s="376"/>
      <c r="QRM110" s="376"/>
      <c r="QRN110" s="376"/>
      <c r="QRO110" s="376"/>
      <c r="QRP110" s="376"/>
      <c r="QRQ110" s="376"/>
      <c r="QRR110" s="376"/>
      <c r="QRS110" s="376"/>
      <c r="QRT110" s="376"/>
      <c r="QRU110" s="376"/>
      <c r="QRV110" s="376"/>
      <c r="QRW110" s="376"/>
      <c r="QRX110" s="376"/>
      <c r="QRY110" s="376"/>
      <c r="QRZ110" s="376"/>
      <c r="QSA110" s="376"/>
      <c r="QSB110" s="376"/>
      <c r="QSC110" s="376"/>
      <c r="QSD110" s="376"/>
      <c r="QSE110" s="376"/>
      <c r="QSF110" s="376"/>
      <c r="QSG110" s="376"/>
      <c r="QSH110" s="376"/>
      <c r="QSI110" s="376"/>
      <c r="QSJ110" s="376"/>
      <c r="QSK110" s="376"/>
      <c r="QSL110" s="376"/>
      <c r="QSM110" s="376"/>
      <c r="QSN110" s="376"/>
      <c r="QSO110" s="376"/>
      <c r="QSP110" s="376"/>
      <c r="QSQ110" s="376"/>
      <c r="QSR110" s="376"/>
      <c r="QSS110" s="376"/>
      <c r="QST110" s="376"/>
      <c r="QSU110" s="376"/>
      <c r="QSV110" s="376"/>
      <c r="QSW110" s="376"/>
      <c r="QSX110" s="376"/>
      <c r="QSY110" s="376"/>
      <c r="QSZ110" s="376"/>
      <c r="QTA110" s="376"/>
      <c r="QTB110" s="376"/>
      <c r="QTC110" s="376"/>
      <c r="QTD110" s="376"/>
      <c r="QTE110" s="376"/>
      <c r="QTF110" s="376"/>
      <c r="QTG110" s="376"/>
      <c r="QTH110" s="376"/>
      <c r="QTI110" s="376"/>
      <c r="QTJ110" s="376"/>
      <c r="QTK110" s="376"/>
      <c r="QTL110" s="376"/>
      <c r="QTM110" s="376"/>
      <c r="QTN110" s="376"/>
      <c r="QTO110" s="376"/>
      <c r="QTP110" s="376"/>
      <c r="QTQ110" s="376"/>
      <c r="QTR110" s="376"/>
      <c r="QTS110" s="376"/>
      <c r="QTT110" s="376"/>
      <c r="QTU110" s="376"/>
      <c r="QTV110" s="376"/>
      <c r="QTW110" s="376"/>
      <c r="QTX110" s="376"/>
      <c r="QTY110" s="376"/>
      <c r="QTZ110" s="376"/>
      <c r="QUA110" s="376"/>
      <c r="QUB110" s="376"/>
      <c r="QUC110" s="376"/>
      <c r="QUD110" s="376"/>
      <c r="QUE110" s="376"/>
      <c r="QUF110" s="376"/>
      <c r="QUG110" s="376"/>
      <c r="QUH110" s="376"/>
      <c r="QUI110" s="376"/>
      <c r="QUJ110" s="376"/>
      <c r="QUK110" s="376"/>
      <c r="QUL110" s="376"/>
      <c r="QUM110" s="376"/>
      <c r="QUN110" s="376"/>
      <c r="QUO110" s="376"/>
      <c r="QUP110" s="376"/>
      <c r="QUQ110" s="376"/>
      <c r="QUR110" s="376"/>
      <c r="QUS110" s="376"/>
      <c r="QUT110" s="376"/>
      <c r="QUU110" s="376"/>
      <c r="QUV110" s="376"/>
      <c r="QUW110" s="376"/>
      <c r="QUX110" s="376"/>
      <c r="QUY110" s="376"/>
      <c r="QUZ110" s="376"/>
      <c r="QVA110" s="376"/>
      <c r="QVB110" s="376"/>
      <c r="QVC110" s="376"/>
      <c r="QVD110" s="376"/>
      <c r="QVE110" s="376"/>
      <c r="QVF110" s="376"/>
      <c r="QVG110" s="376"/>
      <c r="QVH110" s="376"/>
      <c r="QVI110" s="376"/>
      <c r="QVJ110" s="376"/>
      <c r="QVK110" s="376"/>
      <c r="QVL110" s="376"/>
      <c r="QVM110" s="376"/>
      <c r="QVN110" s="376"/>
      <c r="QVO110" s="376"/>
      <c r="QVP110" s="376"/>
      <c r="QVQ110" s="376"/>
      <c r="QVR110" s="376"/>
      <c r="QVS110" s="376"/>
      <c r="QVT110" s="376"/>
      <c r="QVU110" s="376"/>
      <c r="QVV110" s="376"/>
      <c r="QVW110" s="376"/>
      <c r="QVX110" s="376"/>
      <c r="QVY110" s="376"/>
      <c r="QVZ110" s="376"/>
      <c r="QWA110" s="376"/>
      <c r="QWB110" s="376"/>
      <c r="QWC110" s="376"/>
      <c r="QWD110" s="376"/>
      <c r="QWE110" s="376"/>
      <c r="QWF110" s="376"/>
      <c r="QWG110" s="376"/>
      <c r="QWH110" s="376"/>
      <c r="QWI110" s="376"/>
      <c r="QWJ110" s="376"/>
      <c r="QWK110" s="376"/>
      <c r="QWL110" s="376"/>
      <c r="QWM110" s="376"/>
      <c r="QWN110" s="376"/>
      <c r="QWO110" s="376"/>
      <c r="QWP110" s="376"/>
      <c r="QWQ110" s="376"/>
      <c r="QWR110" s="376"/>
      <c r="QWS110" s="376"/>
      <c r="QWT110" s="376"/>
      <c r="QWU110" s="376"/>
      <c r="QWV110" s="376"/>
      <c r="QWW110" s="376"/>
      <c r="QWX110" s="376"/>
      <c r="QWY110" s="376"/>
      <c r="QWZ110" s="376"/>
      <c r="QXA110" s="376"/>
      <c r="QXB110" s="376"/>
      <c r="QXC110" s="376"/>
      <c r="QXD110" s="376"/>
      <c r="QXE110" s="376"/>
      <c r="QXF110" s="376"/>
      <c r="QXG110" s="376"/>
      <c r="QXH110" s="376"/>
      <c r="QXI110" s="376"/>
      <c r="QXJ110" s="376"/>
      <c r="QXK110" s="376"/>
      <c r="QXL110" s="376"/>
      <c r="QXM110" s="376"/>
      <c r="QXN110" s="376"/>
      <c r="QXO110" s="376"/>
      <c r="QXP110" s="376"/>
      <c r="QXQ110" s="376"/>
      <c r="QXR110" s="376"/>
      <c r="QXS110" s="376"/>
      <c r="QXT110" s="376"/>
      <c r="QXU110" s="376"/>
      <c r="QXV110" s="376"/>
      <c r="QXW110" s="376"/>
      <c r="QXX110" s="376"/>
      <c r="QXY110" s="376"/>
      <c r="QXZ110" s="376"/>
      <c r="QYA110" s="376"/>
      <c r="QYB110" s="376"/>
      <c r="QYC110" s="376"/>
      <c r="QYD110" s="376"/>
      <c r="QYE110" s="376"/>
      <c r="QYF110" s="376"/>
      <c r="QYG110" s="376"/>
      <c r="QYH110" s="376"/>
      <c r="QYI110" s="376"/>
      <c r="QYJ110" s="376"/>
      <c r="QYK110" s="376"/>
      <c r="QYL110" s="376"/>
      <c r="QYM110" s="376"/>
      <c r="QYN110" s="376"/>
      <c r="QYO110" s="376"/>
      <c r="QYP110" s="376"/>
      <c r="QYQ110" s="376"/>
      <c r="QYR110" s="376"/>
      <c r="QYS110" s="376"/>
      <c r="QYT110" s="376"/>
      <c r="QYU110" s="376"/>
      <c r="QYV110" s="376"/>
      <c r="QYW110" s="376"/>
      <c r="QYX110" s="376"/>
      <c r="QYY110" s="376"/>
      <c r="QYZ110" s="376"/>
      <c r="QZA110" s="376"/>
      <c r="QZB110" s="376"/>
      <c r="QZC110" s="376"/>
      <c r="QZD110" s="376"/>
      <c r="QZE110" s="376"/>
      <c r="QZF110" s="376"/>
      <c r="QZG110" s="376"/>
      <c r="QZH110" s="376"/>
      <c r="QZI110" s="376"/>
      <c r="QZJ110" s="376"/>
      <c r="QZK110" s="376"/>
      <c r="QZL110" s="376"/>
      <c r="QZM110" s="376"/>
      <c r="QZN110" s="376"/>
      <c r="QZO110" s="376"/>
      <c r="QZP110" s="376"/>
      <c r="QZQ110" s="376"/>
      <c r="QZR110" s="376"/>
      <c r="QZS110" s="376"/>
      <c r="QZT110" s="376"/>
      <c r="QZU110" s="376"/>
      <c r="QZV110" s="376"/>
      <c r="QZW110" s="376"/>
      <c r="QZX110" s="376"/>
      <c r="QZY110" s="376"/>
      <c r="QZZ110" s="376"/>
      <c r="RAA110" s="376"/>
      <c r="RAB110" s="376"/>
      <c r="RAC110" s="376"/>
      <c r="RAD110" s="376"/>
      <c r="RAE110" s="376"/>
      <c r="RAF110" s="376"/>
      <c r="RAG110" s="376"/>
      <c r="RAH110" s="376"/>
      <c r="RAI110" s="376"/>
      <c r="RAJ110" s="376"/>
      <c r="RAK110" s="376"/>
      <c r="RAL110" s="376"/>
      <c r="RAM110" s="376"/>
      <c r="RAN110" s="376"/>
      <c r="RAO110" s="376"/>
      <c r="RAP110" s="376"/>
      <c r="RAQ110" s="376"/>
      <c r="RAR110" s="376"/>
      <c r="RAS110" s="376"/>
      <c r="RAT110" s="376"/>
      <c r="RAU110" s="376"/>
      <c r="RAV110" s="376"/>
      <c r="RAW110" s="376"/>
      <c r="RAX110" s="376"/>
      <c r="RAY110" s="376"/>
      <c r="RAZ110" s="376"/>
      <c r="RBA110" s="376"/>
      <c r="RBB110" s="376"/>
      <c r="RBC110" s="376"/>
      <c r="RBD110" s="376"/>
      <c r="RBE110" s="376"/>
      <c r="RBF110" s="376"/>
      <c r="RBG110" s="376"/>
      <c r="RBH110" s="376"/>
      <c r="RBI110" s="376"/>
      <c r="RBJ110" s="376"/>
      <c r="RBK110" s="376"/>
      <c r="RBL110" s="376"/>
      <c r="RBM110" s="376"/>
      <c r="RBN110" s="376"/>
      <c r="RBO110" s="376"/>
      <c r="RBP110" s="376"/>
      <c r="RBQ110" s="376"/>
      <c r="RBR110" s="376"/>
      <c r="RBS110" s="376"/>
      <c r="RBT110" s="376"/>
      <c r="RBU110" s="376"/>
      <c r="RBV110" s="376"/>
      <c r="RBW110" s="376"/>
      <c r="RBX110" s="376"/>
      <c r="RBY110" s="376"/>
      <c r="RBZ110" s="376"/>
      <c r="RCA110" s="376"/>
      <c r="RCB110" s="376"/>
      <c r="RCC110" s="376"/>
      <c r="RCD110" s="376"/>
      <c r="RCE110" s="376"/>
      <c r="RCF110" s="376"/>
      <c r="RCG110" s="376"/>
      <c r="RCH110" s="376"/>
      <c r="RCI110" s="376"/>
      <c r="RCJ110" s="376"/>
      <c r="RCK110" s="376"/>
      <c r="RCL110" s="376"/>
      <c r="RCM110" s="376"/>
      <c r="RCN110" s="376"/>
      <c r="RCO110" s="376"/>
      <c r="RCP110" s="376"/>
      <c r="RCQ110" s="376"/>
      <c r="RCR110" s="376"/>
      <c r="RCS110" s="376"/>
      <c r="RCT110" s="376"/>
      <c r="RCU110" s="376"/>
      <c r="RCV110" s="376"/>
      <c r="RCW110" s="376"/>
      <c r="RCX110" s="376"/>
      <c r="RCY110" s="376"/>
      <c r="RCZ110" s="376"/>
      <c r="RDA110" s="376"/>
      <c r="RDB110" s="376"/>
      <c r="RDC110" s="376"/>
      <c r="RDD110" s="376"/>
      <c r="RDE110" s="376"/>
      <c r="RDF110" s="376"/>
      <c r="RDG110" s="376"/>
      <c r="RDH110" s="376"/>
      <c r="RDI110" s="376"/>
      <c r="RDJ110" s="376"/>
      <c r="RDK110" s="376"/>
      <c r="RDL110" s="376"/>
      <c r="RDM110" s="376"/>
      <c r="RDN110" s="376"/>
      <c r="RDO110" s="376"/>
      <c r="RDP110" s="376"/>
      <c r="RDQ110" s="376"/>
      <c r="RDR110" s="376"/>
      <c r="RDS110" s="376"/>
      <c r="RDT110" s="376"/>
      <c r="RDU110" s="376"/>
      <c r="RDV110" s="376"/>
      <c r="RDW110" s="376"/>
      <c r="RDX110" s="376"/>
      <c r="RDY110" s="376"/>
      <c r="RDZ110" s="376"/>
      <c r="REA110" s="376"/>
      <c r="REB110" s="376"/>
      <c r="REC110" s="376"/>
      <c r="RED110" s="376"/>
      <c r="REE110" s="376"/>
      <c r="REF110" s="376"/>
      <c r="REG110" s="376"/>
      <c r="REH110" s="376"/>
      <c r="REI110" s="376"/>
      <c r="REJ110" s="376"/>
      <c r="REK110" s="376"/>
      <c r="REL110" s="376"/>
      <c r="REM110" s="376"/>
      <c r="REN110" s="376"/>
      <c r="REO110" s="376"/>
      <c r="REP110" s="376"/>
      <c r="REQ110" s="376"/>
      <c r="RER110" s="376"/>
      <c r="RES110" s="376"/>
      <c r="RET110" s="376"/>
      <c r="REU110" s="376"/>
      <c r="REV110" s="376"/>
      <c r="REW110" s="376"/>
      <c r="REX110" s="376"/>
      <c r="REY110" s="376"/>
      <c r="REZ110" s="376"/>
      <c r="RFA110" s="376"/>
      <c r="RFB110" s="376"/>
      <c r="RFC110" s="376"/>
      <c r="RFD110" s="376"/>
      <c r="RFE110" s="376"/>
      <c r="RFF110" s="376"/>
      <c r="RFG110" s="376"/>
      <c r="RFH110" s="376"/>
      <c r="RFI110" s="376"/>
      <c r="RFJ110" s="376"/>
      <c r="RFK110" s="376"/>
      <c r="RFL110" s="376"/>
      <c r="RFM110" s="376"/>
      <c r="RFN110" s="376"/>
      <c r="RFO110" s="376"/>
      <c r="RFP110" s="376"/>
      <c r="RFQ110" s="376"/>
      <c r="RFR110" s="376"/>
      <c r="RFS110" s="376"/>
      <c r="RFT110" s="376"/>
      <c r="RFU110" s="376"/>
      <c r="RFV110" s="376"/>
      <c r="RFW110" s="376"/>
      <c r="RFX110" s="376"/>
      <c r="RFY110" s="376"/>
      <c r="RFZ110" s="376"/>
      <c r="RGA110" s="376"/>
      <c r="RGB110" s="376"/>
      <c r="RGC110" s="376"/>
      <c r="RGD110" s="376"/>
      <c r="RGE110" s="376"/>
      <c r="RGF110" s="376"/>
      <c r="RGG110" s="376"/>
      <c r="RGH110" s="376"/>
      <c r="RGI110" s="376"/>
      <c r="RGJ110" s="376"/>
      <c r="RGK110" s="376"/>
      <c r="RGL110" s="376"/>
      <c r="RGM110" s="376"/>
      <c r="RGN110" s="376"/>
      <c r="RGO110" s="376"/>
      <c r="RGP110" s="376"/>
      <c r="RGQ110" s="376"/>
      <c r="RGR110" s="376"/>
      <c r="RGS110" s="376"/>
      <c r="RGT110" s="376"/>
      <c r="RGU110" s="376"/>
      <c r="RGV110" s="376"/>
      <c r="RGW110" s="376"/>
      <c r="RGX110" s="376"/>
      <c r="RGY110" s="376"/>
      <c r="RGZ110" s="376"/>
      <c r="RHA110" s="376"/>
      <c r="RHB110" s="376"/>
      <c r="RHC110" s="376"/>
      <c r="RHD110" s="376"/>
      <c r="RHE110" s="376"/>
      <c r="RHF110" s="376"/>
      <c r="RHG110" s="376"/>
      <c r="RHH110" s="376"/>
      <c r="RHI110" s="376"/>
      <c r="RHJ110" s="376"/>
      <c r="RHK110" s="376"/>
      <c r="RHL110" s="376"/>
      <c r="RHM110" s="376"/>
      <c r="RHN110" s="376"/>
      <c r="RHO110" s="376"/>
      <c r="RHP110" s="376"/>
      <c r="RHQ110" s="376"/>
      <c r="RHR110" s="376"/>
      <c r="RHS110" s="376"/>
      <c r="RHT110" s="376"/>
      <c r="RHU110" s="376"/>
      <c r="RHV110" s="376"/>
      <c r="RHW110" s="376"/>
      <c r="RHX110" s="376"/>
      <c r="RHY110" s="376"/>
      <c r="RHZ110" s="376"/>
      <c r="RIA110" s="376"/>
      <c r="RIB110" s="376"/>
      <c r="RIC110" s="376"/>
      <c r="RID110" s="376"/>
      <c r="RIE110" s="376"/>
      <c r="RIF110" s="376"/>
      <c r="RIG110" s="376"/>
      <c r="RIH110" s="376"/>
      <c r="RII110" s="376"/>
      <c r="RIJ110" s="376"/>
      <c r="RIK110" s="376"/>
      <c r="RIL110" s="376"/>
      <c r="RIM110" s="376"/>
      <c r="RIN110" s="376"/>
      <c r="RIO110" s="376"/>
      <c r="RIP110" s="376"/>
      <c r="RIQ110" s="376"/>
      <c r="RIR110" s="376"/>
      <c r="RIS110" s="376"/>
      <c r="RIT110" s="376"/>
      <c r="RIU110" s="376"/>
      <c r="RIV110" s="376"/>
      <c r="RIW110" s="376"/>
      <c r="RIX110" s="376"/>
      <c r="RIY110" s="376"/>
      <c r="RIZ110" s="376"/>
      <c r="RJA110" s="376"/>
      <c r="RJB110" s="376"/>
      <c r="RJC110" s="376"/>
      <c r="RJD110" s="376"/>
      <c r="RJE110" s="376"/>
      <c r="RJF110" s="376"/>
      <c r="RJG110" s="376"/>
      <c r="RJH110" s="376"/>
      <c r="RJI110" s="376"/>
      <c r="RJJ110" s="376"/>
      <c r="RJK110" s="376"/>
      <c r="RJL110" s="376"/>
      <c r="RJM110" s="376"/>
      <c r="RJN110" s="376"/>
      <c r="RJO110" s="376"/>
      <c r="RJP110" s="376"/>
      <c r="RJQ110" s="376"/>
      <c r="RJR110" s="376"/>
      <c r="RJS110" s="376"/>
      <c r="RJT110" s="376"/>
      <c r="RJU110" s="376"/>
      <c r="RJV110" s="376"/>
      <c r="RJW110" s="376"/>
      <c r="RJX110" s="376"/>
      <c r="RJY110" s="376"/>
      <c r="RJZ110" s="376"/>
      <c r="RKA110" s="376"/>
      <c r="RKB110" s="376"/>
      <c r="RKC110" s="376"/>
      <c r="RKD110" s="376"/>
      <c r="RKE110" s="376"/>
      <c r="RKF110" s="376"/>
      <c r="RKG110" s="376"/>
      <c r="RKH110" s="376"/>
      <c r="RKI110" s="376"/>
      <c r="RKJ110" s="376"/>
      <c r="RKK110" s="376"/>
      <c r="RKL110" s="376"/>
      <c r="RKM110" s="376"/>
      <c r="RKN110" s="376"/>
      <c r="RKO110" s="376"/>
      <c r="RKP110" s="376"/>
      <c r="RKQ110" s="376"/>
      <c r="RKR110" s="376"/>
      <c r="RKS110" s="376"/>
      <c r="RKT110" s="376"/>
      <c r="RKU110" s="376"/>
      <c r="RKV110" s="376"/>
      <c r="RKW110" s="376"/>
      <c r="RKX110" s="376"/>
      <c r="RKY110" s="376"/>
      <c r="RKZ110" s="376"/>
      <c r="RLA110" s="376"/>
      <c r="RLB110" s="376"/>
      <c r="RLC110" s="376"/>
      <c r="RLD110" s="376"/>
      <c r="RLE110" s="376"/>
      <c r="RLF110" s="376"/>
      <c r="RLG110" s="376"/>
      <c r="RLH110" s="376"/>
      <c r="RLI110" s="376"/>
      <c r="RLJ110" s="376"/>
      <c r="RLK110" s="376"/>
      <c r="RLL110" s="376"/>
      <c r="RLM110" s="376"/>
      <c r="RLN110" s="376"/>
      <c r="RLO110" s="376"/>
      <c r="RLP110" s="376"/>
      <c r="RLQ110" s="376"/>
      <c r="RLR110" s="376"/>
      <c r="RLS110" s="376"/>
      <c r="RLT110" s="376"/>
      <c r="RLU110" s="376"/>
      <c r="RLV110" s="376"/>
      <c r="RLW110" s="376"/>
      <c r="RLX110" s="376"/>
      <c r="RLY110" s="376"/>
      <c r="RLZ110" s="376"/>
      <c r="RMA110" s="376"/>
      <c r="RMB110" s="376"/>
      <c r="RMC110" s="376"/>
      <c r="RMD110" s="376"/>
      <c r="RME110" s="376"/>
      <c r="RMF110" s="376"/>
      <c r="RMG110" s="376"/>
      <c r="RMH110" s="376"/>
      <c r="RMI110" s="376"/>
      <c r="RMJ110" s="376"/>
      <c r="RMK110" s="376"/>
      <c r="RML110" s="376"/>
      <c r="RMM110" s="376"/>
      <c r="RMN110" s="376"/>
      <c r="RMO110" s="376"/>
      <c r="RMP110" s="376"/>
      <c r="RMQ110" s="376"/>
      <c r="RMR110" s="376"/>
      <c r="RMS110" s="376"/>
      <c r="RMT110" s="376"/>
      <c r="RMU110" s="376"/>
      <c r="RMV110" s="376"/>
      <c r="RMW110" s="376"/>
      <c r="RMX110" s="376"/>
      <c r="RMY110" s="376"/>
      <c r="RMZ110" s="376"/>
      <c r="RNA110" s="376"/>
      <c r="RNB110" s="376"/>
      <c r="RNC110" s="376"/>
      <c r="RND110" s="376"/>
      <c r="RNE110" s="376"/>
      <c r="RNF110" s="376"/>
      <c r="RNG110" s="376"/>
      <c r="RNH110" s="376"/>
      <c r="RNI110" s="376"/>
      <c r="RNJ110" s="376"/>
      <c r="RNK110" s="376"/>
      <c r="RNL110" s="376"/>
      <c r="RNM110" s="376"/>
      <c r="RNN110" s="376"/>
      <c r="RNO110" s="376"/>
      <c r="RNP110" s="376"/>
      <c r="RNQ110" s="376"/>
      <c r="RNR110" s="376"/>
      <c r="RNS110" s="376"/>
      <c r="RNT110" s="376"/>
      <c r="RNU110" s="376"/>
      <c r="RNV110" s="376"/>
      <c r="RNW110" s="376"/>
      <c r="RNX110" s="376"/>
      <c r="RNY110" s="376"/>
      <c r="RNZ110" s="376"/>
      <c r="ROA110" s="376"/>
      <c r="ROB110" s="376"/>
      <c r="ROC110" s="376"/>
      <c r="ROD110" s="376"/>
      <c r="ROE110" s="376"/>
      <c r="ROF110" s="376"/>
      <c r="ROG110" s="376"/>
      <c r="ROH110" s="376"/>
      <c r="ROI110" s="376"/>
      <c r="ROJ110" s="376"/>
      <c r="ROK110" s="376"/>
      <c r="ROL110" s="376"/>
      <c r="ROM110" s="376"/>
      <c r="RON110" s="376"/>
      <c r="ROO110" s="376"/>
      <c r="ROP110" s="376"/>
      <c r="ROQ110" s="376"/>
      <c r="ROR110" s="376"/>
      <c r="ROS110" s="376"/>
      <c r="ROT110" s="376"/>
      <c r="ROU110" s="376"/>
      <c r="ROV110" s="376"/>
      <c r="ROW110" s="376"/>
      <c r="ROX110" s="376"/>
      <c r="ROY110" s="376"/>
      <c r="ROZ110" s="376"/>
      <c r="RPA110" s="376"/>
      <c r="RPB110" s="376"/>
      <c r="RPC110" s="376"/>
      <c r="RPD110" s="376"/>
      <c r="RPE110" s="376"/>
      <c r="RPF110" s="376"/>
      <c r="RPG110" s="376"/>
      <c r="RPH110" s="376"/>
      <c r="RPI110" s="376"/>
      <c r="RPJ110" s="376"/>
      <c r="RPK110" s="376"/>
      <c r="RPL110" s="376"/>
      <c r="RPM110" s="376"/>
      <c r="RPN110" s="376"/>
      <c r="RPO110" s="376"/>
      <c r="RPP110" s="376"/>
      <c r="RPQ110" s="376"/>
      <c r="RPR110" s="376"/>
      <c r="RPS110" s="376"/>
      <c r="RPT110" s="376"/>
      <c r="RPU110" s="376"/>
      <c r="RPV110" s="376"/>
      <c r="RPW110" s="376"/>
      <c r="RPX110" s="376"/>
      <c r="RPY110" s="376"/>
      <c r="RPZ110" s="376"/>
      <c r="RQA110" s="376"/>
      <c r="RQB110" s="376"/>
      <c r="RQC110" s="376"/>
      <c r="RQD110" s="376"/>
      <c r="RQE110" s="376"/>
      <c r="RQF110" s="376"/>
      <c r="RQG110" s="376"/>
      <c r="RQH110" s="376"/>
      <c r="RQI110" s="376"/>
      <c r="RQJ110" s="376"/>
      <c r="RQK110" s="376"/>
      <c r="RQL110" s="376"/>
      <c r="RQM110" s="376"/>
      <c r="RQN110" s="376"/>
      <c r="RQO110" s="376"/>
      <c r="RQP110" s="376"/>
      <c r="RQQ110" s="376"/>
      <c r="RQR110" s="376"/>
      <c r="RQS110" s="376"/>
      <c r="RQT110" s="376"/>
      <c r="RQU110" s="376"/>
      <c r="RQV110" s="376"/>
      <c r="RQW110" s="376"/>
      <c r="RQX110" s="376"/>
      <c r="RQY110" s="376"/>
      <c r="RQZ110" s="376"/>
      <c r="RRA110" s="376"/>
      <c r="RRB110" s="376"/>
      <c r="RRC110" s="376"/>
      <c r="RRD110" s="376"/>
      <c r="RRE110" s="376"/>
      <c r="RRF110" s="376"/>
      <c r="RRG110" s="376"/>
      <c r="RRH110" s="376"/>
      <c r="RRI110" s="376"/>
      <c r="RRJ110" s="376"/>
      <c r="RRK110" s="376"/>
      <c r="RRL110" s="376"/>
      <c r="RRM110" s="376"/>
      <c r="RRN110" s="376"/>
      <c r="RRO110" s="376"/>
      <c r="RRP110" s="376"/>
      <c r="RRQ110" s="376"/>
      <c r="RRR110" s="376"/>
      <c r="RRS110" s="376"/>
      <c r="RRT110" s="376"/>
      <c r="RRU110" s="376"/>
      <c r="RRV110" s="376"/>
      <c r="RRW110" s="376"/>
      <c r="RRX110" s="376"/>
      <c r="RRY110" s="376"/>
      <c r="RRZ110" s="376"/>
      <c r="RSA110" s="376"/>
      <c r="RSB110" s="376"/>
      <c r="RSC110" s="376"/>
      <c r="RSD110" s="376"/>
      <c r="RSE110" s="376"/>
      <c r="RSF110" s="376"/>
      <c r="RSG110" s="376"/>
      <c r="RSH110" s="376"/>
      <c r="RSI110" s="376"/>
      <c r="RSJ110" s="376"/>
      <c r="RSK110" s="376"/>
      <c r="RSL110" s="376"/>
      <c r="RSM110" s="376"/>
      <c r="RSN110" s="376"/>
      <c r="RSO110" s="376"/>
      <c r="RSP110" s="376"/>
      <c r="RSQ110" s="376"/>
      <c r="RSR110" s="376"/>
      <c r="RSS110" s="376"/>
      <c r="RST110" s="376"/>
      <c r="RSU110" s="376"/>
      <c r="RSV110" s="376"/>
      <c r="RSW110" s="376"/>
      <c r="RSX110" s="376"/>
      <c r="RSY110" s="376"/>
      <c r="RSZ110" s="376"/>
      <c r="RTA110" s="376"/>
      <c r="RTB110" s="376"/>
      <c r="RTC110" s="376"/>
      <c r="RTD110" s="376"/>
      <c r="RTE110" s="376"/>
      <c r="RTF110" s="376"/>
      <c r="RTG110" s="376"/>
      <c r="RTH110" s="376"/>
      <c r="RTI110" s="376"/>
      <c r="RTJ110" s="376"/>
      <c r="RTK110" s="376"/>
      <c r="RTL110" s="376"/>
      <c r="RTM110" s="376"/>
      <c r="RTN110" s="376"/>
      <c r="RTO110" s="376"/>
      <c r="RTP110" s="376"/>
      <c r="RTQ110" s="376"/>
      <c r="RTR110" s="376"/>
      <c r="RTS110" s="376"/>
      <c r="RTT110" s="376"/>
      <c r="RTU110" s="376"/>
      <c r="RTV110" s="376"/>
      <c r="RTW110" s="376"/>
      <c r="RTX110" s="376"/>
      <c r="RTY110" s="376"/>
      <c r="RTZ110" s="376"/>
      <c r="RUA110" s="376"/>
      <c r="RUB110" s="376"/>
      <c r="RUC110" s="376"/>
      <c r="RUD110" s="376"/>
      <c r="RUE110" s="376"/>
      <c r="RUF110" s="376"/>
      <c r="RUG110" s="376"/>
      <c r="RUH110" s="376"/>
      <c r="RUI110" s="376"/>
      <c r="RUJ110" s="376"/>
      <c r="RUK110" s="376"/>
      <c r="RUL110" s="376"/>
      <c r="RUM110" s="376"/>
      <c r="RUN110" s="376"/>
      <c r="RUO110" s="376"/>
      <c r="RUP110" s="376"/>
      <c r="RUQ110" s="376"/>
      <c r="RUR110" s="376"/>
      <c r="RUS110" s="376"/>
      <c r="RUT110" s="376"/>
      <c r="RUU110" s="376"/>
      <c r="RUV110" s="376"/>
      <c r="RUW110" s="376"/>
      <c r="RUX110" s="376"/>
      <c r="RUY110" s="376"/>
      <c r="RUZ110" s="376"/>
      <c r="RVA110" s="376"/>
      <c r="RVB110" s="376"/>
      <c r="RVC110" s="376"/>
      <c r="RVD110" s="376"/>
      <c r="RVE110" s="376"/>
      <c r="RVF110" s="376"/>
      <c r="RVG110" s="376"/>
      <c r="RVH110" s="376"/>
      <c r="RVI110" s="376"/>
      <c r="RVJ110" s="376"/>
      <c r="RVK110" s="376"/>
      <c r="RVL110" s="376"/>
      <c r="RVM110" s="376"/>
      <c r="RVN110" s="376"/>
      <c r="RVO110" s="376"/>
      <c r="RVP110" s="376"/>
      <c r="RVQ110" s="376"/>
      <c r="RVR110" s="376"/>
      <c r="RVS110" s="376"/>
      <c r="RVT110" s="376"/>
      <c r="RVU110" s="376"/>
      <c r="RVV110" s="376"/>
      <c r="RVW110" s="376"/>
      <c r="RVX110" s="376"/>
      <c r="RVY110" s="376"/>
      <c r="RVZ110" s="376"/>
      <c r="RWA110" s="376"/>
      <c r="RWB110" s="376"/>
      <c r="RWC110" s="376"/>
      <c r="RWD110" s="376"/>
      <c r="RWE110" s="376"/>
      <c r="RWF110" s="376"/>
      <c r="RWG110" s="376"/>
      <c r="RWH110" s="376"/>
      <c r="RWI110" s="376"/>
      <c r="RWJ110" s="376"/>
      <c r="RWK110" s="376"/>
      <c r="RWL110" s="376"/>
      <c r="RWM110" s="376"/>
      <c r="RWN110" s="376"/>
      <c r="RWO110" s="376"/>
      <c r="RWP110" s="376"/>
      <c r="RWQ110" s="376"/>
      <c r="RWR110" s="376"/>
      <c r="RWS110" s="376"/>
      <c r="RWT110" s="376"/>
      <c r="RWU110" s="376"/>
      <c r="RWV110" s="376"/>
      <c r="RWW110" s="376"/>
      <c r="RWX110" s="376"/>
      <c r="RWY110" s="376"/>
      <c r="RWZ110" s="376"/>
      <c r="RXA110" s="376"/>
      <c r="RXB110" s="376"/>
      <c r="RXC110" s="376"/>
      <c r="RXD110" s="376"/>
      <c r="RXE110" s="376"/>
      <c r="RXF110" s="376"/>
      <c r="RXG110" s="376"/>
      <c r="RXH110" s="376"/>
      <c r="RXI110" s="376"/>
      <c r="RXJ110" s="376"/>
      <c r="RXK110" s="376"/>
      <c r="RXL110" s="376"/>
      <c r="RXM110" s="376"/>
      <c r="RXN110" s="376"/>
      <c r="RXO110" s="376"/>
      <c r="RXP110" s="376"/>
      <c r="RXQ110" s="376"/>
      <c r="RXR110" s="376"/>
      <c r="RXS110" s="376"/>
      <c r="RXT110" s="376"/>
      <c r="RXU110" s="376"/>
      <c r="RXV110" s="376"/>
      <c r="RXW110" s="376"/>
      <c r="RXX110" s="376"/>
      <c r="RXY110" s="376"/>
      <c r="RXZ110" s="376"/>
      <c r="RYA110" s="376"/>
      <c r="RYB110" s="376"/>
      <c r="RYC110" s="376"/>
      <c r="RYD110" s="376"/>
      <c r="RYE110" s="376"/>
      <c r="RYF110" s="376"/>
      <c r="RYG110" s="376"/>
      <c r="RYH110" s="376"/>
      <c r="RYI110" s="376"/>
      <c r="RYJ110" s="376"/>
      <c r="RYK110" s="376"/>
      <c r="RYL110" s="376"/>
      <c r="RYM110" s="376"/>
      <c r="RYN110" s="376"/>
      <c r="RYO110" s="376"/>
      <c r="RYP110" s="376"/>
      <c r="RYQ110" s="376"/>
      <c r="RYR110" s="376"/>
      <c r="RYS110" s="376"/>
      <c r="RYT110" s="376"/>
      <c r="RYU110" s="376"/>
      <c r="RYV110" s="376"/>
      <c r="RYW110" s="376"/>
      <c r="RYX110" s="376"/>
      <c r="RYY110" s="376"/>
      <c r="RYZ110" s="376"/>
      <c r="RZA110" s="376"/>
      <c r="RZB110" s="376"/>
      <c r="RZC110" s="376"/>
      <c r="RZD110" s="376"/>
      <c r="RZE110" s="376"/>
      <c r="RZF110" s="376"/>
      <c r="RZG110" s="376"/>
      <c r="RZH110" s="376"/>
      <c r="RZI110" s="376"/>
      <c r="RZJ110" s="376"/>
      <c r="RZK110" s="376"/>
      <c r="RZL110" s="376"/>
      <c r="RZM110" s="376"/>
      <c r="RZN110" s="376"/>
      <c r="RZO110" s="376"/>
      <c r="RZP110" s="376"/>
      <c r="RZQ110" s="376"/>
      <c r="RZR110" s="376"/>
      <c r="RZS110" s="376"/>
      <c r="RZT110" s="376"/>
      <c r="RZU110" s="376"/>
      <c r="RZV110" s="376"/>
      <c r="RZW110" s="376"/>
      <c r="RZX110" s="376"/>
      <c r="RZY110" s="376"/>
      <c r="RZZ110" s="376"/>
      <c r="SAA110" s="376"/>
      <c r="SAB110" s="376"/>
      <c r="SAC110" s="376"/>
      <c r="SAD110" s="376"/>
      <c r="SAE110" s="376"/>
      <c r="SAF110" s="376"/>
      <c r="SAG110" s="376"/>
      <c r="SAH110" s="376"/>
      <c r="SAI110" s="376"/>
      <c r="SAJ110" s="376"/>
      <c r="SAK110" s="376"/>
      <c r="SAL110" s="376"/>
      <c r="SAM110" s="376"/>
      <c r="SAN110" s="376"/>
      <c r="SAO110" s="376"/>
      <c r="SAP110" s="376"/>
      <c r="SAQ110" s="376"/>
      <c r="SAR110" s="376"/>
      <c r="SAS110" s="376"/>
      <c r="SAT110" s="376"/>
      <c r="SAU110" s="376"/>
      <c r="SAV110" s="376"/>
      <c r="SAW110" s="376"/>
      <c r="SAX110" s="376"/>
      <c r="SAY110" s="376"/>
      <c r="SAZ110" s="376"/>
      <c r="SBA110" s="376"/>
      <c r="SBB110" s="376"/>
      <c r="SBC110" s="376"/>
      <c r="SBD110" s="376"/>
      <c r="SBE110" s="376"/>
      <c r="SBF110" s="376"/>
      <c r="SBG110" s="376"/>
      <c r="SBH110" s="376"/>
      <c r="SBI110" s="376"/>
      <c r="SBJ110" s="376"/>
      <c r="SBK110" s="376"/>
      <c r="SBL110" s="376"/>
      <c r="SBM110" s="376"/>
      <c r="SBN110" s="376"/>
      <c r="SBO110" s="376"/>
      <c r="SBP110" s="376"/>
      <c r="SBQ110" s="376"/>
      <c r="SBR110" s="376"/>
      <c r="SBS110" s="376"/>
      <c r="SBT110" s="376"/>
      <c r="SBU110" s="376"/>
      <c r="SBV110" s="376"/>
      <c r="SBW110" s="376"/>
      <c r="SBX110" s="376"/>
      <c r="SBY110" s="376"/>
      <c r="SBZ110" s="376"/>
      <c r="SCA110" s="376"/>
      <c r="SCB110" s="376"/>
      <c r="SCC110" s="376"/>
      <c r="SCD110" s="376"/>
      <c r="SCE110" s="376"/>
      <c r="SCF110" s="376"/>
      <c r="SCG110" s="376"/>
      <c r="SCH110" s="376"/>
      <c r="SCI110" s="376"/>
      <c r="SCJ110" s="376"/>
      <c r="SCK110" s="376"/>
      <c r="SCL110" s="376"/>
      <c r="SCM110" s="376"/>
      <c r="SCN110" s="376"/>
      <c r="SCO110" s="376"/>
      <c r="SCP110" s="376"/>
      <c r="SCQ110" s="376"/>
      <c r="SCR110" s="376"/>
      <c r="SCS110" s="376"/>
      <c r="SCT110" s="376"/>
      <c r="SCU110" s="376"/>
      <c r="SCV110" s="376"/>
      <c r="SCW110" s="376"/>
      <c r="SCX110" s="376"/>
      <c r="SCY110" s="376"/>
      <c r="SCZ110" s="376"/>
      <c r="SDA110" s="376"/>
      <c r="SDB110" s="376"/>
      <c r="SDC110" s="376"/>
      <c r="SDD110" s="376"/>
      <c r="SDE110" s="376"/>
      <c r="SDF110" s="376"/>
      <c r="SDG110" s="376"/>
      <c r="SDH110" s="376"/>
      <c r="SDI110" s="376"/>
      <c r="SDJ110" s="376"/>
      <c r="SDK110" s="376"/>
      <c r="SDL110" s="376"/>
      <c r="SDM110" s="376"/>
      <c r="SDN110" s="376"/>
      <c r="SDO110" s="376"/>
      <c r="SDP110" s="376"/>
      <c r="SDQ110" s="376"/>
      <c r="SDR110" s="376"/>
      <c r="SDS110" s="376"/>
      <c r="SDT110" s="376"/>
      <c r="SDU110" s="376"/>
      <c r="SDV110" s="376"/>
      <c r="SDW110" s="376"/>
      <c r="SDX110" s="376"/>
      <c r="SDY110" s="376"/>
      <c r="SDZ110" s="376"/>
      <c r="SEA110" s="376"/>
      <c r="SEB110" s="376"/>
      <c r="SEC110" s="376"/>
      <c r="SED110" s="376"/>
      <c r="SEE110" s="376"/>
      <c r="SEF110" s="376"/>
      <c r="SEG110" s="376"/>
      <c r="SEH110" s="376"/>
      <c r="SEI110" s="376"/>
      <c r="SEJ110" s="376"/>
      <c r="SEK110" s="376"/>
      <c r="SEL110" s="376"/>
      <c r="SEM110" s="376"/>
      <c r="SEN110" s="376"/>
      <c r="SEO110" s="376"/>
      <c r="SEP110" s="376"/>
      <c r="SEQ110" s="376"/>
      <c r="SER110" s="376"/>
      <c r="SES110" s="376"/>
      <c r="SET110" s="376"/>
      <c r="SEU110" s="376"/>
      <c r="SEV110" s="376"/>
      <c r="SEW110" s="376"/>
      <c r="SEX110" s="376"/>
      <c r="SEY110" s="376"/>
      <c r="SEZ110" s="376"/>
      <c r="SFA110" s="376"/>
      <c r="SFB110" s="376"/>
      <c r="SFC110" s="376"/>
      <c r="SFD110" s="376"/>
      <c r="SFE110" s="376"/>
      <c r="SFF110" s="376"/>
      <c r="SFG110" s="376"/>
      <c r="SFH110" s="376"/>
      <c r="SFI110" s="376"/>
      <c r="SFJ110" s="376"/>
      <c r="SFK110" s="376"/>
      <c r="SFL110" s="376"/>
      <c r="SFM110" s="376"/>
      <c r="SFN110" s="376"/>
      <c r="SFO110" s="376"/>
      <c r="SFP110" s="376"/>
      <c r="SFQ110" s="376"/>
      <c r="SFR110" s="376"/>
      <c r="SFS110" s="376"/>
      <c r="SFT110" s="376"/>
      <c r="SFU110" s="376"/>
      <c r="SFV110" s="376"/>
      <c r="SFW110" s="376"/>
      <c r="SFX110" s="376"/>
      <c r="SFY110" s="376"/>
      <c r="SFZ110" s="376"/>
      <c r="SGA110" s="376"/>
      <c r="SGB110" s="376"/>
      <c r="SGC110" s="376"/>
      <c r="SGD110" s="376"/>
      <c r="SGE110" s="376"/>
      <c r="SGF110" s="376"/>
      <c r="SGG110" s="376"/>
      <c r="SGH110" s="376"/>
      <c r="SGI110" s="376"/>
      <c r="SGJ110" s="376"/>
      <c r="SGK110" s="376"/>
      <c r="SGL110" s="376"/>
      <c r="SGM110" s="376"/>
      <c r="SGN110" s="376"/>
      <c r="SGO110" s="376"/>
      <c r="SGP110" s="376"/>
      <c r="SGQ110" s="376"/>
      <c r="SGR110" s="376"/>
      <c r="SGS110" s="376"/>
      <c r="SGT110" s="376"/>
      <c r="SGU110" s="376"/>
      <c r="SGV110" s="376"/>
      <c r="SGW110" s="376"/>
      <c r="SGX110" s="376"/>
      <c r="SGY110" s="376"/>
      <c r="SGZ110" s="376"/>
      <c r="SHA110" s="376"/>
      <c r="SHB110" s="376"/>
      <c r="SHC110" s="376"/>
      <c r="SHD110" s="376"/>
      <c r="SHE110" s="376"/>
      <c r="SHF110" s="376"/>
      <c r="SHG110" s="376"/>
      <c r="SHH110" s="376"/>
      <c r="SHI110" s="376"/>
      <c r="SHJ110" s="376"/>
      <c r="SHK110" s="376"/>
      <c r="SHL110" s="376"/>
      <c r="SHM110" s="376"/>
      <c r="SHN110" s="376"/>
      <c r="SHO110" s="376"/>
      <c r="SHP110" s="376"/>
      <c r="SHQ110" s="376"/>
      <c r="SHR110" s="376"/>
      <c r="SHS110" s="376"/>
      <c r="SHT110" s="376"/>
      <c r="SHU110" s="376"/>
      <c r="SHV110" s="376"/>
      <c r="SHW110" s="376"/>
      <c r="SHX110" s="376"/>
      <c r="SHY110" s="376"/>
      <c r="SHZ110" s="376"/>
      <c r="SIA110" s="376"/>
      <c r="SIB110" s="376"/>
      <c r="SIC110" s="376"/>
      <c r="SID110" s="376"/>
      <c r="SIE110" s="376"/>
      <c r="SIF110" s="376"/>
      <c r="SIG110" s="376"/>
      <c r="SIH110" s="376"/>
      <c r="SII110" s="376"/>
      <c r="SIJ110" s="376"/>
      <c r="SIK110" s="376"/>
      <c r="SIL110" s="376"/>
      <c r="SIM110" s="376"/>
      <c r="SIN110" s="376"/>
      <c r="SIO110" s="376"/>
      <c r="SIP110" s="376"/>
      <c r="SIQ110" s="376"/>
      <c r="SIR110" s="376"/>
      <c r="SIS110" s="376"/>
      <c r="SIT110" s="376"/>
      <c r="SIU110" s="376"/>
      <c r="SIV110" s="376"/>
      <c r="SIW110" s="376"/>
      <c r="SIX110" s="376"/>
      <c r="SIY110" s="376"/>
      <c r="SIZ110" s="376"/>
      <c r="SJA110" s="376"/>
      <c r="SJB110" s="376"/>
      <c r="SJC110" s="376"/>
      <c r="SJD110" s="376"/>
      <c r="SJE110" s="376"/>
      <c r="SJF110" s="376"/>
      <c r="SJG110" s="376"/>
      <c r="SJH110" s="376"/>
      <c r="SJI110" s="376"/>
      <c r="SJJ110" s="376"/>
      <c r="SJK110" s="376"/>
      <c r="SJL110" s="376"/>
      <c r="SJM110" s="376"/>
      <c r="SJN110" s="376"/>
      <c r="SJO110" s="376"/>
      <c r="SJP110" s="376"/>
      <c r="SJQ110" s="376"/>
      <c r="SJR110" s="376"/>
      <c r="SJS110" s="376"/>
      <c r="SJT110" s="376"/>
      <c r="SJU110" s="376"/>
      <c r="SJV110" s="376"/>
      <c r="SJW110" s="376"/>
      <c r="SJX110" s="376"/>
      <c r="SJY110" s="376"/>
      <c r="SJZ110" s="376"/>
      <c r="SKA110" s="376"/>
      <c r="SKB110" s="376"/>
      <c r="SKC110" s="376"/>
      <c r="SKD110" s="376"/>
      <c r="SKE110" s="376"/>
      <c r="SKF110" s="376"/>
      <c r="SKG110" s="376"/>
      <c r="SKH110" s="376"/>
      <c r="SKI110" s="376"/>
      <c r="SKJ110" s="376"/>
      <c r="SKK110" s="376"/>
      <c r="SKL110" s="376"/>
      <c r="SKM110" s="376"/>
      <c r="SKN110" s="376"/>
      <c r="SKO110" s="376"/>
      <c r="SKP110" s="376"/>
      <c r="SKQ110" s="376"/>
      <c r="SKR110" s="376"/>
      <c r="SKS110" s="376"/>
      <c r="SKT110" s="376"/>
      <c r="SKU110" s="376"/>
      <c r="SKV110" s="376"/>
      <c r="SKW110" s="376"/>
      <c r="SKX110" s="376"/>
      <c r="SKY110" s="376"/>
      <c r="SKZ110" s="376"/>
      <c r="SLA110" s="376"/>
      <c r="SLB110" s="376"/>
      <c r="SLC110" s="376"/>
      <c r="SLD110" s="376"/>
      <c r="SLE110" s="376"/>
      <c r="SLF110" s="376"/>
      <c r="SLG110" s="376"/>
      <c r="SLH110" s="376"/>
      <c r="SLI110" s="376"/>
      <c r="SLJ110" s="376"/>
      <c r="SLK110" s="376"/>
      <c r="SLL110" s="376"/>
      <c r="SLM110" s="376"/>
      <c r="SLN110" s="376"/>
      <c r="SLO110" s="376"/>
      <c r="SLP110" s="376"/>
      <c r="SLQ110" s="376"/>
      <c r="SLR110" s="376"/>
      <c r="SLS110" s="376"/>
      <c r="SLT110" s="376"/>
      <c r="SLU110" s="376"/>
      <c r="SLV110" s="376"/>
      <c r="SLW110" s="376"/>
      <c r="SLX110" s="376"/>
      <c r="SLY110" s="376"/>
      <c r="SLZ110" s="376"/>
      <c r="SMA110" s="376"/>
      <c r="SMB110" s="376"/>
      <c r="SMC110" s="376"/>
      <c r="SMD110" s="376"/>
      <c r="SME110" s="376"/>
      <c r="SMF110" s="376"/>
      <c r="SMG110" s="376"/>
      <c r="SMH110" s="376"/>
      <c r="SMI110" s="376"/>
      <c r="SMJ110" s="376"/>
      <c r="SMK110" s="376"/>
      <c r="SML110" s="376"/>
      <c r="SMM110" s="376"/>
      <c r="SMN110" s="376"/>
      <c r="SMO110" s="376"/>
      <c r="SMP110" s="376"/>
      <c r="SMQ110" s="376"/>
      <c r="SMR110" s="376"/>
      <c r="SMS110" s="376"/>
      <c r="SMT110" s="376"/>
      <c r="SMU110" s="376"/>
      <c r="SMV110" s="376"/>
      <c r="SMW110" s="376"/>
      <c r="SMX110" s="376"/>
      <c r="SMY110" s="376"/>
      <c r="SMZ110" s="376"/>
      <c r="SNA110" s="376"/>
      <c r="SNB110" s="376"/>
      <c r="SNC110" s="376"/>
      <c r="SND110" s="376"/>
      <c r="SNE110" s="376"/>
      <c r="SNF110" s="376"/>
      <c r="SNG110" s="376"/>
      <c r="SNH110" s="376"/>
      <c r="SNI110" s="376"/>
      <c r="SNJ110" s="376"/>
      <c r="SNK110" s="376"/>
      <c r="SNL110" s="376"/>
      <c r="SNM110" s="376"/>
      <c r="SNN110" s="376"/>
      <c r="SNO110" s="376"/>
      <c r="SNP110" s="376"/>
      <c r="SNQ110" s="376"/>
      <c r="SNR110" s="376"/>
      <c r="SNS110" s="376"/>
      <c r="SNT110" s="376"/>
      <c r="SNU110" s="376"/>
      <c r="SNV110" s="376"/>
      <c r="SNW110" s="376"/>
      <c r="SNX110" s="376"/>
      <c r="SNY110" s="376"/>
      <c r="SNZ110" s="376"/>
      <c r="SOA110" s="376"/>
      <c r="SOB110" s="376"/>
      <c r="SOC110" s="376"/>
      <c r="SOD110" s="376"/>
      <c r="SOE110" s="376"/>
      <c r="SOF110" s="376"/>
      <c r="SOG110" s="376"/>
      <c r="SOH110" s="376"/>
      <c r="SOI110" s="376"/>
      <c r="SOJ110" s="376"/>
      <c r="SOK110" s="376"/>
      <c r="SOL110" s="376"/>
      <c r="SOM110" s="376"/>
      <c r="SON110" s="376"/>
      <c r="SOO110" s="376"/>
      <c r="SOP110" s="376"/>
      <c r="SOQ110" s="376"/>
      <c r="SOR110" s="376"/>
      <c r="SOS110" s="376"/>
      <c r="SOT110" s="376"/>
      <c r="SOU110" s="376"/>
      <c r="SOV110" s="376"/>
      <c r="SOW110" s="376"/>
      <c r="SOX110" s="376"/>
      <c r="SOY110" s="376"/>
      <c r="SOZ110" s="376"/>
      <c r="SPA110" s="376"/>
      <c r="SPB110" s="376"/>
      <c r="SPC110" s="376"/>
      <c r="SPD110" s="376"/>
      <c r="SPE110" s="376"/>
      <c r="SPF110" s="376"/>
      <c r="SPG110" s="376"/>
      <c r="SPH110" s="376"/>
      <c r="SPI110" s="376"/>
      <c r="SPJ110" s="376"/>
      <c r="SPK110" s="376"/>
      <c r="SPL110" s="376"/>
      <c r="SPM110" s="376"/>
      <c r="SPN110" s="376"/>
      <c r="SPO110" s="376"/>
      <c r="SPP110" s="376"/>
      <c r="SPQ110" s="376"/>
      <c r="SPR110" s="376"/>
      <c r="SPS110" s="376"/>
      <c r="SPT110" s="376"/>
      <c r="SPU110" s="376"/>
      <c r="SPV110" s="376"/>
      <c r="SPW110" s="376"/>
      <c r="SPX110" s="376"/>
      <c r="SPY110" s="376"/>
      <c r="SPZ110" s="376"/>
      <c r="SQA110" s="376"/>
      <c r="SQB110" s="376"/>
      <c r="SQC110" s="376"/>
      <c r="SQD110" s="376"/>
      <c r="SQE110" s="376"/>
      <c r="SQF110" s="376"/>
      <c r="SQG110" s="376"/>
      <c r="SQH110" s="376"/>
      <c r="SQI110" s="376"/>
      <c r="SQJ110" s="376"/>
      <c r="SQK110" s="376"/>
      <c r="SQL110" s="376"/>
      <c r="SQM110" s="376"/>
      <c r="SQN110" s="376"/>
      <c r="SQO110" s="376"/>
      <c r="SQP110" s="376"/>
      <c r="SQQ110" s="376"/>
      <c r="SQR110" s="376"/>
      <c r="SQS110" s="376"/>
      <c r="SQT110" s="376"/>
      <c r="SQU110" s="376"/>
      <c r="SQV110" s="376"/>
      <c r="SQW110" s="376"/>
      <c r="SQX110" s="376"/>
      <c r="SQY110" s="376"/>
      <c r="SQZ110" s="376"/>
      <c r="SRA110" s="376"/>
      <c r="SRB110" s="376"/>
      <c r="SRC110" s="376"/>
      <c r="SRD110" s="376"/>
      <c r="SRE110" s="376"/>
      <c r="SRF110" s="376"/>
      <c r="SRG110" s="376"/>
      <c r="SRH110" s="376"/>
      <c r="SRI110" s="376"/>
      <c r="SRJ110" s="376"/>
      <c r="SRK110" s="376"/>
      <c r="SRL110" s="376"/>
      <c r="SRM110" s="376"/>
      <c r="SRN110" s="376"/>
      <c r="SRO110" s="376"/>
      <c r="SRP110" s="376"/>
      <c r="SRQ110" s="376"/>
      <c r="SRR110" s="376"/>
      <c r="SRS110" s="376"/>
      <c r="SRT110" s="376"/>
      <c r="SRU110" s="376"/>
      <c r="SRV110" s="376"/>
      <c r="SRW110" s="376"/>
      <c r="SRX110" s="376"/>
      <c r="SRY110" s="376"/>
      <c r="SRZ110" s="376"/>
      <c r="SSA110" s="376"/>
      <c r="SSB110" s="376"/>
      <c r="SSC110" s="376"/>
      <c r="SSD110" s="376"/>
      <c r="SSE110" s="376"/>
      <c r="SSF110" s="376"/>
      <c r="SSG110" s="376"/>
      <c r="SSH110" s="376"/>
      <c r="SSI110" s="376"/>
      <c r="SSJ110" s="376"/>
      <c r="SSK110" s="376"/>
      <c r="SSL110" s="376"/>
      <c r="SSM110" s="376"/>
      <c r="SSN110" s="376"/>
      <c r="SSO110" s="376"/>
      <c r="SSP110" s="376"/>
      <c r="SSQ110" s="376"/>
      <c r="SSR110" s="376"/>
      <c r="SSS110" s="376"/>
      <c r="SST110" s="376"/>
      <c r="SSU110" s="376"/>
      <c r="SSV110" s="376"/>
      <c r="SSW110" s="376"/>
      <c r="SSX110" s="376"/>
      <c r="SSY110" s="376"/>
      <c r="SSZ110" s="376"/>
      <c r="STA110" s="376"/>
      <c r="STB110" s="376"/>
      <c r="STC110" s="376"/>
      <c r="STD110" s="376"/>
      <c r="STE110" s="376"/>
      <c r="STF110" s="376"/>
      <c r="STG110" s="376"/>
      <c r="STH110" s="376"/>
      <c r="STI110" s="376"/>
      <c r="STJ110" s="376"/>
      <c r="STK110" s="376"/>
      <c r="STL110" s="376"/>
      <c r="STM110" s="376"/>
      <c r="STN110" s="376"/>
      <c r="STO110" s="376"/>
      <c r="STP110" s="376"/>
      <c r="STQ110" s="376"/>
      <c r="STR110" s="376"/>
      <c r="STS110" s="376"/>
      <c r="STT110" s="376"/>
      <c r="STU110" s="376"/>
      <c r="STV110" s="376"/>
      <c r="STW110" s="376"/>
      <c r="STX110" s="376"/>
      <c r="STY110" s="376"/>
      <c r="STZ110" s="376"/>
      <c r="SUA110" s="376"/>
      <c r="SUB110" s="376"/>
      <c r="SUC110" s="376"/>
      <c r="SUD110" s="376"/>
      <c r="SUE110" s="376"/>
      <c r="SUF110" s="376"/>
      <c r="SUG110" s="376"/>
      <c r="SUH110" s="376"/>
      <c r="SUI110" s="376"/>
      <c r="SUJ110" s="376"/>
      <c r="SUK110" s="376"/>
      <c r="SUL110" s="376"/>
      <c r="SUM110" s="376"/>
      <c r="SUN110" s="376"/>
      <c r="SUO110" s="376"/>
      <c r="SUP110" s="376"/>
      <c r="SUQ110" s="376"/>
      <c r="SUR110" s="376"/>
      <c r="SUS110" s="376"/>
      <c r="SUT110" s="376"/>
      <c r="SUU110" s="376"/>
      <c r="SUV110" s="376"/>
      <c r="SUW110" s="376"/>
      <c r="SUX110" s="376"/>
      <c r="SUY110" s="376"/>
      <c r="SUZ110" s="376"/>
      <c r="SVA110" s="376"/>
      <c r="SVB110" s="376"/>
      <c r="SVC110" s="376"/>
      <c r="SVD110" s="376"/>
      <c r="SVE110" s="376"/>
      <c r="SVF110" s="376"/>
      <c r="SVG110" s="376"/>
      <c r="SVH110" s="376"/>
      <c r="SVI110" s="376"/>
      <c r="SVJ110" s="376"/>
      <c r="SVK110" s="376"/>
      <c r="SVL110" s="376"/>
      <c r="SVM110" s="376"/>
      <c r="SVN110" s="376"/>
      <c r="SVO110" s="376"/>
      <c r="SVP110" s="376"/>
      <c r="SVQ110" s="376"/>
      <c r="SVR110" s="376"/>
      <c r="SVS110" s="376"/>
      <c r="SVT110" s="376"/>
      <c r="SVU110" s="376"/>
      <c r="SVV110" s="376"/>
      <c r="SVW110" s="376"/>
      <c r="SVX110" s="376"/>
      <c r="SVY110" s="376"/>
      <c r="SVZ110" s="376"/>
      <c r="SWA110" s="376"/>
      <c r="SWB110" s="376"/>
      <c r="SWC110" s="376"/>
      <c r="SWD110" s="376"/>
      <c r="SWE110" s="376"/>
      <c r="SWF110" s="376"/>
      <c r="SWG110" s="376"/>
      <c r="SWH110" s="376"/>
      <c r="SWI110" s="376"/>
      <c r="SWJ110" s="376"/>
      <c r="SWK110" s="376"/>
      <c r="SWL110" s="376"/>
      <c r="SWM110" s="376"/>
      <c r="SWN110" s="376"/>
      <c r="SWO110" s="376"/>
      <c r="SWP110" s="376"/>
      <c r="SWQ110" s="376"/>
      <c r="SWR110" s="376"/>
      <c r="SWS110" s="376"/>
      <c r="SWT110" s="376"/>
      <c r="SWU110" s="376"/>
      <c r="SWV110" s="376"/>
      <c r="SWW110" s="376"/>
      <c r="SWX110" s="376"/>
      <c r="SWY110" s="376"/>
      <c r="SWZ110" s="376"/>
      <c r="SXA110" s="376"/>
      <c r="SXB110" s="376"/>
      <c r="SXC110" s="376"/>
      <c r="SXD110" s="376"/>
      <c r="SXE110" s="376"/>
      <c r="SXF110" s="376"/>
      <c r="SXG110" s="376"/>
      <c r="SXH110" s="376"/>
      <c r="SXI110" s="376"/>
      <c r="SXJ110" s="376"/>
      <c r="SXK110" s="376"/>
      <c r="SXL110" s="376"/>
      <c r="SXM110" s="376"/>
      <c r="SXN110" s="376"/>
      <c r="SXO110" s="376"/>
      <c r="SXP110" s="376"/>
      <c r="SXQ110" s="376"/>
      <c r="SXR110" s="376"/>
      <c r="SXS110" s="376"/>
      <c r="SXT110" s="376"/>
      <c r="SXU110" s="376"/>
      <c r="SXV110" s="376"/>
      <c r="SXW110" s="376"/>
      <c r="SXX110" s="376"/>
      <c r="SXY110" s="376"/>
      <c r="SXZ110" s="376"/>
      <c r="SYA110" s="376"/>
      <c r="SYB110" s="376"/>
      <c r="SYC110" s="376"/>
      <c r="SYD110" s="376"/>
      <c r="SYE110" s="376"/>
      <c r="SYF110" s="376"/>
      <c r="SYG110" s="376"/>
      <c r="SYH110" s="376"/>
      <c r="SYI110" s="376"/>
      <c r="SYJ110" s="376"/>
      <c r="SYK110" s="376"/>
      <c r="SYL110" s="376"/>
      <c r="SYM110" s="376"/>
      <c r="SYN110" s="376"/>
      <c r="SYO110" s="376"/>
      <c r="SYP110" s="376"/>
      <c r="SYQ110" s="376"/>
      <c r="SYR110" s="376"/>
      <c r="SYS110" s="376"/>
      <c r="SYT110" s="376"/>
      <c r="SYU110" s="376"/>
      <c r="SYV110" s="376"/>
      <c r="SYW110" s="376"/>
      <c r="SYX110" s="376"/>
      <c r="SYY110" s="376"/>
      <c r="SYZ110" s="376"/>
      <c r="SZA110" s="376"/>
      <c r="SZB110" s="376"/>
      <c r="SZC110" s="376"/>
      <c r="SZD110" s="376"/>
      <c r="SZE110" s="376"/>
      <c r="SZF110" s="376"/>
      <c r="SZG110" s="376"/>
      <c r="SZH110" s="376"/>
      <c r="SZI110" s="376"/>
      <c r="SZJ110" s="376"/>
      <c r="SZK110" s="376"/>
      <c r="SZL110" s="376"/>
      <c r="SZM110" s="376"/>
      <c r="SZN110" s="376"/>
      <c r="SZO110" s="376"/>
      <c r="SZP110" s="376"/>
      <c r="SZQ110" s="376"/>
      <c r="SZR110" s="376"/>
      <c r="SZS110" s="376"/>
      <c r="SZT110" s="376"/>
      <c r="SZU110" s="376"/>
      <c r="SZV110" s="376"/>
      <c r="SZW110" s="376"/>
      <c r="SZX110" s="376"/>
      <c r="SZY110" s="376"/>
      <c r="SZZ110" s="376"/>
      <c r="TAA110" s="376"/>
      <c r="TAB110" s="376"/>
      <c r="TAC110" s="376"/>
      <c r="TAD110" s="376"/>
      <c r="TAE110" s="376"/>
      <c r="TAF110" s="376"/>
      <c r="TAG110" s="376"/>
      <c r="TAH110" s="376"/>
      <c r="TAI110" s="376"/>
      <c r="TAJ110" s="376"/>
      <c r="TAK110" s="376"/>
      <c r="TAL110" s="376"/>
      <c r="TAM110" s="376"/>
      <c r="TAN110" s="376"/>
      <c r="TAO110" s="376"/>
      <c r="TAP110" s="376"/>
      <c r="TAQ110" s="376"/>
      <c r="TAR110" s="376"/>
      <c r="TAS110" s="376"/>
      <c r="TAT110" s="376"/>
      <c r="TAU110" s="376"/>
      <c r="TAV110" s="376"/>
      <c r="TAW110" s="376"/>
      <c r="TAX110" s="376"/>
      <c r="TAY110" s="376"/>
      <c r="TAZ110" s="376"/>
      <c r="TBA110" s="376"/>
      <c r="TBB110" s="376"/>
      <c r="TBC110" s="376"/>
      <c r="TBD110" s="376"/>
      <c r="TBE110" s="376"/>
      <c r="TBF110" s="376"/>
      <c r="TBG110" s="376"/>
      <c r="TBH110" s="376"/>
      <c r="TBI110" s="376"/>
      <c r="TBJ110" s="376"/>
      <c r="TBK110" s="376"/>
      <c r="TBL110" s="376"/>
      <c r="TBM110" s="376"/>
      <c r="TBN110" s="376"/>
      <c r="TBO110" s="376"/>
      <c r="TBP110" s="376"/>
      <c r="TBQ110" s="376"/>
      <c r="TBR110" s="376"/>
      <c r="TBS110" s="376"/>
      <c r="TBT110" s="376"/>
      <c r="TBU110" s="376"/>
      <c r="TBV110" s="376"/>
      <c r="TBW110" s="376"/>
      <c r="TBX110" s="376"/>
      <c r="TBY110" s="376"/>
      <c r="TBZ110" s="376"/>
      <c r="TCA110" s="376"/>
      <c r="TCB110" s="376"/>
      <c r="TCC110" s="376"/>
      <c r="TCD110" s="376"/>
      <c r="TCE110" s="376"/>
      <c r="TCF110" s="376"/>
      <c r="TCG110" s="376"/>
      <c r="TCH110" s="376"/>
      <c r="TCI110" s="376"/>
      <c r="TCJ110" s="376"/>
      <c r="TCK110" s="376"/>
      <c r="TCL110" s="376"/>
      <c r="TCM110" s="376"/>
      <c r="TCN110" s="376"/>
      <c r="TCO110" s="376"/>
      <c r="TCP110" s="376"/>
      <c r="TCQ110" s="376"/>
      <c r="TCR110" s="376"/>
      <c r="TCS110" s="376"/>
      <c r="TCT110" s="376"/>
      <c r="TCU110" s="376"/>
      <c r="TCV110" s="376"/>
      <c r="TCW110" s="376"/>
      <c r="TCX110" s="376"/>
      <c r="TCY110" s="376"/>
      <c r="TCZ110" s="376"/>
      <c r="TDA110" s="376"/>
      <c r="TDB110" s="376"/>
      <c r="TDC110" s="376"/>
      <c r="TDD110" s="376"/>
      <c r="TDE110" s="376"/>
      <c r="TDF110" s="376"/>
      <c r="TDG110" s="376"/>
      <c r="TDH110" s="376"/>
      <c r="TDI110" s="376"/>
      <c r="TDJ110" s="376"/>
      <c r="TDK110" s="376"/>
      <c r="TDL110" s="376"/>
      <c r="TDM110" s="376"/>
      <c r="TDN110" s="376"/>
      <c r="TDO110" s="376"/>
      <c r="TDP110" s="376"/>
      <c r="TDQ110" s="376"/>
      <c r="TDR110" s="376"/>
      <c r="TDS110" s="376"/>
      <c r="TDT110" s="376"/>
      <c r="TDU110" s="376"/>
      <c r="TDV110" s="376"/>
      <c r="TDW110" s="376"/>
      <c r="TDX110" s="376"/>
      <c r="TDY110" s="376"/>
      <c r="TDZ110" s="376"/>
      <c r="TEA110" s="376"/>
      <c r="TEB110" s="376"/>
      <c r="TEC110" s="376"/>
      <c r="TED110" s="376"/>
      <c r="TEE110" s="376"/>
      <c r="TEF110" s="376"/>
      <c r="TEG110" s="376"/>
      <c r="TEH110" s="376"/>
      <c r="TEI110" s="376"/>
      <c r="TEJ110" s="376"/>
      <c r="TEK110" s="376"/>
      <c r="TEL110" s="376"/>
      <c r="TEM110" s="376"/>
      <c r="TEN110" s="376"/>
      <c r="TEO110" s="376"/>
      <c r="TEP110" s="376"/>
      <c r="TEQ110" s="376"/>
      <c r="TER110" s="376"/>
      <c r="TES110" s="376"/>
      <c r="TET110" s="376"/>
      <c r="TEU110" s="376"/>
      <c r="TEV110" s="376"/>
      <c r="TEW110" s="376"/>
      <c r="TEX110" s="376"/>
      <c r="TEY110" s="376"/>
      <c r="TEZ110" s="376"/>
      <c r="TFA110" s="376"/>
      <c r="TFB110" s="376"/>
      <c r="TFC110" s="376"/>
      <c r="TFD110" s="376"/>
      <c r="TFE110" s="376"/>
      <c r="TFF110" s="376"/>
      <c r="TFG110" s="376"/>
      <c r="TFH110" s="376"/>
      <c r="TFI110" s="376"/>
      <c r="TFJ110" s="376"/>
      <c r="TFK110" s="376"/>
      <c r="TFL110" s="376"/>
      <c r="TFM110" s="376"/>
      <c r="TFN110" s="376"/>
      <c r="TFO110" s="376"/>
      <c r="TFP110" s="376"/>
      <c r="TFQ110" s="376"/>
      <c r="TFR110" s="376"/>
      <c r="TFS110" s="376"/>
      <c r="TFT110" s="376"/>
      <c r="TFU110" s="376"/>
      <c r="TFV110" s="376"/>
      <c r="TFW110" s="376"/>
      <c r="TFX110" s="376"/>
      <c r="TFY110" s="376"/>
      <c r="TFZ110" s="376"/>
      <c r="TGA110" s="376"/>
      <c r="TGB110" s="376"/>
      <c r="TGC110" s="376"/>
      <c r="TGD110" s="376"/>
      <c r="TGE110" s="376"/>
      <c r="TGF110" s="376"/>
      <c r="TGG110" s="376"/>
      <c r="TGH110" s="376"/>
      <c r="TGI110" s="376"/>
      <c r="TGJ110" s="376"/>
      <c r="TGK110" s="376"/>
      <c r="TGL110" s="376"/>
      <c r="TGM110" s="376"/>
      <c r="TGN110" s="376"/>
      <c r="TGO110" s="376"/>
      <c r="TGP110" s="376"/>
      <c r="TGQ110" s="376"/>
      <c r="TGR110" s="376"/>
      <c r="TGS110" s="376"/>
      <c r="TGT110" s="376"/>
      <c r="TGU110" s="376"/>
      <c r="TGV110" s="376"/>
      <c r="TGW110" s="376"/>
      <c r="TGX110" s="376"/>
      <c r="TGY110" s="376"/>
      <c r="TGZ110" s="376"/>
      <c r="THA110" s="376"/>
      <c r="THB110" s="376"/>
      <c r="THC110" s="376"/>
      <c r="THD110" s="376"/>
      <c r="THE110" s="376"/>
      <c r="THF110" s="376"/>
      <c r="THG110" s="376"/>
      <c r="THH110" s="376"/>
      <c r="THI110" s="376"/>
      <c r="THJ110" s="376"/>
      <c r="THK110" s="376"/>
      <c r="THL110" s="376"/>
      <c r="THM110" s="376"/>
      <c r="THN110" s="376"/>
      <c r="THO110" s="376"/>
      <c r="THP110" s="376"/>
      <c r="THQ110" s="376"/>
      <c r="THR110" s="376"/>
      <c r="THS110" s="376"/>
      <c r="THT110" s="376"/>
      <c r="THU110" s="376"/>
      <c r="THV110" s="376"/>
      <c r="THW110" s="376"/>
      <c r="THX110" s="376"/>
      <c r="THY110" s="376"/>
      <c r="THZ110" s="376"/>
      <c r="TIA110" s="376"/>
      <c r="TIB110" s="376"/>
      <c r="TIC110" s="376"/>
      <c r="TID110" s="376"/>
      <c r="TIE110" s="376"/>
      <c r="TIF110" s="376"/>
      <c r="TIG110" s="376"/>
      <c r="TIH110" s="376"/>
      <c r="TII110" s="376"/>
      <c r="TIJ110" s="376"/>
      <c r="TIK110" s="376"/>
      <c r="TIL110" s="376"/>
      <c r="TIM110" s="376"/>
      <c r="TIN110" s="376"/>
      <c r="TIO110" s="376"/>
      <c r="TIP110" s="376"/>
      <c r="TIQ110" s="376"/>
      <c r="TIR110" s="376"/>
      <c r="TIS110" s="376"/>
      <c r="TIT110" s="376"/>
      <c r="TIU110" s="376"/>
      <c r="TIV110" s="376"/>
      <c r="TIW110" s="376"/>
      <c r="TIX110" s="376"/>
      <c r="TIY110" s="376"/>
      <c r="TIZ110" s="376"/>
      <c r="TJA110" s="376"/>
      <c r="TJB110" s="376"/>
      <c r="TJC110" s="376"/>
      <c r="TJD110" s="376"/>
      <c r="TJE110" s="376"/>
      <c r="TJF110" s="376"/>
      <c r="TJG110" s="376"/>
      <c r="TJH110" s="376"/>
      <c r="TJI110" s="376"/>
      <c r="TJJ110" s="376"/>
      <c r="TJK110" s="376"/>
      <c r="TJL110" s="376"/>
      <c r="TJM110" s="376"/>
      <c r="TJN110" s="376"/>
      <c r="TJO110" s="376"/>
      <c r="TJP110" s="376"/>
      <c r="TJQ110" s="376"/>
      <c r="TJR110" s="376"/>
      <c r="TJS110" s="376"/>
      <c r="TJT110" s="376"/>
      <c r="TJU110" s="376"/>
      <c r="TJV110" s="376"/>
      <c r="TJW110" s="376"/>
      <c r="TJX110" s="376"/>
      <c r="TJY110" s="376"/>
      <c r="TJZ110" s="376"/>
      <c r="TKA110" s="376"/>
      <c r="TKB110" s="376"/>
      <c r="TKC110" s="376"/>
      <c r="TKD110" s="376"/>
      <c r="TKE110" s="376"/>
      <c r="TKF110" s="376"/>
      <c r="TKG110" s="376"/>
      <c r="TKH110" s="376"/>
      <c r="TKI110" s="376"/>
      <c r="TKJ110" s="376"/>
      <c r="TKK110" s="376"/>
      <c r="TKL110" s="376"/>
      <c r="TKM110" s="376"/>
      <c r="TKN110" s="376"/>
      <c r="TKO110" s="376"/>
      <c r="TKP110" s="376"/>
      <c r="TKQ110" s="376"/>
      <c r="TKR110" s="376"/>
      <c r="TKS110" s="376"/>
      <c r="TKT110" s="376"/>
      <c r="TKU110" s="376"/>
      <c r="TKV110" s="376"/>
      <c r="TKW110" s="376"/>
      <c r="TKX110" s="376"/>
      <c r="TKY110" s="376"/>
      <c r="TKZ110" s="376"/>
      <c r="TLA110" s="376"/>
      <c r="TLB110" s="376"/>
      <c r="TLC110" s="376"/>
      <c r="TLD110" s="376"/>
      <c r="TLE110" s="376"/>
      <c r="TLF110" s="376"/>
      <c r="TLG110" s="376"/>
      <c r="TLH110" s="376"/>
      <c r="TLI110" s="376"/>
      <c r="TLJ110" s="376"/>
      <c r="TLK110" s="376"/>
      <c r="TLL110" s="376"/>
      <c r="TLM110" s="376"/>
      <c r="TLN110" s="376"/>
      <c r="TLO110" s="376"/>
      <c r="TLP110" s="376"/>
      <c r="TLQ110" s="376"/>
      <c r="TLR110" s="376"/>
      <c r="TLS110" s="376"/>
      <c r="TLT110" s="376"/>
      <c r="TLU110" s="376"/>
      <c r="TLV110" s="376"/>
      <c r="TLW110" s="376"/>
      <c r="TLX110" s="376"/>
      <c r="TLY110" s="376"/>
      <c r="TLZ110" s="376"/>
      <c r="TMA110" s="376"/>
      <c r="TMB110" s="376"/>
      <c r="TMC110" s="376"/>
      <c r="TMD110" s="376"/>
      <c r="TME110" s="376"/>
      <c r="TMF110" s="376"/>
      <c r="TMG110" s="376"/>
      <c r="TMH110" s="376"/>
      <c r="TMI110" s="376"/>
      <c r="TMJ110" s="376"/>
      <c r="TMK110" s="376"/>
      <c r="TML110" s="376"/>
      <c r="TMM110" s="376"/>
      <c r="TMN110" s="376"/>
      <c r="TMO110" s="376"/>
      <c r="TMP110" s="376"/>
      <c r="TMQ110" s="376"/>
      <c r="TMR110" s="376"/>
      <c r="TMS110" s="376"/>
      <c r="TMT110" s="376"/>
      <c r="TMU110" s="376"/>
      <c r="TMV110" s="376"/>
      <c r="TMW110" s="376"/>
      <c r="TMX110" s="376"/>
      <c r="TMY110" s="376"/>
      <c r="TMZ110" s="376"/>
      <c r="TNA110" s="376"/>
      <c r="TNB110" s="376"/>
      <c r="TNC110" s="376"/>
      <c r="TND110" s="376"/>
      <c r="TNE110" s="376"/>
      <c r="TNF110" s="376"/>
      <c r="TNG110" s="376"/>
      <c r="TNH110" s="376"/>
      <c r="TNI110" s="376"/>
      <c r="TNJ110" s="376"/>
      <c r="TNK110" s="376"/>
      <c r="TNL110" s="376"/>
      <c r="TNM110" s="376"/>
      <c r="TNN110" s="376"/>
      <c r="TNO110" s="376"/>
      <c r="TNP110" s="376"/>
      <c r="TNQ110" s="376"/>
      <c r="TNR110" s="376"/>
      <c r="TNS110" s="376"/>
      <c r="TNT110" s="376"/>
      <c r="TNU110" s="376"/>
      <c r="TNV110" s="376"/>
      <c r="TNW110" s="376"/>
      <c r="TNX110" s="376"/>
      <c r="TNY110" s="376"/>
      <c r="TNZ110" s="376"/>
      <c r="TOA110" s="376"/>
      <c r="TOB110" s="376"/>
      <c r="TOC110" s="376"/>
      <c r="TOD110" s="376"/>
      <c r="TOE110" s="376"/>
      <c r="TOF110" s="376"/>
      <c r="TOG110" s="376"/>
      <c r="TOH110" s="376"/>
      <c r="TOI110" s="376"/>
      <c r="TOJ110" s="376"/>
      <c r="TOK110" s="376"/>
      <c r="TOL110" s="376"/>
      <c r="TOM110" s="376"/>
      <c r="TON110" s="376"/>
      <c r="TOO110" s="376"/>
      <c r="TOP110" s="376"/>
      <c r="TOQ110" s="376"/>
      <c r="TOR110" s="376"/>
      <c r="TOS110" s="376"/>
      <c r="TOT110" s="376"/>
      <c r="TOU110" s="376"/>
      <c r="TOV110" s="376"/>
      <c r="TOW110" s="376"/>
      <c r="TOX110" s="376"/>
      <c r="TOY110" s="376"/>
      <c r="TOZ110" s="376"/>
      <c r="TPA110" s="376"/>
      <c r="TPB110" s="376"/>
      <c r="TPC110" s="376"/>
      <c r="TPD110" s="376"/>
      <c r="TPE110" s="376"/>
      <c r="TPF110" s="376"/>
      <c r="TPG110" s="376"/>
      <c r="TPH110" s="376"/>
      <c r="TPI110" s="376"/>
      <c r="TPJ110" s="376"/>
      <c r="TPK110" s="376"/>
      <c r="TPL110" s="376"/>
      <c r="TPM110" s="376"/>
      <c r="TPN110" s="376"/>
      <c r="TPO110" s="376"/>
      <c r="TPP110" s="376"/>
      <c r="TPQ110" s="376"/>
      <c r="TPR110" s="376"/>
      <c r="TPS110" s="376"/>
      <c r="TPT110" s="376"/>
      <c r="TPU110" s="376"/>
      <c r="TPV110" s="376"/>
      <c r="TPW110" s="376"/>
      <c r="TPX110" s="376"/>
      <c r="TPY110" s="376"/>
      <c r="TPZ110" s="376"/>
      <c r="TQA110" s="376"/>
      <c r="TQB110" s="376"/>
      <c r="TQC110" s="376"/>
      <c r="TQD110" s="376"/>
      <c r="TQE110" s="376"/>
      <c r="TQF110" s="376"/>
      <c r="TQG110" s="376"/>
      <c r="TQH110" s="376"/>
      <c r="TQI110" s="376"/>
      <c r="TQJ110" s="376"/>
      <c r="TQK110" s="376"/>
      <c r="TQL110" s="376"/>
      <c r="TQM110" s="376"/>
      <c r="TQN110" s="376"/>
      <c r="TQO110" s="376"/>
      <c r="TQP110" s="376"/>
      <c r="TQQ110" s="376"/>
      <c r="TQR110" s="376"/>
      <c r="TQS110" s="376"/>
      <c r="TQT110" s="376"/>
      <c r="TQU110" s="376"/>
      <c r="TQV110" s="376"/>
      <c r="TQW110" s="376"/>
      <c r="TQX110" s="376"/>
      <c r="TQY110" s="376"/>
      <c r="TQZ110" s="376"/>
      <c r="TRA110" s="376"/>
      <c r="TRB110" s="376"/>
      <c r="TRC110" s="376"/>
      <c r="TRD110" s="376"/>
      <c r="TRE110" s="376"/>
      <c r="TRF110" s="376"/>
      <c r="TRG110" s="376"/>
      <c r="TRH110" s="376"/>
      <c r="TRI110" s="376"/>
      <c r="TRJ110" s="376"/>
      <c r="TRK110" s="376"/>
      <c r="TRL110" s="376"/>
      <c r="TRM110" s="376"/>
      <c r="TRN110" s="376"/>
      <c r="TRO110" s="376"/>
      <c r="TRP110" s="376"/>
      <c r="TRQ110" s="376"/>
      <c r="TRR110" s="376"/>
      <c r="TRS110" s="376"/>
      <c r="TRT110" s="376"/>
      <c r="TRU110" s="376"/>
      <c r="TRV110" s="376"/>
      <c r="TRW110" s="376"/>
      <c r="TRX110" s="376"/>
      <c r="TRY110" s="376"/>
      <c r="TRZ110" s="376"/>
      <c r="TSA110" s="376"/>
      <c r="TSB110" s="376"/>
      <c r="TSC110" s="376"/>
      <c r="TSD110" s="376"/>
      <c r="TSE110" s="376"/>
      <c r="TSF110" s="376"/>
      <c r="TSG110" s="376"/>
      <c r="TSH110" s="376"/>
      <c r="TSI110" s="376"/>
      <c r="TSJ110" s="376"/>
      <c r="TSK110" s="376"/>
      <c r="TSL110" s="376"/>
      <c r="TSM110" s="376"/>
      <c r="TSN110" s="376"/>
      <c r="TSO110" s="376"/>
      <c r="TSP110" s="376"/>
      <c r="TSQ110" s="376"/>
      <c r="TSR110" s="376"/>
      <c r="TSS110" s="376"/>
      <c r="TST110" s="376"/>
      <c r="TSU110" s="376"/>
      <c r="TSV110" s="376"/>
      <c r="TSW110" s="376"/>
      <c r="TSX110" s="376"/>
      <c r="TSY110" s="376"/>
      <c r="TSZ110" s="376"/>
      <c r="TTA110" s="376"/>
      <c r="TTB110" s="376"/>
      <c r="TTC110" s="376"/>
      <c r="TTD110" s="376"/>
      <c r="TTE110" s="376"/>
      <c r="TTF110" s="376"/>
      <c r="TTG110" s="376"/>
      <c r="TTH110" s="376"/>
      <c r="TTI110" s="376"/>
      <c r="TTJ110" s="376"/>
      <c r="TTK110" s="376"/>
      <c r="TTL110" s="376"/>
      <c r="TTM110" s="376"/>
      <c r="TTN110" s="376"/>
      <c r="TTO110" s="376"/>
      <c r="TTP110" s="376"/>
      <c r="TTQ110" s="376"/>
      <c r="TTR110" s="376"/>
      <c r="TTS110" s="376"/>
      <c r="TTT110" s="376"/>
      <c r="TTU110" s="376"/>
      <c r="TTV110" s="376"/>
      <c r="TTW110" s="376"/>
      <c r="TTX110" s="376"/>
      <c r="TTY110" s="376"/>
      <c r="TTZ110" s="376"/>
      <c r="TUA110" s="376"/>
      <c r="TUB110" s="376"/>
      <c r="TUC110" s="376"/>
      <c r="TUD110" s="376"/>
      <c r="TUE110" s="376"/>
      <c r="TUF110" s="376"/>
      <c r="TUG110" s="376"/>
      <c r="TUH110" s="376"/>
      <c r="TUI110" s="376"/>
      <c r="TUJ110" s="376"/>
      <c r="TUK110" s="376"/>
      <c r="TUL110" s="376"/>
      <c r="TUM110" s="376"/>
      <c r="TUN110" s="376"/>
      <c r="TUO110" s="376"/>
      <c r="TUP110" s="376"/>
      <c r="TUQ110" s="376"/>
      <c r="TUR110" s="376"/>
      <c r="TUS110" s="376"/>
      <c r="TUT110" s="376"/>
      <c r="TUU110" s="376"/>
      <c r="TUV110" s="376"/>
      <c r="TUW110" s="376"/>
      <c r="TUX110" s="376"/>
      <c r="TUY110" s="376"/>
      <c r="TUZ110" s="376"/>
      <c r="TVA110" s="376"/>
      <c r="TVB110" s="376"/>
      <c r="TVC110" s="376"/>
      <c r="TVD110" s="376"/>
      <c r="TVE110" s="376"/>
      <c r="TVF110" s="376"/>
      <c r="TVG110" s="376"/>
      <c r="TVH110" s="376"/>
      <c r="TVI110" s="376"/>
      <c r="TVJ110" s="376"/>
      <c r="TVK110" s="376"/>
      <c r="TVL110" s="376"/>
      <c r="TVM110" s="376"/>
      <c r="TVN110" s="376"/>
      <c r="TVO110" s="376"/>
      <c r="TVP110" s="376"/>
      <c r="TVQ110" s="376"/>
      <c r="TVR110" s="376"/>
      <c r="TVS110" s="376"/>
      <c r="TVT110" s="376"/>
      <c r="TVU110" s="376"/>
      <c r="TVV110" s="376"/>
      <c r="TVW110" s="376"/>
      <c r="TVX110" s="376"/>
      <c r="TVY110" s="376"/>
      <c r="TVZ110" s="376"/>
      <c r="TWA110" s="376"/>
      <c r="TWB110" s="376"/>
      <c r="TWC110" s="376"/>
      <c r="TWD110" s="376"/>
      <c r="TWE110" s="376"/>
      <c r="TWF110" s="376"/>
      <c r="TWG110" s="376"/>
      <c r="TWH110" s="376"/>
      <c r="TWI110" s="376"/>
      <c r="TWJ110" s="376"/>
      <c r="TWK110" s="376"/>
      <c r="TWL110" s="376"/>
      <c r="TWM110" s="376"/>
      <c r="TWN110" s="376"/>
      <c r="TWO110" s="376"/>
      <c r="TWP110" s="376"/>
      <c r="TWQ110" s="376"/>
      <c r="TWR110" s="376"/>
      <c r="TWS110" s="376"/>
      <c r="TWT110" s="376"/>
      <c r="TWU110" s="376"/>
      <c r="TWV110" s="376"/>
      <c r="TWW110" s="376"/>
      <c r="TWX110" s="376"/>
      <c r="TWY110" s="376"/>
      <c r="TWZ110" s="376"/>
      <c r="TXA110" s="376"/>
      <c r="TXB110" s="376"/>
      <c r="TXC110" s="376"/>
      <c r="TXD110" s="376"/>
      <c r="TXE110" s="376"/>
      <c r="TXF110" s="376"/>
      <c r="TXG110" s="376"/>
      <c r="TXH110" s="376"/>
      <c r="TXI110" s="376"/>
      <c r="TXJ110" s="376"/>
      <c r="TXK110" s="376"/>
      <c r="TXL110" s="376"/>
      <c r="TXM110" s="376"/>
      <c r="TXN110" s="376"/>
      <c r="TXO110" s="376"/>
      <c r="TXP110" s="376"/>
      <c r="TXQ110" s="376"/>
      <c r="TXR110" s="376"/>
      <c r="TXS110" s="376"/>
      <c r="TXT110" s="376"/>
      <c r="TXU110" s="376"/>
      <c r="TXV110" s="376"/>
      <c r="TXW110" s="376"/>
      <c r="TXX110" s="376"/>
      <c r="TXY110" s="376"/>
      <c r="TXZ110" s="376"/>
      <c r="TYA110" s="376"/>
      <c r="TYB110" s="376"/>
      <c r="TYC110" s="376"/>
      <c r="TYD110" s="376"/>
      <c r="TYE110" s="376"/>
      <c r="TYF110" s="376"/>
      <c r="TYG110" s="376"/>
      <c r="TYH110" s="376"/>
      <c r="TYI110" s="376"/>
      <c r="TYJ110" s="376"/>
      <c r="TYK110" s="376"/>
      <c r="TYL110" s="376"/>
      <c r="TYM110" s="376"/>
      <c r="TYN110" s="376"/>
      <c r="TYO110" s="376"/>
      <c r="TYP110" s="376"/>
      <c r="TYQ110" s="376"/>
      <c r="TYR110" s="376"/>
      <c r="TYS110" s="376"/>
      <c r="TYT110" s="376"/>
      <c r="TYU110" s="376"/>
      <c r="TYV110" s="376"/>
      <c r="TYW110" s="376"/>
      <c r="TYX110" s="376"/>
      <c r="TYY110" s="376"/>
      <c r="TYZ110" s="376"/>
      <c r="TZA110" s="376"/>
      <c r="TZB110" s="376"/>
      <c r="TZC110" s="376"/>
      <c r="TZD110" s="376"/>
      <c r="TZE110" s="376"/>
      <c r="TZF110" s="376"/>
      <c r="TZG110" s="376"/>
      <c r="TZH110" s="376"/>
      <c r="TZI110" s="376"/>
      <c r="TZJ110" s="376"/>
      <c r="TZK110" s="376"/>
      <c r="TZL110" s="376"/>
      <c r="TZM110" s="376"/>
      <c r="TZN110" s="376"/>
      <c r="TZO110" s="376"/>
      <c r="TZP110" s="376"/>
      <c r="TZQ110" s="376"/>
      <c r="TZR110" s="376"/>
      <c r="TZS110" s="376"/>
      <c r="TZT110" s="376"/>
      <c r="TZU110" s="376"/>
      <c r="TZV110" s="376"/>
      <c r="TZW110" s="376"/>
      <c r="TZX110" s="376"/>
      <c r="TZY110" s="376"/>
      <c r="TZZ110" s="376"/>
      <c r="UAA110" s="376"/>
      <c r="UAB110" s="376"/>
      <c r="UAC110" s="376"/>
      <c r="UAD110" s="376"/>
      <c r="UAE110" s="376"/>
      <c r="UAF110" s="376"/>
      <c r="UAG110" s="376"/>
      <c r="UAH110" s="376"/>
      <c r="UAI110" s="376"/>
      <c r="UAJ110" s="376"/>
      <c r="UAK110" s="376"/>
      <c r="UAL110" s="376"/>
      <c r="UAM110" s="376"/>
      <c r="UAN110" s="376"/>
      <c r="UAO110" s="376"/>
      <c r="UAP110" s="376"/>
      <c r="UAQ110" s="376"/>
      <c r="UAR110" s="376"/>
      <c r="UAS110" s="376"/>
      <c r="UAT110" s="376"/>
      <c r="UAU110" s="376"/>
      <c r="UAV110" s="376"/>
      <c r="UAW110" s="376"/>
      <c r="UAX110" s="376"/>
      <c r="UAY110" s="376"/>
      <c r="UAZ110" s="376"/>
      <c r="UBA110" s="376"/>
      <c r="UBB110" s="376"/>
      <c r="UBC110" s="376"/>
      <c r="UBD110" s="376"/>
      <c r="UBE110" s="376"/>
      <c r="UBF110" s="376"/>
      <c r="UBG110" s="376"/>
      <c r="UBH110" s="376"/>
      <c r="UBI110" s="376"/>
      <c r="UBJ110" s="376"/>
      <c r="UBK110" s="376"/>
      <c r="UBL110" s="376"/>
      <c r="UBM110" s="376"/>
      <c r="UBN110" s="376"/>
      <c r="UBO110" s="376"/>
      <c r="UBP110" s="376"/>
      <c r="UBQ110" s="376"/>
      <c r="UBR110" s="376"/>
      <c r="UBS110" s="376"/>
      <c r="UBT110" s="376"/>
      <c r="UBU110" s="376"/>
      <c r="UBV110" s="376"/>
      <c r="UBW110" s="376"/>
      <c r="UBX110" s="376"/>
      <c r="UBY110" s="376"/>
      <c r="UBZ110" s="376"/>
      <c r="UCA110" s="376"/>
      <c r="UCB110" s="376"/>
      <c r="UCC110" s="376"/>
      <c r="UCD110" s="376"/>
      <c r="UCE110" s="376"/>
      <c r="UCF110" s="376"/>
      <c r="UCG110" s="376"/>
      <c r="UCH110" s="376"/>
      <c r="UCI110" s="376"/>
      <c r="UCJ110" s="376"/>
      <c r="UCK110" s="376"/>
      <c r="UCL110" s="376"/>
      <c r="UCM110" s="376"/>
      <c r="UCN110" s="376"/>
      <c r="UCO110" s="376"/>
      <c r="UCP110" s="376"/>
      <c r="UCQ110" s="376"/>
      <c r="UCR110" s="376"/>
      <c r="UCS110" s="376"/>
      <c r="UCT110" s="376"/>
      <c r="UCU110" s="376"/>
      <c r="UCV110" s="376"/>
      <c r="UCW110" s="376"/>
      <c r="UCX110" s="376"/>
      <c r="UCY110" s="376"/>
      <c r="UCZ110" s="376"/>
      <c r="UDA110" s="376"/>
      <c r="UDB110" s="376"/>
      <c r="UDC110" s="376"/>
      <c r="UDD110" s="376"/>
      <c r="UDE110" s="376"/>
      <c r="UDF110" s="376"/>
      <c r="UDG110" s="376"/>
      <c r="UDH110" s="376"/>
      <c r="UDI110" s="376"/>
      <c r="UDJ110" s="376"/>
      <c r="UDK110" s="376"/>
      <c r="UDL110" s="376"/>
      <c r="UDM110" s="376"/>
      <c r="UDN110" s="376"/>
      <c r="UDO110" s="376"/>
      <c r="UDP110" s="376"/>
      <c r="UDQ110" s="376"/>
      <c r="UDR110" s="376"/>
      <c r="UDS110" s="376"/>
      <c r="UDT110" s="376"/>
      <c r="UDU110" s="376"/>
      <c r="UDV110" s="376"/>
      <c r="UDW110" s="376"/>
      <c r="UDX110" s="376"/>
      <c r="UDY110" s="376"/>
      <c r="UDZ110" s="376"/>
      <c r="UEA110" s="376"/>
      <c r="UEB110" s="376"/>
      <c r="UEC110" s="376"/>
      <c r="UED110" s="376"/>
      <c r="UEE110" s="376"/>
      <c r="UEF110" s="376"/>
      <c r="UEG110" s="376"/>
      <c r="UEH110" s="376"/>
      <c r="UEI110" s="376"/>
      <c r="UEJ110" s="376"/>
      <c r="UEK110" s="376"/>
      <c r="UEL110" s="376"/>
      <c r="UEM110" s="376"/>
      <c r="UEN110" s="376"/>
      <c r="UEO110" s="376"/>
      <c r="UEP110" s="376"/>
      <c r="UEQ110" s="376"/>
      <c r="UER110" s="376"/>
      <c r="UES110" s="376"/>
      <c r="UET110" s="376"/>
      <c r="UEU110" s="376"/>
      <c r="UEV110" s="376"/>
      <c r="UEW110" s="376"/>
      <c r="UEX110" s="376"/>
      <c r="UEY110" s="376"/>
      <c r="UEZ110" s="376"/>
      <c r="UFA110" s="376"/>
      <c r="UFB110" s="376"/>
      <c r="UFC110" s="376"/>
      <c r="UFD110" s="376"/>
      <c r="UFE110" s="376"/>
      <c r="UFF110" s="376"/>
      <c r="UFG110" s="376"/>
      <c r="UFH110" s="376"/>
      <c r="UFI110" s="376"/>
      <c r="UFJ110" s="376"/>
      <c r="UFK110" s="376"/>
      <c r="UFL110" s="376"/>
      <c r="UFM110" s="376"/>
      <c r="UFN110" s="376"/>
      <c r="UFO110" s="376"/>
      <c r="UFP110" s="376"/>
      <c r="UFQ110" s="376"/>
      <c r="UFR110" s="376"/>
      <c r="UFS110" s="376"/>
      <c r="UFT110" s="376"/>
      <c r="UFU110" s="376"/>
      <c r="UFV110" s="376"/>
      <c r="UFW110" s="376"/>
      <c r="UFX110" s="376"/>
      <c r="UFY110" s="376"/>
      <c r="UFZ110" s="376"/>
      <c r="UGA110" s="376"/>
      <c r="UGB110" s="376"/>
      <c r="UGC110" s="376"/>
      <c r="UGD110" s="376"/>
      <c r="UGE110" s="376"/>
      <c r="UGF110" s="376"/>
      <c r="UGG110" s="376"/>
      <c r="UGH110" s="376"/>
      <c r="UGI110" s="376"/>
      <c r="UGJ110" s="376"/>
      <c r="UGK110" s="376"/>
      <c r="UGL110" s="376"/>
      <c r="UGM110" s="376"/>
      <c r="UGN110" s="376"/>
      <c r="UGO110" s="376"/>
      <c r="UGP110" s="376"/>
      <c r="UGQ110" s="376"/>
      <c r="UGR110" s="376"/>
      <c r="UGS110" s="376"/>
      <c r="UGT110" s="376"/>
      <c r="UGU110" s="376"/>
      <c r="UGV110" s="376"/>
      <c r="UGW110" s="376"/>
      <c r="UGX110" s="376"/>
      <c r="UGY110" s="376"/>
      <c r="UGZ110" s="376"/>
      <c r="UHA110" s="376"/>
      <c r="UHB110" s="376"/>
      <c r="UHC110" s="376"/>
      <c r="UHD110" s="376"/>
      <c r="UHE110" s="376"/>
      <c r="UHF110" s="376"/>
      <c r="UHG110" s="376"/>
      <c r="UHH110" s="376"/>
      <c r="UHI110" s="376"/>
      <c r="UHJ110" s="376"/>
      <c r="UHK110" s="376"/>
      <c r="UHL110" s="376"/>
      <c r="UHM110" s="376"/>
      <c r="UHN110" s="376"/>
      <c r="UHO110" s="376"/>
      <c r="UHP110" s="376"/>
      <c r="UHQ110" s="376"/>
      <c r="UHR110" s="376"/>
      <c r="UHS110" s="376"/>
      <c r="UHT110" s="376"/>
      <c r="UHU110" s="376"/>
      <c r="UHV110" s="376"/>
      <c r="UHW110" s="376"/>
      <c r="UHX110" s="376"/>
      <c r="UHY110" s="376"/>
      <c r="UHZ110" s="376"/>
      <c r="UIA110" s="376"/>
      <c r="UIB110" s="376"/>
      <c r="UIC110" s="376"/>
      <c r="UID110" s="376"/>
      <c r="UIE110" s="376"/>
      <c r="UIF110" s="376"/>
      <c r="UIG110" s="376"/>
      <c r="UIH110" s="376"/>
      <c r="UII110" s="376"/>
      <c r="UIJ110" s="376"/>
      <c r="UIK110" s="376"/>
      <c r="UIL110" s="376"/>
      <c r="UIM110" s="376"/>
      <c r="UIN110" s="376"/>
      <c r="UIO110" s="376"/>
      <c r="UIP110" s="376"/>
      <c r="UIQ110" s="376"/>
      <c r="UIR110" s="376"/>
      <c r="UIS110" s="376"/>
      <c r="UIT110" s="376"/>
      <c r="UIU110" s="376"/>
      <c r="UIV110" s="376"/>
      <c r="UIW110" s="376"/>
      <c r="UIX110" s="376"/>
      <c r="UIY110" s="376"/>
      <c r="UIZ110" s="376"/>
      <c r="UJA110" s="376"/>
      <c r="UJB110" s="376"/>
      <c r="UJC110" s="376"/>
      <c r="UJD110" s="376"/>
      <c r="UJE110" s="376"/>
      <c r="UJF110" s="376"/>
      <c r="UJG110" s="376"/>
      <c r="UJH110" s="376"/>
      <c r="UJI110" s="376"/>
      <c r="UJJ110" s="376"/>
      <c r="UJK110" s="376"/>
      <c r="UJL110" s="376"/>
      <c r="UJM110" s="376"/>
      <c r="UJN110" s="376"/>
      <c r="UJO110" s="376"/>
      <c r="UJP110" s="376"/>
      <c r="UJQ110" s="376"/>
      <c r="UJR110" s="376"/>
      <c r="UJS110" s="376"/>
      <c r="UJT110" s="376"/>
      <c r="UJU110" s="376"/>
      <c r="UJV110" s="376"/>
      <c r="UJW110" s="376"/>
      <c r="UJX110" s="376"/>
      <c r="UJY110" s="376"/>
      <c r="UJZ110" s="376"/>
      <c r="UKA110" s="376"/>
      <c r="UKB110" s="376"/>
      <c r="UKC110" s="376"/>
      <c r="UKD110" s="376"/>
      <c r="UKE110" s="376"/>
      <c r="UKF110" s="376"/>
      <c r="UKG110" s="376"/>
      <c r="UKH110" s="376"/>
      <c r="UKI110" s="376"/>
      <c r="UKJ110" s="376"/>
      <c r="UKK110" s="376"/>
      <c r="UKL110" s="376"/>
      <c r="UKM110" s="376"/>
      <c r="UKN110" s="376"/>
      <c r="UKO110" s="376"/>
      <c r="UKP110" s="376"/>
      <c r="UKQ110" s="376"/>
      <c r="UKR110" s="376"/>
      <c r="UKS110" s="376"/>
      <c r="UKT110" s="376"/>
      <c r="UKU110" s="376"/>
      <c r="UKV110" s="376"/>
      <c r="UKW110" s="376"/>
      <c r="UKX110" s="376"/>
      <c r="UKY110" s="376"/>
      <c r="UKZ110" s="376"/>
      <c r="ULA110" s="376"/>
      <c r="ULB110" s="376"/>
      <c r="ULC110" s="376"/>
      <c r="ULD110" s="376"/>
      <c r="ULE110" s="376"/>
      <c r="ULF110" s="376"/>
      <c r="ULG110" s="376"/>
      <c r="ULH110" s="376"/>
      <c r="ULI110" s="376"/>
      <c r="ULJ110" s="376"/>
      <c r="ULK110" s="376"/>
      <c r="ULL110" s="376"/>
      <c r="ULM110" s="376"/>
      <c r="ULN110" s="376"/>
      <c r="ULO110" s="376"/>
      <c r="ULP110" s="376"/>
      <c r="ULQ110" s="376"/>
      <c r="ULR110" s="376"/>
      <c r="ULS110" s="376"/>
      <c r="ULT110" s="376"/>
      <c r="ULU110" s="376"/>
      <c r="ULV110" s="376"/>
      <c r="ULW110" s="376"/>
      <c r="ULX110" s="376"/>
      <c r="ULY110" s="376"/>
      <c r="ULZ110" s="376"/>
      <c r="UMA110" s="376"/>
      <c r="UMB110" s="376"/>
      <c r="UMC110" s="376"/>
      <c r="UMD110" s="376"/>
      <c r="UME110" s="376"/>
      <c r="UMF110" s="376"/>
      <c r="UMG110" s="376"/>
      <c r="UMH110" s="376"/>
      <c r="UMI110" s="376"/>
      <c r="UMJ110" s="376"/>
      <c r="UMK110" s="376"/>
      <c r="UML110" s="376"/>
      <c r="UMM110" s="376"/>
      <c r="UMN110" s="376"/>
      <c r="UMO110" s="376"/>
      <c r="UMP110" s="376"/>
      <c r="UMQ110" s="376"/>
      <c r="UMR110" s="376"/>
      <c r="UMS110" s="376"/>
      <c r="UMT110" s="376"/>
      <c r="UMU110" s="376"/>
      <c r="UMV110" s="376"/>
      <c r="UMW110" s="376"/>
      <c r="UMX110" s="376"/>
      <c r="UMY110" s="376"/>
      <c r="UMZ110" s="376"/>
      <c r="UNA110" s="376"/>
      <c r="UNB110" s="376"/>
      <c r="UNC110" s="376"/>
      <c r="UND110" s="376"/>
      <c r="UNE110" s="376"/>
      <c r="UNF110" s="376"/>
      <c r="UNG110" s="376"/>
      <c r="UNH110" s="376"/>
      <c r="UNI110" s="376"/>
      <c r="UNJ110" s="376"/>
      <c r="UNK110" s="376"/>
      <c r="UNL110" s="376"/>
      <c r="UNM110" s="376"/>
      <c r="UNN110" s="376"/>
      <c r="UNO110" s="376"/>
      <c r="UNP110" s="376"/>
      <c r="UNQ110" s="376"/>
      <c r="UNR110" s="376"/>
      <c r="UNS110" s="376"/>
      <c r="UNT110" s="376"/>
      <c r="UNU110" s="376"/>
      <c r="UNV110" s="376"/>
      <c r="UNW110" s="376"/>
      <c r="UNX110" s="376"/>
      <c r="UNY110" s="376"/>
      <c r="UNZ110" s="376"/>
      <c r="UOA110" s="376"/>
      <c r="UOB110" s="376"/>
      <c r="UOC110" s="376"/>
      <c r="UOD110" s="376"/>
      <c r="UOE110" s="376"/>
      <c r="UOF110" s="376"/>
      <c r="UOG110" s="376"/>
      <c r="UOH110" s="376"/>
      <c r="UOI110" s="376"/>
      <c r="UOJ110" s="376"/>
      <c r="UOK110" s="376"/>
      <c r="UOL110" s="376"/>
      <c r="UOM110" s="376"/>
      <c r="UON110" s="376"/>
      <c r="UOO110" s="376"/>
      <c r="UOP110" s="376"/>
      <c r="UOQ110" s="376"/>
      <c r="UOR110" s="376"/>
      <c r="UOS110" s="376"/>
      <c r="UOT110" s="376"/>
      <c r="UOU110" s="376"/>
      <c r="UOV110" s="376"/>
      <c r="UOW110" s="376"/>
      <c r="UOX110" s="376"/>
      <c r="UOY110" s="376"/>
      <c r="UOZ110" s="376"/>
      <c r="UPA110" s="376"/>
      <c r="UPB110" s="376"/>
      <c r="UPC110" s="376"/>
      <c r="UPD110" s="376"/>
      <c r="UPE110" s="376"/>
      <c r="UPF110" s="376"/>
      <c r="UPG110" s="376"/>
      <c r="UPH110" s="376"/>
      <c r="UPI110" s="376"/>
      <c r="UPJ110" s="376"/>
      <c r="UPK110" s="376"/>
      <c r="UPL110" s="376"/>
      <c r="UPM110" s="376"/>
      <c r="UPN110" s="376"/>
      <c r="UPO110" s="376"/>
      <c r="UPP110" s="376"/>
      <c r="UPQ110" s="376"/>
      <c r="UPR110" s="376"/>
      <c r="UPS110" s="376"/>
      <c r="UPT110" s="376"/>
      <c r="UPU110" s="376"/>
      <c r="UPV110" s="376"/>
      <c r="UPW110" s="376"/>
      <c r="UPX110" s="376"/>
      <c r="UPY110" s="376"/>
      <c r="UPZ110" s="376"/>
      <c r="UQA110" s="376"/>
      <c r="UQB110" s="376"/>
      <c r="UQC110" s="376"/>
      <c r="UQD110" s="376"/>
      <c r="UQE110" s="376"/>
      <c r="UQF110" s="376"/>
      <c r="UQG110" s="376"/>
      <c r="UQH110" s="376"/>
      <c r="UQI110" s="376"/>
      <c r="UQJ110" s="376"/>
      <c r="UQK110" s="376"/>
      <c r="UQL110" s="376"/>
      <c r="UQM110" s="376"/>
      <c r="UQN110" s="376"/>
      <c r="UQO110" s="376"/>
      <c r="UQP110" s="376"/>
      <c r="UQQ110" s="376"/>
      <c r="UQR110" s="376"/>
      <c r="UQS110" s="376"/>
      <c r="UQT110" s="376"/>
      <c r="UQU110" s="376"/>
      <c r="UQV110" s="376"/>
      <c r="UQW110" s="376"/>
      <c r="UQX110" s="376"/>
      <c r="UQY110" s="376"/>
      <c r="UQZ110" s="376"/>
      <c r="URA110" s="376"/>
      <c r="URB110" s="376"/>
      <c r="URC110" s="376"/>
      <c r="URD110" s="376"/>
      <c r="URE110" s="376"/>
      <c r="URF110" s="376"/>
      <c r="URG110" s="376"/>
      <c r="URH110" s="376"/>
      <c r="URI110" s="376"/>
      <c r="URJ110" s="376"/>
      <c r="URK110" s="376"/>
      <c r="URL110" s="376"/>
      <c r="URM110" s="376"/>
      <c r="URN110" s="376"/>
      <c r="URO110" s="376"/>
      <c r="URP110" s="376"/>
      <c r="URQ110" s="376"/>
      <c r="URR110" s="376"/>
      <c r="URS110" s="376"/>
      <c r="URT110" s="376"/>
      <c r="URU110" s="376"/>
      <c r="URV110" s="376"/>
      <c r="URW110" s="376"/>
      <c r="URX110" s="376"/>
      <c r="URY110" s="376"/>
      <c r="URZ110" s="376"/>
      <c r="USA110" s="376"/>
      <c r="USB110" s="376"/>
      <c r="USC110" s="376"/>
      <c r="USD110" s="376"/>
      <c r="USE110" s="376"/>
      <c r="USF110" s="376"/>
      <c r="USG110" s="376"/>
      <c r="USH110" s="376"/>
      <c r="USI110" s="376"/>
      <c r="USJ110" s="376"/>
      <c r="USK110" s="376"/>
      <c r="USL110" s="376"/>
      <c r="USM110" s="376"/>
      <c r="USN110" s="376"/>
      <c r="USO110" s="376"/>
      <c r="USP110" s="376"/>
      <c r="USQ110" s="376"/>
      <c r="USR110" s="376"/>
      <c r="USS110" s="376"/>
      <c r="UST110" s="376"/>
      <c r="USU110" s="376"/>
      <c r="USV110" s="376"/>
      <c r="USW110" s="376"/>
      <c r="USX110" s="376"/>
      <c r="USY110" s="376"/>
      <c r="USZ110" s="376"/>
      <c r="UTA110" s="376"/>
      <c r="UTB110" s="376"/>
      <c r="UTC110" s="376"/>
      <c r="UTD110" s="376"/>
      <c r="UTE110" s="376"/>
      <c r="UTF110" s="376"/>
      <c r="UTG110" s="376"/>
      <c r="UTH110" s="376"/>
      <c r="UTI110" s="376"/>
      <c r="UTJ110" s="376"/>
      <c r="UTK110" s="376"/>
      <c r="UTL110" s="376"/>
      <c r="UTM110" s="376"/>
      <c r="UTN110" s="376"/>
      <c r="UTO110" s="376"/>
      <c r="UTP110" s="376"/>
      <c r="UTQ110" s="376"/>
      <c r="UTR110" s="376"/>
      <c r="UTS110" s="376"/>
      <c r="UTT110" s="376"/>
      <c r="UTU110" s="376"/>
      <c r="UTV110" s="376"/>
      <c r="UTW110" s="376"/>
      <c r="UTX110" s="376"/>
      <c r="UTY110" s="376"/>
      <c r="UTZ110" s="376"/>
      <c r="UUA110" s="376"/>
      <c r="UUB110" s="376"/>
      <c r="UUC110" s="376"/>
      <c r="UUD110" s="376"/>
      <c r="UUE110" s="376"/>
      <c r="UUF110" s="376"/>
      <c r="UUG110" s="376"/>
      <c r="UUH110" s="376"/>
      <c r="UUI110" s="376"/>
      <c r="UUJ110" s="376"/>
      <c r="UUK110" s="376"/>
      <c r="UUL110" s="376"/>
      <c r="UUM110" s="376"/>
      <c r="UUN110" s="376"/>
      <c r="UUO110" s="376"/>
      <c r="UUP110" s="376"/>
      <c r="UUQ110" s="376"/>
      <c r="UUR110" s="376"/>
      <c r="UUS110" s="376"/>
      <c r="UUT110" s="376"/>
      <c r="UUU110" s="376"/>
      <c r="UUV110" s="376"/>
      <c r="UUW110" s="376"/>
      <c r="UUX110" s="376"/>
      <c r="UUY110" s="376"/>
      <c r="UUZ110" s="376"/>
      <c r="UVA110" s="376"/>
      <c r="UVB110" s="376"/>
      <c r="UVC110" s="376"/>
      <c r="UVD110" s="376"/>
      <c r="UVE110" s="376"/>
      <c r="UVF110" s="376"/>
      <c r="UVG110" s="376"/>
      <c r="UVH110" s="376"/>
      <c r="UVI110" s="376"/>
      <c r="UVJ110" s="376"/>
      <c r="UVK110" s="376"/>
      <c r="UVL110" s="376"/>
      <c r="UVM110" s="376"/>
      <c r="UVN110" s="376"/>
      <c r="UVO110" s="376"/>
      <c r="UVP110" s="376"/>
      <c r="UVQ110" s="376"/>
      <c r="UVR110" s="376"/>
      <c r="UVS110" s="376"/>
      <c r="UVT110" s="376"/>
      <c r="UVU110" s="376"/>
      <c r="UVV110" s="376"/>
      <c r="UVW110" s="376"/>
      <c r="UVX110" s="376"/>
      <c r="UVY110" s="376"/>
      <c r="UVZ110" s="376"/>
      <c r="UWA110" s="376"/>
      <c r="UWB110" s="376"/>
      <c r="UWC110" s="376"/>
      <c r="UWD110" s="376"/>
      <c r="UWE110" s="376"/>
      <c r="UWF110" s="376"/>
      <c r="UWG110" s="376"/>
      <c r="UWH110" s="376"/>
      <c r="UWI110" s="376"/>
      <c r="UWJ110" s="376"/>
      <c r="UWK110" s="376"/>
      <c r="UWL110" s="376"/>
      <c r="UWM110" s="376"/>
      <c r="UWN110" s="376"/>
      <c r="UWO110" s="376"/>
      <c r="UWP110" s="376"/>
      <c r="UWQ110" s="376"/>
      <c r="UWR110" s="376"/>
      <c r="UWS110" s="376"/>
      <c r="UWT110" s="376"/>
      <c r="UWU110" s="376"/>
      <c r="UWV110" s="376"/>
      <c r="UWW110" s="376"/>
      <c r="UWX110" s="376"/>
      <c r="UWY110" s="376"/>
      <c r="UWZ110" s="376"/>
      <c r="UXA110" s="376"/>
      <c r="UXB110" s="376"/>
      <c r="UXC110" s="376"/>
      <c r="UXD110" s="376"/>
      <c r="UXE110" s="376"/>
      <c r="UXF110" s="376"/>
      <c r="UXG110" s="376"/>
      <c r="UXH110" s="376"/>
      <c r="UXI110" s="376"/>
      <c r="UXJ110" s="376"/>
      <c r="UXK110" s="376"/>
      <c r="UXL110" s="376"/>
      <c r="UXM110" s="376"/>
      <c r="UXN110" s="376"/>
      <c r="UXO110" s="376"/>
      <c r="UXP110" s="376"/>
      <c r="UXQ110" s="376"/>
      <c r="UXR110" s="376"/>
      <c r="UXS110" s="376"/>
      <c r="UXT110" s="376"/>
      <c r="UXU110" s="376"/>
      <c r="UXV110" s="376"/>
      <c r="UXW110" s="376"/>
      <c r="UXX110" s="376"/>
      <c r="UXY110" s="376"/>
      <c r="UXZ110" s="376"/>
      <c r="UYA110" s="376"/>
      <c r="UYB110" s="376"/>
      <c r="UYC110" s="376"/>
      <c r="UYD110" s="376"/>
      <c r="UYE110" s="376"/>
      <c r="UYF110" s="376"/>
      <c r="UYG110" s="376"/>
      <c r="UYH110" s="376"/>
      <c r="UYI110" s="376"/>
      <c r="UYJ110" s="376"/>
      <c r="UYK110" s="376"/>
      <c r="UYL110" s="376"/>
      <c r="UYM110" s="376"/>
      <c r="UYN110" s="376"/>
      <c r="UYO110" s="376"/>
      <c r="UYP110" s="376"/>
      <c r="UYQ110" s="376"/>
      <c r="UYR110" s="376"/>
      <c r="UYS110" s="376"/>
      <c r="UYT110" s="376"/>
      <c r="UYU110" s="376"/>
      <c r="UYV110" s="376"/>
      <c r="UYW110" s="376"/>
      <c r="UYX110" s="376"/>
      <c r="UYY110" s="376"/>
      <c r="UYZ110" s="376"/>
      <c r="UZA110" s="376"/>
      <c r="UZB110" s="376"/>
      <c r="UZC110" s="376"/>
      <c r="UZD110" s="376"/>
      <c r="UZE110" s="376"/>
      <c r="UZF110" s="376"/>
      <c r="UZG110" s="376"/>
      <c r="UZH110" s="376"/>
      <c r="UZI110" s="376"/>
      <c r="UZJ110" s="376"/>
      <c r="UZK110" s="376"/>
      <c r="UZL110" s="376"/>
      <c r="UZM110" s="376"/>
      <c r="UZN110" s="376"/>
      <c r="UZO110" s="376"/>
      <c r="UZP110" s="376"/>
      <c r="UZQ110" s="376"/>
      <c r="UZR110" s="376"/>
      <c r="UZS110" s="376"/>
      <c r="UZT110" s="376"/>
      <c r="UZU110" s="376"/>
      <c r="UZV110" s="376"/>
      <c r="UZW110" s="376"/>
      <c r="UZX110" s="376"/>
      <c r="UZY110" s="376"/>
      <c r="UZZ110" s="376"/>
      <c r="VAA110" s="376"/>
      <c r="VAB110" s="376"/>
      <c r="VAC110" s="376"/>
      <c r="VAD110" s="376"/>
      <c r="VAE110" s="376"/>
      <c r="VAF110" s="376"/>
      <c r="VAG110" s="376"/>
      <c r="VAH110" s="376"/>
      <c r="VAI110" s="376"/>
      <c r="VAJ110" s="376"/>
      <c r="VAK110" s="376"/>
      <c r="VAL110" s="376"/>
      <c r="VAM110" s="376"/>
      <c r="VAN110" s="376"/>
      <c r="VAO110" s="376"/>
      <c r="VAP110" s="376"/>
      <c r="VAQ110" s="376"/>
      <c r="VAR110" s="376"/>
      <c r="VAS110" s="376"/>
      <c r="VAT110" s="376"/>
      <c r="VAU110" s="376"/>
      <c r="VAV110" s="376"/>
      <c r="VAW110" s="376"/>
      <c r="VAX110" s="376"/>
      <c r="VAY110" s="376"/>
      <c r="VAZ110" s="376"/>
      <c r="VBA110" s="376"/>
      <c r="VBB110" s="376"/>
      <c r="VBC110" s="376"/>
      <c r="VBD110" s="376"/>
      <c r="VBE110" s="376"/>
      <c r="VBF110" s="376"/>
      <c r="VBG110" s="376"/>
      <c r="VBH110" s="376"/>
      <c r="VBI110" s="376"/>
      <c r="VBJ110" s="376"/>
      <c r="VBK110" s="376"/>
      <c r="VBL110" s="376"/>
      <c r="VBM110" s="376"/>
      <c r="VBN110" s="376"/>
      <c r="VBO110" s="376"/>
      <c r="VBP110" s="376"/>
      <c r="VBQ110" s="376"/>
      <c r="VBR110" s="376"/>
      <c r="VBS110" s="376"/>
      <c r="VBT110" s="376"/>
      <c r="VBU110" s="376"/>
      <c r="VBV110" s="376"/>
      <c r="VBW110" s="376"/>
      <c r="VBX110" s="376"/>
      <c r="VBY110" s="376"/>
      <c r="VBZ110" s="376"/>
      <c r="VCA110" s="376"/>
      <c r="VCB110" s="376"/>
      <c r="VCC110" s="376"/>
      <c r="VCD110" s="376"/>
      <c r="VCE110" s="376"/>
      <c r="VCF110" s="376"/>
      <c r="VCG110" s="376"/>
      <c r="VCH110" s="376"/>
      <c r="VCI110" s="376"/>
      <c r="VCJ110" s="376"/>
      <c r="VCK110" s="376"/>
      <c r="VCL110" s="376"/>
      <c r="VCM110" s="376"/>
      <c r="VCN110" s="376"/>
      <c r="VCO110" s="376"/>
      <c r="VCP110" s="376"/>
      <c r="VCQ110" s="376"/>
      <c r="VCR110" s="376"/>
      <c r="VCS110" s="376"/>
      <c r="VCT110" s="376"/>
      <c r="VCU110" s="376"/>
      <c r="VCV110" s="376"/>
      <c r="VCW110" s="376"/>
      <c r="VCX110" s="376"/>
      <c r="VCY110" s="376"/>
      <c r="VCZ110" s="376"/>
      <c r="VDA110" s="376"/>
      <c r="VDB110" s="376"/>
      <c r="VDC110" s="376"/>
      <c r="VDD110" s="376"/>
      <c r="VDE110" s="376"/>
      <c r="VDF110" s="376"/>
      <c r="VDG110" s="376"/>
      <c r="VDH110" s="376"/>
      <c r="VDI110" s="376"/>
      <c r="VDJ110" s="376"/>
      <c r="VDK110" s="376"/>
      <c r="VDL110" s="376"/>
      <c r="VDM110" s="376"/>
      <c r="VDN110" s="376"/>
      <c r="VDO110" s="376"/>
      <c r="VDP110" s="376"/>
      <c r="VDQ110" s="376"/>
      <c r="VDR110" s="376"/>
      <c r="VDS110" s="376"/>
      <c r="VDT110" s="376"/>
      <c r="VDU110" s="376"/>
      <c r="VDV110" s="376"/>
      <c r="VDW110" s="376"/>
      <c r="VDX110" s="376"/>
      <c r="VDY110" s="376"/>
      <c r="VDZ110" s="376"/>
      <c r="VEA110" s="376"/>
      <c r="VEB110" s="376"/>
      <c r="VEC110" s="376"/>
      <c r="VED110" s="376"/>
      <c r="VEE110" s="376"/>
      <c r="VEF110" s="376"/>
      <c r="VEG110" s="376"/>
      <c r="VEH110" s="376"/>
      <c r="VEI110" s="376"/>
      <c r="VEJ110" s="376"/>
      <c r="VEK110" s="376"/>
      <c r="VEL110" s="376"/>
      <c r="VEM110" s="376"/>
      <c r="VEN110" s="376"/>
      <c r="VEO110" s="376"/>
      <c r="VEP110" s="376"/>
      <c r="VEQ110" s="376"/>
      <c r="VER110" s="376"/>
      <c r="VES110" s="376"/>
      <c r="VET110" s="376"/>
      <c r="VEU110" s="376"/>
      <c r="VEV110" s="376"/>
      <c r="VEW110" s="376"/>
      <c r="VEX110" s="376"/>
      <c r="VEY110" s="376"/>
      <c r="VEZ110" s="376"/>
      <c r="VFA110" s="376"/>
      <c r="VFB110" s="376"/>
      <c r="VFC110" s="376"/>
      <c r="VFD110" s="376"/>
      <c r="VFE110" s="376"/>
      <c r="VFF110" s="376"/>
      <c r="VFG110" s="376"/>
      <c r="VFH110" s="376"/>
      <c r="VFI110" s="376"/>
      <c r="VFJ110" s="376"/>
      <c r="VFK110" s="376"/>
      <c r="VFL110" s="376"/>
      <c r="VFM110" s="376"/>
      <c r="VFN110" s="376"/>
      <c r="VFO110" s="376"/>
      <c r="VFP110" s="376"/>
      <c r="VFQ110" s="376"/>
      <c r="VFR110" s="376"/>
      <c r="VFS110" s="376"/>
      <c r="VFT110" s="376"/>
      <c r="VFU110" s="376"/>
      <c r="VFV110" s="376"/>
      <c r="VFW110" s="376"/>
      <c r="VFX110" s="376"/>
      <c r="VFY110" s="376"/>
      <c r="VFZ110" s="376"/>
      <c r="VGA110" s="376"/>
      <c r="VGB110" s="376"/>
      <c r="VGC110" s="376"/>
      <c r="VGD110" s="376"/>
      <c r="VGE110" s="376"/>
      <c r="VGF110" s="376"/>
      <c r="VGG110" s="376"/>
      <c r="VGH110" s="376"/>
      <c r="VGI110" s="376"/>
      <c r="VGJ110" s="376"/>
      <c r="VGK110" s="376"/>
      <c r="VGL110" s="376"/>
      <c r="VGM110" s="376"/>
      <c r="VGN110" s="376"/>
      <c r="VGO110" s="376"/>
      <c r="VGP110" s="376"/>
      <c r="VGQ110" s="376"/>
      <c r="VGR110" s="376"/>
      <c r="VGS110" s="376"/>
      <c r="VGT110" s="376"/>
      <c r="VGU110" s="376"/>
      <c r="VGV110" s="376"/>
      <c r="VGW110" s="376"/>
      <c r="VGX110" s="376"/>
      <c r="VGY110" s="376"/>
      <c r="VGZ110" s="376"/>
      <c r="VHA110" s="376"/>
      <c r="VHB110" s="376"/>
      <c r="VHC110" s="376"/>
      <c r="VHD110" s="376"/>
      <c r="VHE110" s="376"/>
      <c r="VHF110" s="376"/>
      <c r="VHG110" s="376"/>
      <c r="VHH110" s="376"/>
      <c r="VHI110" s="376"/>
      <c r="VHJ110" s="376"/>
      <c r="VHK110" s="376"/>
      <c r="VHL110" s="376"/>
      <c r="VHM110" s="376"/>
      <c r="VHN110" s="376"/>
      <c r="VHO110" s="376"/>
      <c r="VHP110" s="376"/>
      <c r="VHQ110" s="376"/>
      <c r="VHR110" s="376"/>
      <c r="VHS110" s="376"/>
      <c r="VHT110" s="376"/>
      <c r="VHU110" s="376"/>
      <c r="VHV110" s="376"/>
      <c r="VHW110" s="376"/>
      <c r="VHX110" s="376"/>
      <c r="VHY110" s="376"/>
      <c r="VHZ110" s="376"/>
      <c r="VIA110" s="376"/>
      <c r="VIB110" s="376"/>
      <c r="VIC110" s="376"/>
      <c r="VID110" s="376"/>
      <c r="VIE110" s="376"/>
      <c r="VIF110" s="376"/>
      <c r="VIG110" s="376"/>
      <c r="VIH110" s="376"/>
      <c r="VII110" s="376"/>
      <c r="VIJ110" s="376"/>
      <c r="VIK110" s="376"/>
      <c r="VIL110" s="376"/>
      <c r="VIM110" s="376"/>
      <c r="VIN110" s="376"/>
      <c r="VIO110" s="376"/>
      <c r="VIP110" s="376"/>
      <c r="VIQ110" s="376"/>
      <c r="VIR110" s="376"/>
      <c r="VIS110" s="376"/>
      <c r="VIT110" s="376"/>
      <c r="VIU110" s="376"/>
      <c r="VIV110" s="376"/>
      <c r="VIW110" s="376"/>
      <c r="VIX110" s="376"/>
      <c r="VIY110" s="376"/>
      <c r="VIZ110" s="376"/>
      <c r="VJA110" s="376"/>
      <c r="VJB110" s="376"/>
      <c r="VJC110" s="376"/>
      <c r="VJD110" s="376"/>
      <c r="VJE110" s="376"/>
      <c r="VJF110" s="376"/>
      <c r="VJG110" s="376"/>
      <c r="VJH110" s="376"/>
      <c r="VJI110" s="376"/>
      <c r="VJJ110" s="376"/>
      <c r="VJK110" s="376"/>
      <c r="VJL110" s="376"/>
      <c r="VJM110" s="376"/>
      <c r="VJN110" s="376"/>
      <c r="VJO110" s="376"/>
      <c r="VJP110" s="376"/>
      <c r="VJQ110" s="376"/>
      <c r="VJR110" s="376"/>
      <c r="VJS110" s="376"/>
      <c r="VJT110" s="376"/>
      <c r="VJU110" s="376"/>
      <c r="VJV110" s="376"/>
      <c r="VJW110" s="376"/>
      <c r="VJX110" s="376"/>
      <c r="VJY110" s="376"/>
      <c r="VJZ110" s="376"/>
      <c r="VKA110" s="376"/>
      <c r="VKB110" s="376"/>
      <c r="VKC110" s="376"/>
      <c r="VKD110" s="376"/>
      <c r="VKE110" s="376"/>
      <c r="VKF110" s="376"/>
      <c r="VKG110" s="376"/>
      <c r="VKH110" s="376"/>
      <c r="VKI110" s="376"/>
      <c r="VKJ110" s="376"/>
      <c r="VKK110" s="376"/>
      <c r="VKL110" s="376"/>
      <c r="VKM110" s="376"/>
      <c r="VKN110" s="376"/>
      <c r="VKO110" s="376"/>
      <c r="VKP110" s="376"/>
      <c r="VKQ110" s="376"/>
      <c r="VKR110" s="376"/>
      <c r="VKS110" s="376"/>
      <c r="VKT110" s="376"/>
      <c r="VKU110" s="376"/>
      <c r="VKV110" s="376"/>
      <c r="VKW110" s="376"/>
      <c r="VKX110" s="376"/>
      <c r="VKY110" s="376"/>
      <c r="VKZ110" s="376"/>
      <c r="VLA110" s="376"/>
      <c r="VLB110" s="376"/>
      <c r="VLC110" s="376"/>
      <c r="VLD110" s="376"/>
      <c r="VLE110" s="376"/>
      <c r="VLF110" s="376"/>
      <c r="VLG110" s="376"/>
      <c r="VLH110" s="376"/>
      <c r="VLI110" s="376"/>
      <c r="VLJ110" s="376"/>
      <c r="VLK110" s="376"/>
      <c r="VLL110" s="376"/>
      <c r="VLM110" s="376"/>
      <c r="VLN110" s="376"/>
      <c r="VLO110" s="376"/>
      <c r="VLP110" s="376"/>
      <c r="VLQ110" s="376"/>
      <c r="VLR110" s="376"/>
      <c r="VLS110" s="376"/>
      <c r="VLT110" s="376"/>
      <c r="VLU110" s="376"/>
      <c r="VLV110" s="376"/>
      <c r="VLW110" s="376"/>
      <c r="VLX110" s="376"/>
      <c r="VLY110" s="376"/>
      <c r="VLZ110" s="376"/>
      <c r="VMA110" s="376"/>
      <c r="VMB110" s="376"/>
      <c r="VMC110" s="376"/>
      <c r="VMD110" s="376"/>
      <c r="VME110" s="376"/>
      <c r="VMF110" s="376"/>
      <c r="VMG110" s="376"/>
      <c r="VMH110" s="376"/>
      <c r="VMI110" s="376"/>
      <c r="VMJ110" s="376"/>
      <c r="VMK110" s="376"/>
      <c r="VML110" s="376"/>
      <c r="VMM110" s="376"/>
      <c r="VMN110" s="376"/>
      <c r="VMO110" s="376"/>
      <c r="VMP110" s="376"/>
      <c r="VMQ110" s="376"/>
      <c r="VMR110" s="376"/>
      <c r="VMS110" s="376"/>
      <c r="VMT110" s="376"/>
      <c r="VMU110" s="376"/>
      <c r="VMV110" s="376"/>
      <c r="VMW110" s="376"/>
      <c r="VMX110" s="376"/>
      <c r="VMY110" s="376"/>
      <c r="VMZ110" s="376"/>
      <c r="VNA110" s="376"/>
      <c r="VNB110" s="376"/>
      <c r="VNC110" s="376"/>
      <c r="VND110" s="376"/>
      <c r="VNE110" s="376"/>
      <c r="VNF110" s="376"/>
      <c r="VNG110" s="376"/>
      <c r="VNH110" s="376"/>
      <c r="VNI110" s="376"/>
      <c r="VNJ110" s="376"/>
      <c r="VNK110" s="376"/>
      <c r="VNL110" s="376"/>
      <c r="VNM110" s="376"/>
      <c r="VNN110" s="376"/>
      <c r="VNO110" s="376"/>
      <c r="VNP110" s="376"/>
      <c r="VNQ110" s="376"/>
      <c r="VNR110" s="376"/>
      <c r="VNS110" s="376"/>
      <c r="VNT110" s="376"/>
      <c r="VNU110" s="376"/>
      <c r="VNV110" s="376"/>
      <c r="VNW110" s="376"/>
      <c r="VNX110" s="376"/>
      <c r="VNY110" s="376"/>
      <c r="VNZ110" s="376"/>
      <c r="VOA110" s="376"/>
      <c r="VOB110" s="376"/>
      <c r="VOC110" s="376"/>
      <c r="VOD110" s="376"/>
      <c r="VOE110" s="376"/>
      <c r="VOF110" s="376"/>
      <c r="VOG110" s="376"/>
      <c r="VOH110" s="376"/>
      <c r="VOI110" s="376"/>
      <c r="VOJ110" s="376"/>
      <c r="VOK110" s="376"/>
      <c r="VOL110" s="376"/>
      <c r="VOM110" s="376"/>
      <c r="VON110" s="376"/>
      <c r="VOO110" s="376"/>
      <c r="VOP110" s="376"/>
      <c r="VOQ110" s="376"/>
      <c r="VOR110" s="376"/>
      <c r="VOS110" s="376"/>
      <c r="VOT110" s="376"/>
      <c r="VOU110" s="376"/>
      <c r="VOV110" s="376"/>
      <c r="VOW110" s="376"/>
      <c r="VOX110" s="376"/>
      <c r="VOY110" s="376"/>
      <c r="VOZ110" s="376"/>
      <c r="VPA110" s="376"/>
      <c r="VPB110" s="376"/>
      <c r="VPC110" s="376"/>
      <c r="VPD110" s="376"/>
      <c r="VPE110" s="376"/>
      <c r="VPF110" s="376"/>
      <c r="VPG110" s="376"/>
      <c r="VPH110" s="376"/>
      <c r="VPI110" s="376"/>
      <c r="VPJ110" s="376"/>
      <c r="VPK110" s="376"/>
      <c r="VPL110" s="376"/>
      <c r="VPM110" s="376"/>
      <c r="VPN110" s="376"/>
      <c r="VPO110" s="376"/>
      <c r="VPP110" s="376"/>
      <c r="VPQ110" s="376"/>
      <c r="VPR110" s="376"/>
      <c r="VPS110" s="376"/>
      <c r="VPT110" s="376"/>
      <c r="VPU110" s="376"/>
      <c r="VPV110" s="376"/>
      <c r="VPW110" s="376"/>
      <c r="VPX110" s="376"/>
      <c r="VPY110" s="376"/>
      <c r="VPZ110" s="376"/>
      <c r="VQA110" s="376"/>
      <c r="VQB110" s="376"/>
      <c r="VQC110" s="376"/>
      <c r="VQD110" s="376"/>
      <c r="VQE110" s="376"/>
      <c r="VQF110" s="376"/>
      <c r="VQG110" s="376"/>
      <c r="VQH110" s="376"/>
      <c r="VQI110" s="376"/>
      <c r="VQJ110" s="376"/>
      <c r="VQK110" s="376"/>
      <c r="VQL110" s="376"/>
      <c r="VQM110" s="376"/>
      <c r="VQN110" s="376"/>
      <c r="VQO110" s="376"/>
      <c r="VQP110" s="376"/>
      <c r="VQQ110" s="376"/>
      <c r="VQR110" s="376"/>
      <c r="VQS110" s="376"/>
      <c r="VQT110" s="376"/>
      <c r="VQU110" s="376"/>
      <c r="VQV110" s="376"/>
      <c r="VQW110" s="376"/>
      <c r="VQX110" s="376"/>
      <c r="VQY110" s="376"/>
      <c r="VQZ110" s="376"/>
      <c r="VRA110" s="376"/>
      <c r="VRB110" s="376"/>
      <c r="VRC110" s="376"/>
      <c r="VRD110" s="376"/>
      <c r="VRE110" s="376"/>
      <c r="VRF110" s="376"/>
      <c r="VRG110" s="376"/>
      <c r="VRH110" s="376"/>
      <c r="VRI110" s="376"/>
      <c r="VRJ110" s="376"/>
      <c r="VRK110" s="376"/>
      <c r="VRL110" s="376"/>
      <c r="VRM110" s="376"/>
      <c r="VRN110" s="376"/>
      <c r="VRO110" s="376"/>
      <c r="VRP110" s="376"/>
      <c r="VRQ110" s="376"/>
      <c r="VRR110" s="376"/>
      <c r="VRS110" s="376"/>
      <c r="VRT110" s="376"/>
      <c r="VRU110" s="376"/>
      <c r="VRV110" s="376"/>
      <c r="VRW110" s="376"/>
      <c r="VRX110" s="376"/>
      <c r="VRY110" s="376"/>
      <c r="VRZ110" s="376"/>
      <c r="VSA110" s="376"/>
      <c r="VSB110" s="376"/>
      <c r="VSC110" s="376"/>
      <c r="VSD110" s="376"/>
      <c r="VSE110" s="376"/>
      <c r="VSF110" s="376"/>
      <c r="VSG110" s="376"/>
      <c r="VSH110" s="376"/>
      <c r="VSI110" s="376"/>
      <c r="VSJ110" s="376"/>
      <c r="VSK110" s="376"/>
      <c r="VSL110" s="376"/>
      <c r="VSM110" s="376"/>
      <c r="VSN110" s="376"/>
      <c r="VSO110" s="376"/>
      <c r="VSP110" s="376"/>
      <c r="VSQ110" s="376"/>
      <c r="VSR110" s="376"/>
      <c r="VSS110" s="376"/>
      <c r="VST110" s="376"/>
      <c r="VSU110" s="376"/>
      <c r="VSV110" s="376"/>
      <c r="VSW110" s="376"/>
      <c r="VSX110" s="376"/>
      <c r="VSY110" s="376"/>
      <c r="VSZ110" s="376"/>
      <c r="VTA110" s="376"/>
      <c r="VTB110" s="376"/>
      <c r="VTC110" s="376"/>
      <c r="VTD110" s="376"/>
      <c r="VTE110" s="376"/>
      <c r="VTF110" s="376"/>
      <c r="VTG110" s="376"/>
      <c r="VTH110" s="376"/>
      <c r="VTI110" s="376"/>
      <c r="VTJ110" s="376"/>
      <c r="VTK110" s="376"/>
      <c r="VTL110" s="376"/>
      <c r="VTM110" s="376"/>
      <c r="VTN110" s="376"/>
      <c r="VTO110" s="376"/>
      <c r="VTP110" s="376"/>
      <c r="VTQ110" s="376"/>
      <c r="VTR110" s="376"/>
      <c r="VTS110" s="376"/>
      <c r="VTT110" s="376"/>
      <c r="VTU110" s="376"/>
      <c r="VTV110" s="376"/>
      <c r="VTW110" s="376"/>
      <c r="VTX110" s="376"/>
      <c r="VTY110" s="376"/>
      <c r="VTZ110" s="376"/>
      <c r="VUA110" s="376"/>
      <c r="VUB110" s="376"/>
      <c r="VUC110" s="376"/>
      <c r="VUD110" s="376"/>
      <c r="VUE110" s="376"/>
      <c r="VUF110" s="376"/>
      <c r="VUG110" s="376"/>
      <c r="VUH110" s="376"/>
      <c r="VUI110" s="376"/>
      <c r="VUJ110" s="376"/>
      <c r="VUK110" s="376"/>
      <c r="VUL110" s="376"/>
      <c r="VUM110" s="376"/>
      <c r="VUN110" s="376"/>
      <c r="VUO110" s="376"/>
      <c r="VUP110" s="376"/>
      <c r="VUQ110" s="376"/>
      <c r="VUR110" s="376"/>
      <c r="VUS110" s="376"/>
      <c r="VUT110" s="376"/>
      <c r="VUU110" s="376"/>
      <c r="VUV110" s="376"/>
      <c r="VUW110" s="376"/>
      <c r="VUX110" s="376"/>
      <c r="VUY110" s="376"/>
      <c r="VUZ110" s="376"/>
      <c r="VVA110" s="376"/>
      <c r="VVB110" s="376"/>
      <c r="VVC110" s="376"/>
      <c r="VVD110" s="376"/>
      <c r="VVE110" s="376"/>
      <c r="VVF110" s="376"/>
      <c r="VVG110" s="376"/>
      <c r="VVH110" s="376"/>
      <c r="VVI110" s="376"/>
      <c r="VVJ110" s="376"/>
      <c r="VVK110" s="376"/>
      <c r="VVL110" s="376"/>
      <c r="VVM110" s="376"/>
      <c r="VVN110" s="376"/>
      <c r="VVO110" s="376"/>
      <c r="VVP110" s="376"/>
      <c r="VVQ110" s="376"/>
      <c r="VVR110" s="376"/>
      <c r="VVS110" s="376"/>
      <c r="VVT110" s="376"/>
      <c r="VVU110" s="376"/>
      <c r="VVV110" s="376"/>
      <c r="VVW110" s="376"/>
      <c r="VVX110" s="376"/>
      <c r="VVY110" s="376"/>
      <c r="VVZ110" s="376"/>
      <c r="VWA110" s="376"/>
      <c r="VWB110" s="376"/>
      <c r="VWC110" s="376"/>
      <c r="VWD110" s="376"/>
      <c r="VWE110" s="376"/>
      <c r="VWF110" s="376"/>
      <c r="VWG110" s="376"/>
      <c r="VWH110" s="376"/>
      <c r="VWI110" s="376"/>
      <c r="VWJ110" s="376"/>
      <c r="VWK110" s="376"/>
      <c r="VWL110" s="376"/>
      <c r="VWM110" s="376"/>
      <c r="VWN110" s="376"/>
      <c r="VWO110" s="376"/>
      <c r="VWP110" s="376"/>
      <c r="VWQ110" s="376"/>
      <c r="VWR110" s="376"/>
      <c r="VWS110" s="376"/>
      <c r="VWT110" s="376"/>
      <c r="VWU110" s="376"/>
      <c r="VWV110" s="376"/>
      <c r="VWW110" s="376"/>
      <c r="VWX110" s="376"/>
      <c r="VWY110" s="376"/>
      <c r="VWZ110" s="376"/>
      <c r="VXA110" s="376"/>
      <c r="VXB110" s="376"/>
      <c r="VXC110" s="376"/>
      <c r="VXD110" s="376"/>
      <c r="VXE110" s="376"/>
      <c r="VXF110" s="376"/>
      <c r="VXG110" s="376"/>
      <c r="VXH110" s="376"/>
      <c r="VXI110" s="376"/>
      <c r="VXJ110" s="376"/>
      <c r="VXK110" s="376"/>
      <c r="VXL110" s="376"/>
      <c r="VXM110" s="376"/>
      <c r="VXN110" s="376"/>
      <c r="VXO110" s="376"/>
      <c r="VXP110" s="376"/>
      <c r="VXQ110" s="376"/>
      <c r="VXR110" s="376"/>
      <c r="VXS110" s="376"/>
      <c r="VXT110" s="376"/>
      <c r="VXU110" s="376"/>
      <c r="VXV110" s="376"/>
      <c r="VXW110" s="376"/>
      <c r="VXX110" s="376"/>
      <c r="VXY110" s="376"/>
      <c r="VXZ110" s="376"/>
      <c r="VYA110" s="376"/>
      <c r="VYB110" s="376"/>
      <c r="VYC110" s="376"/>
      <c r="VYD110" s="376"/>
      <c r="VYE110" s="376"/>
      <c r="VYF110" s="376"/>
      <c r="VYG110" s="376"/>
      <c r="VYH110" s="376"/>
      <c r="VYI110" s="376"/>
      <c r="VYJ110" s="376"/>
      <c r="VYK110" s="376"/>
      <c r="VYL110" s="376"/>
      <c r="VYM110" s="376"/>
      <c r="VYN110" s="376"/>
      <c r="VYO110" s="376"/>
      <c r="VYP110" s="376"/>
      <c r="VYQ110" s="376"/>
      <c r="VYR110" s="376"/>
      <c r="VYS110" s="376"/>
      <c r="VYT110" s="376"/>
      <c r="VYU110" s="376"/>
      <c r="VYV110" s="376"/>
      <c r="VYW110" s="376"/>
      <c r="VYX110" s="376"/>
      <c r="VYY110" s="376"/>
      <c r="VYZ110" s="376"/>
      <c r="VZA110" s="376"/>
      <c r="VZB110" s="376"/>
      <c r="VZC110" s="376"/>
      <c r="VZD110" s="376"/>
      <c r="VZE110" s="376"/>
      <c r="VZF110" s="376"/>
      <c r="VZG110" s="376"/>
      <c r="VZH110" s="376"/>
      <c r="VZI110" s="376"/>
      <c r="VZJ110" s="376"/>
      <c r="VZK110" s="376"/>
      <c r="VZL110" s="376"/>
      <c r="VZM110" s="376"/>
      <c r="VZN110" s="376"/>
      <c r="VZO110" s="376"/>
      <c r="VZP110" s="376"/>
      <c r="VZQ110" s="376"/>
      <c r="VZR110" s="376"/>
      <c r="VZS110" s="376"/>
      <c r="VZT110" s="376"/>
      <c r="VZU110" s="376"/>
      <c r="VZV110" s="376"/>
      <c r="VZW110" s="376"/>
      <c r="VZX110" s="376"/>
      <c r="VZY110" s="376"/>
      <c r="VZZ110" s="376"/>
      <c r="WAA110" s="376"/>
      <c r="WAB110" s="376"/>
      <c r="WAC110" s="376"/>
      <c r="WAD110" s="376"/>
      <c r="WAE110" s="376"/>
      <c r="WAF110" s="376"/>
      <c r="WAG110" s="376"/>
      <c r="WAH110" s="376"/>
      <c r="WAI110" s="376"/>
      <c r="WAJ110" s="376"/>
      <c r="WAK110" s="376"/>
      <c r="WAL110" s="376"/>
      <c r="WAM110" s="376"/>
      <c r="WAN110" s="376"/>
      <c r="WAO110" s="376"/>
      <c r="WAP110" s="376"/>
      <c r="WAQ110" s="376"/>
      <c r="WAR110" s="376"/>
      <c r="WAS110" s="376"/>
      <c r="WAT110" s="376"/>
      <c r="WAU110" s="376"/>
      <c r="WAV110" s="376"/>
      <c r="WAW110" s="376"/>
      <c r="WAX110" s="376"/>
      <c r="WAY110" s="376"/>
      <c r="WAZ110" s="376"/>
      <c r="WBA110" s="376"/>
      <c r="WBB110" s="376"/>
      <c r="WBC110" s="376"/>
      <c r="WBD110" s="376"/>
      <c r="WBE110" s="376"/>
      <c r="WBF110" s="376"/>
      <c r="WBG110" s="376"/>
      <c r="WBH110" s="376"/>
      <c r="WBI110" s="376"/>
      <c r="WBJ110" s="376"/>
      <c r="WBK110" s="376"/>
      <c r="WBL110" s="376"/>
      <c r="WBM110" s="376"/>
      <c r="WBN110" s="376"/>
      <c r="WBO110" s="376"/>
      <c r="WBP110" s="376"/>
      <c r="WBQ110" s="376"/>
      <c r="WBR110" s="376"/>
      <c r="WBS110" s="376"/>
      <c r="WBT110" s="376"/>
      <c r="WBU110" s="376"/>
      <c r="WBV110" s="376"/>
      <c r="WBW110" s="376"/>
      <c r="WBX110" s="376"/>
      <c r="WBY110" s="376"/>
      <c r="WBZ110" s="376"/>
      <c r="WCA110" s="376"/>
      <c r="WCB110" s="376"/>
      <c r="WCC110" s="376"/>
      <c r="WCD110" s="376"/>
      <c r="WCE110" s="376"/>
      <c r="WCF110" s="376"/>
      <c r="WCG110" s="376"/>
      <c r="WCH110" s="376"/>
      <c r="WCI110" s="376"/>
      <c r="WCJ110" s="376"/>
      <c r="WCK110" s="376"/>
      <c r="WCL110" s="376"/>
      <c r="WCM110" s="376"/>
      <c r="WCN110" s="376"/>
      <c r="WCO110" s="376"/>
      <c r="WCP110" s="376"/>
      <c r="WCQ110" s="376"/>
      <c r="WCR110" s="376"/>
      <c r="WCS110" s="376"/>
      <c r="WCT110" s="376"/>
      <c r="WCU110" s="376"/>
      <c r="WCV110" s="376"/>
      <c r="WCW110" s="376"/>
      <c r="WCX110" s="376"/>
      <c r="WCY110" s="376"/>
      <c r="WCZ110" s="376"/>
      <c r="WDA110" s="376"/>
      <c r="WDB110" s="376"/>
      <c r="WDC110" s="376"/>
      <c r="WDD110" s="376"/>
      <c r="WDE110" s="376"/>
      <c r="WDF110" s="376"/>
      <c r="WDG110" s="376"/>
      <c r="WDH110" s="376"/>
      <c r="WDI110" s="376"/>
      <c r="WDJ110" s="376"/>
      <c r="WDK110" s="376"/>
      <c r="WDL110" s="376"/>
      <c r="WDM110" s="376"/>
      <c r="WDN110" s="376"/>
      <c r="WDO110" s="376"/>
      <c r="WDP110" s="376"/>
      <c r="WDQ110" s="376"/>
      <c r="WDR110" s="376"/>
      <c r="WDS110" s="376"/>
      <c r="WDT110" s="376"/>
      <c r="WDU110" s="376"/>
      <c r="WDV110" s="376"/>
      <c r="WDW110" s="376"/>
      <c r="WDX110" s="376"/>
      <c r="WDY110" s="376"/>
      <c r="WDZ110" s="376"/>
      <c r="WEA110" s="376"/>
      <c r="WEB110" s="376"/>
      <c r="WEC110" s="376"/>
      <c r="WED110" s="376"/>
      <c r="WEE110" s="376"/>
      <c r="WEF110" s="376"/>
      <c r="WEG110" s="376"/>
      <c r="WEH110" s="376"/>
      <c r="WEI110" s="376"/>
      <c r="WEJ110" s="376"/>
      <c r="WEK110" s="376"/>
      <c r="WEL110" s="376"/>
      <c r="WEM110" s="376"/>
      <c r="WEN110" s="376"/>
      <c r="WEO110" s="376"/>
      <c r="WEP110" s="376"/>
      <c r="WEQ110" s="376"/>
      <c r="WER110" s="376"/>
      <c r="WES110" s="376"/>
      <c r="WET110" s="376"/>
      <c r="WEU110" s="376"/>
      <c r="WEV110" s="376"/>
      <c r="WEW110" s="376"/>
      <c r="WEX110" s="376"/>
      <c r="WEY110" s="376"/>
      <c r="WEZ110" s="376"/>
      <c r="WFA110" s="376"/>
      <c r="WFB110" s="376"/>
      <c r="WFC110" s="376"/>
      <c r="WFD110" s="376"/>
      <c r="WFE110" s="376"/>
      <c r="WFF110" s="376"/>
      <c r="WFG110" s="376"/>
      <c r="WFH110" s="376"/>
      <c r="WFI110" s="376"/>
      <c r="WFJ110" s="376"/>
      <c r="WFK110" s="376"/>
      <c r="WFL110" s="376"/>
      <c r="WFM110" s="376"/>
      <c r="WFN110" s="376"/>
      <c r="WFO110" s="376"/>
      <c r="WFP110" s="376"/>
      <c r="WFQ110" s="376"/>
      <c r="WFR110" s="376"/>
      <c r="WFS110" s="376"/>
      <c r="WFT110" s="376"/>
      <c r="WFU110" s="376"/>
      <c r="WFV110" s="376"/>
      <c r="WFW110" s="376"/>
      <c r="WFX110" s="376"/>
      <c r="WFY110" s="376"/>
      <c r="WFZ110" s="376"/>
      <c r="WGA110" s="376"/>
      <c r="WGB110" s="376"/>
      <c r="WGC110" s="376"/>
      <c r="WGD110" s="376"/>
      <c r="WGE110" s="376"/>
      <c r="WGF110" s="376"/>
      <c r="WGG110" s="376"/>
      <c r="WGH110" s="376"/>
      <c r="WGI110" s="376"/>
      <c r="WGJ110" s="376"/>
      <c r="WGK110" s="376"/>
      <c r="WGL110" s="376"/>
      <c r="WGM110" s="376"/>
      <c r="WGN110" s="376"/>
      <c r="WGO110" s="376"/>
      <c r="WGP110" s="376"/>
      <c r="WGQ110" s="376"/>
      <c r="WGR110" s="376"/>
      <c r="WGS110" s="376"/>
      <c r="WGT110" s="376"/>
      <c r="WGU110" s="376"/>
      <c r="WGV110" s="376"/>
      <c r="WGW110" s="376"/>
      <c r="WGX110" s="376"/>
      <c r="WGY110" s="376"/>
      <c r="WGZ110" s="376"/>
      <c r="WHA110" s="376"/>
      <c r="WHB110" s="376"/>
      <c r="WHC110" s="376"/>
      <c r="WHD110" s="376"/>
      <c r="WHE110" s="376"/>
      <c r="WHF110" s="376"/>
      <c r="WHG110" s="376"/>
      <c r="WHH110" s="376"/>
      <c r="WHI110" s="376"/>
      <c r="WHJ110" s="376"/>
      <c r="WHK110" s="376"/>
      <c r="WHL110" s="376"/>
      <c r="WHM110" s="376"/>
      <c r="WHN110" s="376"/>
      <c r="WHO110" s="376"/>
      <c r="WHP110" s="376"/>
      <c r="WHQ110" s="376"/>
      <c r="WHR110" s="376"/>
      <c r="WHS110" s="376"/>
      <c r="WHT110" s="376"/>
      <c r="WHU110" s="376"/>
      <c r="WHV110" s="376"/>
      <c r="WHW110" s="376"/>
      <c r="WHX110" s="376"/>
      <c r="WHY110" s="376"/>
      <c r="WHZ110" s="376"/>
      <c r="WIA110" s="376"/>
      <c r="WIB110" s="376"/>
      <c r="WIC110" s="376"/>
      <c r="WID110" s="376"/>
      <c r="WIE110" s="376"/>
      <c r="WIF110" s="376"/>
      <c r="WIG110" s="376"/>
      <c r="WIH110" s="376"/>
      <c r="WII110" s="376"/>
      <c r="WIJ110" s="376"/>
      <c r="WIK110" s="376"/>
      <c r="WIL110" s="376"/>
      <c r="WIM110" s="376"/>
      <c r="WIN110" s="376"/>
      <c r="WIO110" s="376"/>
      <c r="WIP110" s="376"/>
      <c r="WIQ110" s="376"/>
      <c r="WIR110" s="376"/>
      <c r="WIS110" s="376"/>
      <c r="WIT110" s="376"/>
      <c r="WIU110" s="376"/>
      <c r="WIV110" s="376"/>
      <c r="WIW110" s="376"/>
      <c r="WIX110" s="376"/>
      <c r="WIY110" s="376"/>
      <c r="WIZ110" s="376"/>
      <c r="WJA110" s="376"/>
      <c r="WJB110" s="376"/>
      <c r="WJC110" s="376"/>
      <c r="WJD110" s="376"/>
      <c r="WJE110" s="376"/>
      <c r="WJF110" s="376"/>
      <c r="WJG110" s="376"/>
      <c r="WJH110" s="376"/>
      <c r="WJI110" s="376"/>
      <c r="WJJ110" s="376"/>
      <c r="WJK110" s="376"/>
      <c r="WJL110" s="376"/>
      <c r="WJM110" s="376"/>
      <c r="WJN110" s="376"/>
      <c r="WJO110" s="376"/>
      <c r="WJP110" s="376"/>
      <c r="WJQ110" s="376"/>
      <c r="WJR110" s="376"/>
      <c r="WJS110" s="376"/>
      <c r="WJT110" s="376"/>
      <c r="WJU110" s="376"/>
      <c r="WJV110" s="376"/>
      <c r="WJW110" s="376"/>
      <c r="WJX110" s="376"/>
      <c r="WJY110" s="376"/>
      <c r="WJZ110" s="376"/>
      <c r="WKA110" s="376"/>
      <c r="WKB110" s="376"/>
      <c r="WKC110" s="376"/>
      <c r="WKD110" s="376"/>
      <c r="WKE110" s="376"/>
      <c r="WKF110" s="376"/>
      <c r="WKG110" s="376"/>
      <c r="WKH110" s="376"/>
      <c r="WKI110" s="376"/>
      <c r="WKJ110" s="376"/>
      <c r="WKK110" s="376"/>
      <c r="WKL110" s="376"/>
      <c r="WKM110" s="376"/>
      <c r="WKN110" s="376"/>
      <c r="WKO110" s="376"/>
      <c r="WKP110" s="376"/>
      <c r="WKQ110" s="376"/>
      <c r="WKR110" s="376"/>
      <c r="WKS110" s="376"/>
      <c r="WKT110" s="376"/>
      <c r="WKU110" s="376"/>
      <c r="WKV110" s="376"/>
      <c r="WKW110" s="376"/>
      <c r="WKX110" s="376"/>
      <c r="WKY110" s="376"/>
      <c r="WKZ110" s="376"/>
      <c r="WLA110" s="376"/>
      <c r="WLB110" s="376"/>
      <c r="WLC110" s="376"/>
      <c r="WLD110" s="376"/>
      <c r="WLE110" s="376"/>
      <c r="WLF110" s="376"/>
      <c r="WLG110" s="376"/>
      <c r="WLH110" s="376"/>
      <c r="WLI110" s="376"/>
      <c r="WLJ110" s="376"/>
      <c r="WLK110" s="376"/>
      <c r="WLL110" s="376"/>
      <c r="WLM110" s="376"/>
      <c r="WLN110" s="376"/>
      <c r="WLO110" s="376"/>
      <c r="WLP110" s="376"/>
      <c r="WLQ110" s="376"/>
      <c r="WLR110" s="376"/>
      <c r="WLS110" s="376"/>
      <c r="WLT110" s="376"/>
      <c r="WLU110" s="376"/>
      <c r="WLV110" s="376"/>
      <c r="WLW110" s="376"/>
      <c r="WLX110" s="376"/>
      <c r="WLY110" s="376"/>
      <c r="WLZ110" s="376"/>
      <c r="WMA110" s="376"/>
      <c r="WMB110" s="376"/>
      <c r="WMC110" s="376"/>
      <c r="WMD110" s="376"/>
      <c r="WME110" s="376"/>
      <c r="WMF110" s="376"/>
      <c r="WMG110" s="376"/>
      <c r="WMH110" s="376"/>
      <c r="WMI110" s="376"/>
      <c r="WMJ110" s="376"/>
      <c r="WMK110" s="376"/>
      <c r="WML110" s="376"/>
      <c r="WMM110" s="376"/>
      <c r="WMN110" s="376"/>
      <c r="WMO110" s="376"/>
      <c r="WMP110" s="376"/>
      <c r="WMQ110" s="376"/>
      <c r="WMR110" s="376"/>
      <c r="WMS110" s="376"/>
      <c r="WMT110" s="376"/>
      <c r="WMU110" s="376"/>
      <c r="WMV110" s="376"/>
      <c r="WMW110" s="376"/>
      <c r="WMX110" s="376"/>
      <c r="WMY110" s="376"/>
      <c r="WMZ110" s="376"/>
      <c r="WNA110" s="376"/>
      <c r="WNB110" s="376"/>
      <c r="WNC110" s="376"/>
      <c r="WND110" s="376"/>
      <c r="WNE110" s="376"/>
      <c r="WNF110" s="376"/>
      <c r="WNG110" s="376"/>
      <c r="WNH110" s="376"/>
      <c r="WNI110" s="376"/>
      <c r="WNJ110" s="376"/>
      <c r="WNK110" s="376"/>
      <c r="WNL110" s="376"/>
      <c r="WNM110" s="376"/>
      <c r="WNN110" s="376"/>
      <c r="WNO110" s="376"/>
      <c r="WNP110" s="376"/>
      <c r="WNQ110" s="376"/>
      <c r="WNR110" s="376"/>
      <c r="WNS110" s="376"/>
      <c r="WNT110" s="376"/>
      <c r="WNU110" s="376"/>
      <c r="WNV110" s="376"/>
      <c r="WNW110" s="376"/>
      <c r="WNX110" s="376"/>
      <c r="WNY110" s="376"/>
      <c r="WNZ110" s="376"/>
      <c r="WOA110" s="376"/>
      <c r="WOB110" s="376"/>
      <c r="WOC110" s="376"/>
      <c r="WOD110" s="376"/>
      <c r="WOE110" s="376"/>
      <c r="WOF110" s="376"/>
      <c r="WOG110" s="376"/>
      <c r="WOH110" s="376"/>
      <c r="WOI110" s="376"/>
      <c r="WOJ110" s="376"/>
      <c r="WOK110" s="376"/>
      <c r="WOL110" s="376"/>
      <c r="WOM110" s="376"/>
      <c r="WON110" s="376"/>
      <c r="WOO110" s="376"/>
      <c r="WOP110" s="376"/>
      <c r="WOQ110" s="376"/>
      <c r="WOR110" s="376"/>
      <c r="WOS110" s="376"/>
      <c r="WOT110" s="376"/>
      <c r="WOU110" s="376"/>
      <c r="WOV110" s="376"/>
      <c r="WOW110" s="376"/>
      <c r="WOX110" s="376"/>
      <c r="WOY110" s="376"/>
      <c r="WOZ110" s="376"/>
      <c r="WPA110" s="376"/>
      <c r="WPB110" s="376"/>
      <c r="WPC110" s="376"/>
      <c r="WPD110" s="376"/>
      <c r="WPE110" s="376"/>
      <c r="WPF110" s="376"/>
      <c r="WPG110" s="376"/>
      <c r="WPH110" s="376"/>
      <c r="WPI110" s="376"/>
      <c r="WPJ110" s="376"/>
      <c r="WPK110" s="376"/>
      <c r="WPL110" s="376"/>
      <c r="WPM110" s="376"/>
      <c r="WPN110" s="376"/>
      <c r="WPO110" s="376"/>
      <c r="WPP110" s="376"/>
      <c r="WPQ110" s="376"/>
      <c r="WPR110" s="376"/>
      <c r="WPS110" s="376"/>
      <c r="WPT110" s="376"/>
      <c r="WPU110" s="376"/>
      <c r="WPV110" s="376"/>
      <c r="WPW110" s="376"/>
      <c r="WPX110" s="376"/>
      <c r="WPY110" s="376"/>
      <c r="WPZ110" s="376"/>
      <c r="WQA110" s="376"/>
      <c r="WQB110" s="376"/>
      <c r="WQC110" s="376"/>
      <c r="WQD110" s="376"/>
      <c r="WQE110" s="376"/>
      <c r="WQF110" s="376"/>
      <c r="WQG110" s="376"/>
      <c r="WQH110" s="376"/>
      <c r="WQI110" s="376"/>
      <c r="WQJ110" s="376"/>
      <c r="WQK110" s="376"/>
      <c r="WQL110" s="376"/>
      <c r="WQM110" s="376"/>
      <c r="WQN110" s="376"/>
      <c r="WQO110" s="376"/>
      <c r="WQP110" s="376"/>
      <c r="WQQ110" s="376"/>
      <c r="WQR110" s="376"/>
      <c r="WQS110" s="376"/>
      <c r="WQT110" s="376"/>
      <c r="WQU110" s="376"/>
      <c r="WQV110" s="376"/>
      <c r="WQW110" s="376"/>
      <c r="WQX110" s="376"/>
      <c r="WQY110" s="376"/>
      <c r="WQZ110" s="376"/>
      <c r="WRA110" s="376"/>
      <c r="WRB110" s="376"/>
      <c r="WRC110" s="376"/>
      <c r="WRD110" s="376"/>
      <c r="WRE110" s="376"/>
      <c r="WRF110" s="376"/>
      <c r="WRG110" s="376"/>
      <c r="WRH110" s="376"/>
      <c r="WRI110" s="376"/>
      <c r="WRJ110" s="376"/>
      <c r="WRK110" s="376"/>
      <c r="WRL110" s="376"/>
      <c r="WRM110" s="376"/>
      <c r="WRN110" s="376"/>
      <c r="WRO110" s="376"/>
      <c r="WRP110" s="376"/>
      <c r="WRQ110" s="376"/>
      <c r="WRR110" s="376"/>
      <c r="WRS110" s="376"/>
      <c r="WRT110" s="376"/>
      <c r="WRU110" s="376"/>
      <c r="WRV110" s="376"/>
      <c r="WRW110" s="376"/>
      <c r="WRX110" s="376"/>
      <c r="WRY110" s="376"/>
      <c r="WRZ110" s="376"/>
      <c r="WSA110" s="376"/>
      <c r="WSB110" s="376"/>
      <c r="WSC110" s="376"/>
      <c r="WSD110" s="376"/>
      <c r="WSE110" s="376"/>
      <c r="WSF110" s="376"/>
      <c r="WSG110" s="376"/>
      <c r="WSH110" s="376"/>
      <c r="WSI110" s="376"/>
      <c r="WSJ110" s="376"/>
      <c r="WSK110" s="376"/>
      <c r="WSL110" s="376"/>
      <c r="WSM110" s="376"/>
      <c r="WSN110" s="376"/>
      <c r="WSO110" s="376"/>
      <c r="WSP110" s="376"/>
      <c r="WSQ110" s="376"/>
      <c r="WSR110" s="376"/>
      <c r="WSS110" s="376"/>
      <c r="WST110" s="376"/>
      <c r="WSU110" s="376"/>
      <c r="WSV110" s="376"/>
      <c r="WSW110" s="376"/>
      <c r="WSX110" s="376"/>
      <c r="WSY110" s="376"/>
      <c r="WSZ110" s="376"/>
      <c r="WTA110" s="376"/>
      <c r="WTB110" s="376"/>
      <c r="WTC110" s="376"/>
      <c r="WTD110" s="376"/>
      <c r="WTE110" s="376"/>
      <c r="WTF110" s="376"/>
      <c r="WTG110" s="376"/>
      <c r="WTH110" s="376"/>
      <c r="WTI110" s="376"/>
      <c r="WTJ110" s="376"/>
      <c r="WTK110" s="376"/>
      <c r="WTL110" s="376"/>
      <c r="WTM110" s="376"/>
      <c r="WTN110" s="376"/>
      <c r="WTO110" s="376"/>
      <c r="WTP110" s="376"/>
      <c r="WTQ110" s="376"/>
      <c r="WTR110" s="376"/>
      <c r="WTS110" s="376"/>
      <c r="WTT110" s="376"/>
      <c r="WTU110" s="376"/>
      <c r="WTV110" s="376"/>
      <c r="WTW110" s="376"/>
      <c r="WTX110" s="376"/>
      <c r="WTY110" s="376"/>
      <c r="WTZ110" s="376"/>
      <c r="WUA110" s="376"/>
      <c r="WUB110" s="376"/>
      <c r="WUC110" s="376"/>
      <c r="WUD110" s="376"/>
      <c r="WUE110" s="376"/>
      <c r="WUF110" s="376"/>
      <c r="WUG110" s="376"/>
      <c r="WUH110" s="376"/>
      <c r="WUI110" s="376"/>
      <c r="WUJ110" s="376"/>
      <c r="WUK110" s="376"/>
      <c r="WUL110" s="376"/>
      <c r="WUM110" s="376"/>
      <c r="WUN110" s="376"/>
      <c r="WUO110" s="376"/>
      <c r="WUP110" s="376"/>
      <c r="WUQ110" s="376"/>
      <c r="WUR110" s="376"/>
      <c r="WUS110" s="376"/>
      <c r="WUT110" s="376"/>
      <c r="WUU110" s="376"/>
      <c r="WUV110" s="376"/>
      <c r="WUW110" s="376"/>
      <c r="WUX110" s="376"/>
      <c r="WUY110" s="376"/>
      <c r="WUZ110" s="376"/>
      <c r="WVA110" s="376"/>
      <c r="WVB110" s="376"/>
      <c r="WVC110" s="376"/>
      <c r="WVD110" s="376"/>
      <c r="WVE110" s="376"/>
      <c r="WVF110" s="376"/>
      <c r="WVG110" s="376"/>
      <c r="WVH110" s="376"/>
      <c r="WVI110" s="376"/>
      <c r="WVJ110" s="376"/>
      <c r="WVK110" s="376"/>
      <c r="WVL110" s="376"/>
      <c r="WVM110" s="376"/>
      <c r="WVN110" s="376"/>
      <c r="WVO110" s="376"/>
      <c r="WVP110" s="376"/>
      <c r="WVQ110" s="376"/>
      <c r="WVR110" s="376"/>
      <c r="WVS110" s="376"/>
      <c r="WVT110" s="376"/>
      <c r="WVU110" s="376"/>
      <c r="WVV110" s="376"/>
      <c r="WVW110" s="376"/>
      <c r="WVX110" s="376"/>
      <c r="WVY110" s="376"/>
      <c r="WVZ110" s="376"/>
      <c r="WWA110" s="376"/>
      <c r="WWB110" s="376"/>
      <c r="WWC110" s="376"/>
      <c r="WWD110" s="376"/>
      <c r="WWE110" s="376"/>
      <c r="WWF110" s="376"/>
      <c r="WWG110" s="376"/>
      <c r="WWH110" s="376"/>
      <c r="WWI110" s="376"/>
      <c r="WWJ110" s="376"/>
      <c r="WWK110" s="376"/>
      <c r="WWL110" s="376"/>
      <c r="WWM110" s="376"/>
      <c r="WWN110" s="376"/>
      <c r="WWO110" s="376"/>
      <c r="WWP110" s="376"/>
      <c r="WWQ110" s="376"/>
      <c r="WWR110" s="376"/>
      <c r="WWS110" s="376"/>
      <c r="WWT110" s="376"/>
      <c r="WWU110" s="376"/>
      <c r="WWV110" s="376"/>
      <c r="WWW110" s="376"/>
      <c r="WWX110" s="376"/>
      <c r="WWY110" s="376"/>
      <c r="WWZ110" s="376"/>
      <c r="WXA110" s="376"/>
      <c r="WXB110" s="376"/>
      <c r="WXC110" s="376"/>
      <c r="WXD110" s="376"/>
      <c r="WXE110" s="376"/>
      <c r="WXF110" s="376"/>
      <c r="WXG110" s="376"/>
      <c r="WXH110" s="376"/>
      <c r="WXI110" s="376"/>
      <c r="WXJ110" s="376"/>
      <c r="WXK110" s="376"/>
      <c r="WXL110" s="376"/>
      <c r="WXM110" s="376"/>
      <c r="WXN110" s="376"/>
      <c r="WXO110" s="376"/>
      <c r="WXP110" s="376"/>
      <c r="WXQ110" s="376"/>
      <c r="WXR110" s="376"/>
      <c r="WXS110" s="376"/>
      <c r="WXT110" s="376"/>
      <c r="WXU110" s="376"/>
      <c r="WXV110" s="376"/>
      <c r="WXW110" s="376"/>
      <c r="WXX110" s="376"/>
      <c r="WXY110" s="376"/>
      <c r="WXZ110" s="376"/>
      <c r="WYA110" s="376"/>
      <c r="WYB110" s="376"/>
      <c r="WYC110" s="376"/>
      <c r="WYD110" s="376"/>
      <c r="WYE110" s="376"/>
      <c r="WYF110" s="376"/>
      <c r="WYG110" s="376"/>
      <c r="WYH110" s="376"/>
      <c r="WYI110" s="376"/>
      <c r="WYJ110" s="376"/>
      <c r="WYK110" s="376"/>
      <c r="WYL110" s="376"/>
      <c r="WYM110" s="376"/>
      <c r="WYN110" s="376"/>
      <c r="WYO110" s="376"/>
      <c r="WYP110" s="376"/>
      <c r="WYQ110" s="376"/>
      <c r="WYR110" s="376"/>
      <c r="WYS110" s="376"/>
      <c r="WYT110" s="376"/>
      <c r="WYU110" s="376"/>
      <c r="WYV110" s="376"/>
      <c r="WYW110" s="376"/>
      <c r="WYX110" s="376"/>
      <c r="WYY110" s="376"/>
      <c r="WYZ110" s="376"/>
      <c r="WZA110" s="376"/>
      <c r="WZB110" s="376"/>
      <c r="WZC110" s="376"/>
      <c r="WZD110" s="376"/>
      <c r="WZE110" s="376"/>
      <c r="WZF110" s="376"/>
      <c r="WZG110" s="376"/>
      <c r="WZH110" s="376"/>
      <c r="WZI110" s="376"/>
      <c r="WZJ110" s="376"/>
      <c r="WZK110" s="376"/>
      <c r="WZL110" s="376"/>
      <c r="WZM110" s="376"/>
      <c r="WZN110" s="376"/>
      <c r="WZO110" s="376"/>
      <c r="WZP110" s="376"/>
      <c r="WZQ110" s="376"/>
      <c r="WZR110" s="376"/>
      <c r="WZS110" s="376"/>
      <c r="WZT110" s="376"/>
      <c r="WZU110" s="376"/>
      <c r="WZV110" s="376"/>
      <c r="WZW110" s="376"/>
      <c r="WZX110" s="376"/>
      <c r="WZY110" s="376"/>
      <c r="WZZ110" s="376"/>
      <c r="XAA110" s="376"/>
      <c r="XAB110" s="376"/>
      <c r="XAC110" s="376"/>
      <c r="XAD110" s="376"/>
      <c r="XAE110" s="376"/>
      <c r="XAF110" s="376"/>
      <c r="XAG110" s="376"/>
      <c r="XAH110" s="376"/>
      <c r="XAI110" s="376"/>
      <c r="XAJ110" s="376"/>
      <c r="XAK110" s="376"/>
      <c r="XAL110" s="376"/>
      <c r="XAM110" s="376"/>
      <c r="XAN110" s="376"/>
      <c r="XAO110" s="376"/>
      <c r="XAP110" s="376"/>
      <c r="XAQ110" s="376"/>
      <c r="XAR110" s="376"/>
      <c r="XAS110" s="376"/>
      <c r="XAT110" s="376"/>
      <c r="XAU110" s="376"/>
      <c r="XAV110" s="376"/>
      <c r="XAW110" s="376"/>
      <c r="XAX110" s="376"/>
      <c r="XAY110" s="376"/>
      <c r="XAZ110" s="376"/>
      <c r="XBA110" s="376"/>
      <c r="XBB110" s="376"/>
      <c r="XBC110" s="376"/>
      <c r="XBD110" s="376"/>
      <c r="XBE110" s="376"/>
      <c r="XBF110" s="376"/>
      <c r="XBG110" s="376"/>
      <c r="XBH110" s="376"/>
      <c r="XBI110" s="376"/>
      <c r="XBJ110" s="376"/>
      <c r="XBK110" s="376"/>
      <c r="XBL110" s="376"/>
      <c r="XBM110" s="376"/>
      <c r="XBN110" s="376"/>
      <c r="XBO110" s="376"/>
      <c r="XBP110" s="376"/>
      <c r="XBQ110" s="376"/>
      <c r="XBR110" s="376"/>
      <c r="XBS110" s="376"/>
      <c r="XBT110" s="376"/>
      <c r="XBU110" s="376"/>
      <c r="XBV110" s="376"/>
      <c r="XBW110" s="376"/>
    </row>
    <row r="111" spans="1:16299" s="367" customFormat="1" hidden="1" x14ac:dyDescent="0.2">
      <c r="A111" s="399" t="s">
        <v>372</v>
      </c>
      <c r="B111" s="376"/>
      <c r="C111" s="290">
        <f>C110/(261*1.4)</f>
        <v>0</v>
      </c>
      <c r="D111" s="376"/>
      <c r="E111" s="376"/>
      <c r="F111" s="376"/>
      <c r="G111" s="376"/>
      <c r="H111" s="376"/>
      <c r="I111" s="376"/>
      <c r="J111" s="376"/>
      <c r="K111" s="376"/>
      <c r="L111" s="376"/>
      <c r="M111" s="376"/>
      <c r="N111" s="376"/>
      <c r="O111" s="376"/>
      <c r="P111" s="376"/>
      <c r="Q111" s="376"/>
      <c r="R111" s="376"/>
      <c r="S111" s="376"/>
      <c r="T111" s="376"/>
      <c r="U111" s="376"/>
      <c r="V111" s="376"/>
      <c r="W111" s="376"/>
      <c r="X111" s="376"/>
      <c r="Y111" s="376"/>
      <c r="Z111" s="376"/>
      <c r="AA111" s="376"/>
      <c r="AB111" s="376"/>
      <c r="AC111" s="376"/>
      <c r="AD111" s="376"/>
      <c r="AE111" s="376"/>
      <c r="AF111" s="376"/>
      <c r="AG111" s="376"/>
      <c r="AH111" s="376"/>
      <c r="AI111" s="376"/>
      <c r="AJ111" s="376"/>
      <c r="AK111" s="376"/>
      <c r="AL111" s="376"/>
      <c r="AM111" s="376"/>
      <c r="AN111" s="376"/>
      <c r="AO111" s="376"/>
      <c r="AP111" s="376"/>
      <c r="AQ111" s="376"/>
      <c r="AR111" s="376"/>
      <c r="AS111" s="376"/>
      <c r="AT111" s="376"/>
      <c r="AU111" s="376"/>
      <c r="AV111" s="376"/>
      <c r="AW111" s="376"/>
      <c r="AX111" s="376"/>
      <c r="AY111" s="376"/>
      <c r="AZ111" s="376"/>
      <c r="BA111" s="376"/>
      <c r="BB111" s="376"/>
      <c r="BC111" s="376"/>
      <c r="BD111" s="376"/>
      <c r="BE111" s="376"/>
      <c r="BF111" s="376"/>
      <c r="BG111" s="376"/>
      <c r="BH111" s="376"/>
      <c r="BI111" s="376"/>
      <c r="BJ111" s="376"/>
      <c r="BK111" s="376"/>
      <c r="BL111" s="376"/>
      <c r="BM111" s="376"/>
      <c r="BN111" s="376"/>
      <c r="BO111" s="376"/>
      <c r="BP111" s="376"/>
      <c r="BQ111" s="376"/>
      <c r="BR111" s="376"/>
      <c r="BS111" s="376"/>
      <c r="BT111" s="376"/>
      <c r="BU111" s="376"/>
      <c r="BV111" s="376"/>
      <c r="BW111" s="376"/>
      <c r="BX111" s="376"/>
      <c r="BY111" s="376"/>
      <c r="BZ111" s="376"/>
      <c r="CA111" s="376"/>
      <c r="CB111" s="376"/>
      <c r="CC111" s="376"/>
      <c r="CD111" s="376"/>
      <c r="CE111" s="376"/>
      <c r="CF111" s="376"/>
      <c r="CG111" s="376"/>
      <c r="CH111" s="376"/>
      <c r="CI111" s="376"/>
      <c r="CJ111" s="376"/>
      <c r="CK111" s="376"/>
      <c r="CL111" s="376"/>
      <c r="CM111" s="376"/>
      <c r="CN111" s="376"/>
      <c r="CO111" s="376"/>
      <c r="CP111" s="376"/>
      <c r="CQ111" s="376"/>
      <c r="CR111" s="376"/>
      <c r="CS111" s="376"/>
      <c r="CT111" s="376"/>
      <c r="CU111" s="376"/>
      <c r="CV111" s="376"/>
      <c r="CW111" s="376"/>
      <c r="CX111" s="376"/>
      <c r="CY111" s="376"/>
      <c r="CZ111" s="376"/>
      <c r="DA111" s="376"/>
      <c r="DB111" s="376"/>
      <c r="DC111" s="376"/>
      <c r="DD111" s="376"/>
      <c r="DE111" s="376"/>
      <c r="DF111" s="376"/>
      <c r="DG111" s="376"/>
      <c r="DH111" s="376"/>
      <c r="DI111" s="376"/>
      <c r="DJ111" s="376"/>
      <c r="DK111" s="376"/>
      <c r="DL111" s="376"/>
      <c r="DM111" s="376"/>
      <c r="DN111" s="376"/>
      <c r="DO111" s="376"/>
      <c r="DP111" s="376"/>
      <c r="DQ111" s="376"/>
      <c r="DR111" s="376"/>
      <c r="DS111" s="376"/>
      <c r="DT111" s="376"/>
      <c r="DU111" s="376"/>
      <c r="DV111" s="376"/>
      <c r="DW111" s="376"/>
      <c r="DX111" s="376"/>
      <c r="DY111" s="376"/>
      <c r="DZ111" s="376"/>
      <c r="EA111" s="376"/>
      <c r="EB111" s="376"/>
      <c r="EC111" s="376"/>
      <c r="ED111" s="376"/>
      <c r="EE111" s="376"/>
      <c r="EF111" s="376"/>
      <c r="EG111" s="376"/>
      <c r="EH111" s="376"/>
      <c r="EI111" s="376"/>
      <c r="EJ111" s="376"/>
      <c r="EK111" s="376"/>
      <c r="EL111" s="376"/>
      <c r="EM111" s="376"/>
      <c r="EN111" s="376"/>
      <c r="EO111" s="376"/>
      <c r="EP111" s="376"/>
      <c r="EQ111" s="376"/>
      <c r="ER111" s="376"/>
      <c r="ES111" s="376"/>
      <c r="ET111" s="376"/>
      <c r="EU111" s="376"/>
      <c r="EV111" s="376"/>
      <c r="EW111" s="376"/>
      <c r="EX111" s="376"/>
      <c r="EY111" s="376"/>
      <c r="EZ111" s="376"/>
      <c r="FA111" s="376"/>
      <c r="FB111" s="376"/>
      <c r="FC111" s="376"/>
      <c r="FD111" s="376"/>
      <c r="FE111" s="376"/>
      <c r="FF111" s="376"/>
      <c r="FG111" s="376"/>
      <c r="FH111" s="376"/>
      <c r="FI111" s="376"/>
      <c r="FJ111" s="376"/>
      <c r="FK111" s="376"/>
      <c r="FL111" s="376"/>
      <c r="FM111" s="376"/>
      <c r="FN111" s="376"/>
      <c r="FO111" s="376"/>
      <c r="FP111" s="376"/>
      <c r="FQ111" s="376"/>
      <c r="FR111" s="376"/>
      <c r="FS111" s="376"/>
      <c r="FT111" s="376"/>
      <c r="FU111" s="376"/>
      <c r="FV111" s="376"/>
      <c r="FW111" s="376"/>
      <c r="FX111" s="376"/>
      <c r="FY111" s="376"/>
      <c r="FZ111" s="376"/>
      <c r="GA111" s="376"/>
      <c r="GB111" s="376"/>
      <c r="GC111" s="376"/>
      <c r="GD111" s="376"/>
      <c r="GE111" s="376"/>
      <c r="GF111" s="376"/>
      <c r="GG111" s="376"/>
      <c r="GH111" s="376"/>
      <c r="GI111" s="376"/>
      <c r="GJ111" s="376"/>
      <c r="GK111" s="376"/>
      <c r="GL111" s="376"/>
      <c r="GM111" s="376"/>
      <c r="GN111" s="376"/>
      <c r="GO111" s="376"/>
      <c r="GP111" s="376"/>
      <c r="GQ111" s="376"/>
      <c r="GR111" s="376"/>
      <c r="GS111" s="376"/>
      <c r="GT111" s="376"/>
      <c r="GU111" s="376"/>
      <c r="GV111" s="376"/>
      <c r="GW111" s="376"/>
      <c r="GX111" s="376"/>
      <c r="GY111" s="376"/>
      <c r="GZ111" s="376"/>
      <c r="HA111" s="376"/>
      <c r="HB111" s="376"/>
      <c r="HC111" s="376"/>
      <c r="HD111" s="376"/>
      <c r="HE111" s="376"/>
      <c r="HF111" s="376"/>
      <c r="HG111" s="376"/>
      <c r="HH111" s="376"/>
      <c r="HI111" s="376"/>
      <c r="HJ111" s="376"/>
      <c r="HK111" s="376"/>
      <c r="HL111" s="376"/>
      <c r="HM111" s="376"/>
      <c r="HN111" s="376"/>
      <c r="HO111" s="376"/>
      <c r="HP111" s="376"/>
      <c r="HQ111" s="376"/>
      <c r="HR111" s="376"/>
      <c r="HS111" s="376"/>
      <c r="HT111" s="376"/>
      <c r="HU111" s="376"/>
      <c r="HV111" s="376"/>
      <c r="HW111" s="376"/>
      <c r="HX111" s="376"/>
      <c r="HY111" s="376"/>
      <c r="HZ111" s="376"/>
      <c r="IA111" s="376"/>
      <c r="IB111" s="376"/>
      <c r="IC111" s="376"/>
      <c r="ID111" s="376"/>
      <c r="IE111" s="376"/>
      <c r="IF111" s="376"/>
      <c r="IG111" s="376"/>
      <c r="IH111" s="376"/>
      <c r="II111" s="376"/>
      <c r="IJ111" s="376"/>
      <c r="IK111" s="376"/>
      <c r="IL111" s="376"/>
      <c r="IM111" s="376"/>
      <c r="IN111" s="376"/>
      <c r="IO111" s="376"/>
      <c r="IP111" s="376"/>
      <c r="IQ111" s="376"/>
      <c r="IR111" s="376"/>
      <c r="IS111" s="376"/>
      <c r="IT111" s="376"/>
      <c r="IU111" s="376"/>
      <c r="IV111" s="376"/>
      <c r="IW111" s="376"/>
      <c r="IX111" s="376"/>
      <c r="IY111" s="376"/>
      <c r="IZ111" s="376"/>
      <c r="JA111" s="376"/>
      <c r="JB111" s="376"/>
      <c r="JC111" s="376"/>
      <c r="JD111" s="376"/>
      <c r="JE111" s="376"/>
      <c r="JF111" s="376"/>
      <c r="JG111" s="376"/>
      <c r="JH111" s="376"/>
      <c r="JI111" s="376"/>
      <c r="JJ111" s="376"/>
      <c r="JK111" s="376"/>
      <c r="JL111" s="376"/>
      <c r="JM111" s="376"/>
      <c r="JN111" s="376"/>
      <c r="JO111" s="376"/>
      <c r="JP111" s="376"/>
      <c r="JQ111" s="376"/>
      <c r="JR111" s="376"/>
      <c r="JS111" s="376"/>
      <c r="JT111" s="376"/>
      <c r="JU111" s="376"/>
      <c r="JV111" s="376"/>
      <c r="JW111" s="376"/>
      <c r="JX111" s="376"/>
      <c r="JY111" s="376"/>
      <c r="JZ111" s="376"/>
      <c r="KA111" s="376"/>
      <c r="KB111" s="376"/>
      <c r="KC111" s="376"/>
      <c r="KD111" s="376"/>
      <c r="KE111" s="376"/>
      <c r="KF111" s="376"/>
      <c r="KG111" s="376"/>
      <c r="KH111" s="376"/>
      <c r="KI111" s="376"/>
      <c r="KJ111" s="376"/>
      <c r="KK111" s="376"/>
      <c r="KL111" s="376"/>
      <c r="KM111" s="376"/>
      <c r="KN111" s="376"/>
      <c r="KO111" s="376"/>
      <c r="KP111" s="376"/>
      <c r="KQ111" s="376"/>
      <c r="KR111" s="376"/>
      <c r="KS111" s="376"/>
      <c r="KT111" s="376"/>
      <c r="KU111" s="376"/>
      <c r="KV111" s="376"/>
      <c r="KW111" s="376"/>
      <c r="KX111" s="376"/>
      <c r="KY111" s="376"/>
      <c r="KZ111" s="376"/>
      <c r="LA111" s="376"/>
      <c r="LB111" s="376"/>
      <c r="LC111" s="376"/>
      <c r="LD111" s="376"/>
      <c r="LE111" s="376"/>
      <c r="LF111" s="376"/>
      <c r="LG111" s="376"/>
      <c r="LH111" s="376"/>
      <c r="LI111" s="376"/>
      <c r="LJ111" s="376"/>
      <c r="LK111" s="376"/>
      <c r="LL111" s="376"/>
      <c r="LM111" s="376"/>
      <c r="LN111" s="376"/>
      <c r="LO111" s="376"/>
      <c r="LP111" s="376"/>
      <c r="LQ111" s="376"/>
      <c r="LR111" s="376"/>
      <c r="LS111" s="376"/>
      <c r="LT111" s="376"/>
      <c r="LU111" s="376"/>
      <c r="LV111" s="376"/>
      <c r="LW111" s="376"/>
      <c r="LX111" s="376"/>
      <c r="LY111" s="376"/>
      <c r="LZ111" s="376"/>
      <c r="MA111" s="376"/>
      <c r="MB111" s="376"/>
      <c r="MC111" s="376"/>
      <c r="MD111" s="376"/>
      <c r="ME111" s="376"/>
      <c r="MF111" s="376"/>
      <c r="MG111" s="376"/>
      <c r="MH111" s="376"/>
      <c r="MI111" s="376"/>
      <c r="MJ111" s="376"/>
      <c r="MK111" s="376"/>
      <c r="ML111" s="376"/>
      <c r="MM111" s="376"/>
      <c r="MN111" s="376"/>
      <c r="MO111" s="376"/>
      <c r="MP111" s="376"/>
      <c r="MQ111" s="376"/>
      <c r="MR111" s="376"/>
      <c r="MS111" s="376"/>
      <c r="MT111" s="376"/>
      <c r="MU111" s="376"/>
      <c r="MV111" s="376"/>
      <c r="MW111" s="376"/>
      <c r="MX111" s="376"/>
      <c r="MY111" s="376"/>
      <c r="MZ111" s="376"/>
      <c r="NA111" s="376"/>
      <c r="NB111" s="376"/>
      <c r="NC111" s="376"/>
      <c r="ND111" s="376"/>
      <c r="NE111" s="376"/>
      <c r="NF111" s="376"/>
      <c r="NG111" s="376"/>
      <c r="NH111" s="376"/>
      <c r="NI111" s="376"/>
      <c r="NJ111" s="376"/>
      <c r="NK111" s="376"/>
      <c r="NL111" s="376"/>
      <c r="NM111" s="376"/>
      <c r="NN111" s="376"/>
      <c r="NO111" s="376"/>
      <c r="NP111" s="376"/>
      <c r="NQ111" s="376"/>
      <c r="NR111" s="376"/>
      <c r="NS111" s="376"/>
      <c r="NT111" s="376"/>
      <c r="NU111" s="376"/>
      <c r="NV111" s="376"/>
      <c r="NW111" s="376"/>
      <c r="NX111" s="376"/>
      <c r="NY111" s="376"/>
      <c r="NZ111" s="376"/>
      <c r="OA111" s="376"/>
      <c r="OB111" s="376"/>
      <c r="OC111" s="376"/>
      <c r="OD111" s="376"/>
      <c r="OE111" s="376"/>
      <c r="OF111" s="376"/>
      <c r="OG111" s="376"/>
      <c r="OH111" s="376"/>
      <c r="OI111" s="376"/>
      <c r="OJ111" s="376"/>
      <c r="OK111" s="376"/>
      <c r="OL111" s="376"/>
      <c r="OM111" s="376"/>
      <c r="ON111" s="376"/>
      <c r="OO111" s="376"/>
      <c r="OP111" s="376"/>
      <c r="OQ111" s="376"/>
      <c r="OR111" s="376"/>
      <c r="OS111" s="376"/>
      <c r="OT111" s="376"/>
      <c r="OU111" s="376"/>
      <c r="OV111" s="376"/>
      <c r="OW111" s="376"/>
      <c r="OX111" s="376"/>
      <c r="OY111" s="376"/>
      <c r="OZ111" s="376"/>
      <c r="PA111" s="376"/>
      <c r="PB111" s="376"/>
      <c r="PC111" s="376"/>
      <c r="PD111" s="376"/>
      <c r="PE111" s="376"/>
      <c r="PF111" s="376"/>
      <c r="PG111" s="376"/>
      <c r="PH111" s="376"/>
      <c r="PI111" s="376"/>
      <c r="PJ111" s="376"/>
      <c r="PK111" s="376"/>
      <c r="PL111" s="376"/>
      <c r="PM111" s="376"/>
      <c r="PN111" s="376"/>
      <c r="PO111" s="376"/>
      <c r="PP111" s="376"/>
      <c r="PQ111" s="376"/>
      <c r="PR111" s="376"/>
      <c r="PS111" s="376"/>
      <c r="PT111" s="376"/>
      <c r="PU111" s="376"/>
      <c r="PV111" s="376"/>
      <c r="PW111" s="376"/>
      <c r="PX111" s="376"/>
      <c r="PY111" s="376"/>
      <c r="PZ111" s="376"/>
      <c r="QA111" s="376"/>
      <c r="QB111" s="376"/>
      <c r="QC111" s="376"/>
      <c r="QD111" s="376"/>
      <c r="QE111" s="376"/>
      <c r="QF111" s="376"/>
      <c r="QG111" s="376"/>
      <c r="QH111" s="376"/>
      <c r="QI111" s="376"/>
      <c r="QJ111" s="376"/>
      <c r="QK111" s="376"/>
      <c r="QL111" s="376"/>
      <c r="QM111" s="376"/>
      <c r="QN111" s="376"/>
      <c r="QO111" s="376"/>
      <c r="QP111" s="376"/>
      <c r="QQ111" s="376"/>
      <c r="QR111" s="376"/>
      <c r="QS111" s="376"/>
      <c r="QT111" s="376"/>
      <c r="QU111" s="376"/>
      <c r="QV111" s="376"/>
      <c r="QW111" s="376"/>
      <c r="QX111" s="376"/>
      <c r="QY111" s="376"/>
      <c r="QZ111" s="376"/>
      <c r="RA111" s="376"/>
      <c r="RB111" s="376"/>
      <c r="RC111" s="376"/>
      <c r="RD111" s="376"/>
      <c r="RE111" s="376"/>
      <c r="RF111" s="376"/>
      <c r="RG111" s="376"/>
      <c r="RH111" s="376"/>
      <c r="RI111" s="376"/>
      <c r="RJ111" s="376"/>
      <c r="RK111" s="376"/>
      <c r="RL111" s="376"/>
      <c r="RM111" s="376"/>
      <c r="RN111" s="376"/>
      <c r="RO111" s="376"/>
      <c r="RP111" s="376"/>
      <c r="RQ111" s="376"/>
      <c r="RR111" s="376"/>
      <c r="RS111" s="376"/>
      <c r="RT111" s="376"/>
      <c r="RU111" s="376"/>
      <c r="RV111" s="376"/>
      <c r="RW111" s="376"/>
      <c r="RX111" s="376"/>
      <c r="RY111" s="376"/>
      <c r="RZ111" s="376"/>
      <c r="SA111" s="376"/>
      <c r="SB111" s="376"/>
      <c r="SC111" s="376"/>
      <c r="SD111" s="376"/>
      <c r="SE111" s="376"/>
      <c r="SF111" s="376"/>
      <c r="SG111" s="376"/>
      <c r="SH111" s="376"/>
      <c r="SI111" s="376"/>
      <c r="SJ111" s="376"/>
      <c r="SK111" s="376"/>
      <c r="SL111" s="376"/>
      <c r="SM111" s="376"/>
      <c r="SN111" s="376"/>
      <c r="SO111" s="376"/>
      <c r="SP111" s="376"/>
      <c r="SQ111" s="376"/>
      <c r="SR111" s="376"/>
      <c r="SS111" s="376"/>
      <c r="ST111" s="376"/>
      <c r="SU111" s="376"/>
      <c r="SV111" s="376"/>
      <c r="SW111" s="376"/>
      <c r="SX111" s="376"/>
      <c r="SY111" s="376"/>
      <c r="SZ111" s="376"/>
      <c r="TA111" s="376"/>
      <c r="TB111" s="376"/>
      <c r="TC111" s="376"/>
      <c r="TD111" s="376"/>
      <c r="TE111" s="376"/>
      <c r="TF111" s="376"/>
      <c r="TG111" s="376"/>
      <c r="TH111" s="376"/>
      <c r="TI111" s="376"/>
      <c r="TJ111" s="376"/>
      <c r="TK111" s="376"/>
      <c r="TL111" s="376"/>
      <c r="TM111" s="376"/>
      <c r="TN111" s="376"/>
      <c r="TO111" s="376"/>
      <c r="TP111" s="376"/>
      <c r="TQ111" s="376"/>
      <c r="TR111" s="376"/>
      <c r="TS111" s="376"/>
      <c r="TT111" s="376"/>
      <c r="TU111" s="376"/>
      <c r="TV111" s="376"/>
      <c r="TW111" s="376"/>
      <c r="TX111" s="376"/>
      <c r="TY111" s="376"/>
      <c r="TZ111" s="376"/>
      <c r="UA111" s="376"/>
      <c r="UB111" s="376"/>
      <c r="UC111" s="376"/>
      <c r="UD111" s="376"/>
      <c r="UE111" s="376"/>
      <c r="UF111" s="376"/>
      <c r="UG111" s="376"/>
      <c r="UH111" s="376"/>
      <c r="UI111" s="376"/>
      <c r="UJ111" s="376"/>
      <c r="UK111" s="376"/>
      <c r="UL111" s="376"/>
      <c r="UM111" s="376"/>
      <c r="UN111" s="376"/>
      <c r="UO111" s="376"/>
      <c r="UP111" s="376"/>
      <c r="UQ111" s="376"/>
      <c r="UR111" s="376"/>
      <c r="US111" s="376"/>
      <c r="UT111" s="376"/>
      <c r="UU111" s="376"/>
      <c r="UV111" s="376"/>
      <c r="UW111" s="376"/>
      <c r="UX111" s="376"/>
      <c r="UY111" s="376"/>
      <c r="UZ111" s="376"/>
      <c r="VA111" s="376"/>
      <c r="VB111" s="376"/>
      <c r="VC111" s="376"/>
      <c r="VD111" s="376"/>
      <c r="VE111" s="376"/>
      <c r="VF111" s="376"/>
      <c r="VG111" s="376"/>
      <c r="VH111" s="376"/>
      <c r="VI111" s="376"/>
      <c r="VJ111" s="376"/>
      <c r="VK111" s="376"/>
      <c r="VL111" s="376"/>
      <c r="VM111" s="376"/>
      <c r="VN111" s="376"/>
      <c r="VO111" s="376"/>
      <c r="VP111" s="376"/>
      <c r="VQ111" s="376"/>
      <c r="VR111" s="376"/>
      <c r="VS111" s="376"/>
      <c r="VT111" s="376"/>
      <c r="VU111" s="376"/>
      <c r="VV111" s="376"/>
      <c r="VW111" s="376"/>
      <c r="VX111" s="376"/>
      <c r="VY111" s="376"/>
      <c r="VZ111" s="376"/>
      <c r="WA111" s="376"/>
      <c r="WB111" s="376"/>
      <c r="WC111" s="376"/>
      <c r="WD111" s="376"/>
      <c r="WE111" s="376"/>
      <c r="WF111" s="376"/>
      <c r="WG111" s="376"/>
      <c r="WH111" s="376"/>
      <c r="WI111" s="376"/>
      <c r="WJ111" s="376"/>
      <c r="WK111" s="376"/>
      <c r="WL111" s="376"/>
      <c r="WM111" s="376"/>
      <c r="WN111" s="376"/>
      <c r="WO111" s="376"/>
      <c r="WP111" s="376"/>
      <c r="WQ111" s="376"/>
      <c r="WR111" s="376"/>
      <c r="WS111" s="376"/>
      <c r="WT111" s="376"/>
      <c r="WU111" s="376"/>
      <c r="WV111" s="376"/>
      <c r="WW111" s="376"/>
      <c r="WX111" s="376"/>
      <c r="WY111" s="376"/>
      <c r="WZ111" s="376"/>
      <c r="XA111" s="376"/>
      <c r="XB111" s="376"/>
      <c r="XC111" s="376"/>
      <c r="XD111" s="376"/>
      <c r="XE111" s="376"/>
      <c r="XF111" s="376"/>
      <c r="XG111" s="376"/>
      <c r="XH111" s="376"/>
      <c r="XI111" s="376"/>
      <c r="XJ111" s="376"/>
      <c r="XK111" s="376"/>
      <c r="XL111" s="376"/>
      <c r="XM111" s="376"/>
      <c r="XN111" s="376"/>
      <c r="XO111" s="376"/>
      <c r="XP111" s="376"/>
      <c r="XQ111" s="376"/>
      <c r="XR111" s="376"/>
      <c r="XS111" s="376"/>
      <c r="XT111" s="376"/>
      <c r="XU111" s="376"/>
      <c r="XV111" s="376"/>
      <c r="XW111" s="376"/>
      <c r="XX111" s="376"/>
      <c r="XY111" s="376"/>
      <c r="XZ111" s="376"/>
      <c r="YA111" s="376"/>
      <c r="YB111" s="376"/>
      <c r="YC111" s="376"/>
      <c r="YD111" s="376"/>
      <c r="YE111" s="376"/>
      <c r="YF111" s="376"/>
      <c r="YG111" s="376"/>
      <c r="YH111" s="376"/>
      <c r="YI111" s="376"/>
      <c r="YJ111" s="376"/>
      <c r="YK111" s="376"/>
      <c r="YL111" s="376"/>
      <c r="YM111" s="376"/>
      <c r="YN111" s="376"/>
      <c r="YO111" s="376"/>
      <c r="YP111" s="376"/>
      <c r="YQ111" s="376"/>
      <c r="YR111" s="376"/>
      <c r="YS111" s="376"/>
      <c r="YT111" s="376"/>
      <c r="YU111" s="376"/>
      <c r="YV111" s="376"/>
      <c r="YW111" s="376"/>
      <c r="YX111" s="376"/>
      <c r="YY111" s="376"/>
      <c r="YZ111" s="376"/>
      <c r="ZA111" s="376"/>
      <c r="ZB111" s="376"/>
      <c r="ZC111" s="376"/>
      <c r="ZD111" s="376"/>
      <c r="ZE111" s="376"/>
      <c r="ZF111" s="376"/>
      <c r="ZG111" s="376"/>
      <c r="ZH111" s="376"/>
      <c r="ZI111" s="376"/>
      <c r="ZJ111" s="376"/>
      <c r="ZK111" s="376"/>
      <c r="ZL111" s="376"/>
      <c r="ZM111" s="376"/>
      <c r="ZN111" s="376"/>
      <c r="ZO111" s="376"/>
      <c r="ZP111" s="376"/>
      <c r="ZQ111" s="376"/>
      <c r="ZR111" s="376"/>
      <c r="ZS111" s="376"/>
      <c r="ZT111" s="376"/>
      <c r="ZU111" s="376"/>
      <c r="ZV111" s="376"/>
      <c r="ZW111" s="376"/>
      <c r="ZX111" s="376"/>
      <c r="ZY111" s="376"/>
      <c r="ZZ111" s="376"/>
      <c r="AAA111" s="376"/>
      <c r="AAB111" s="376"/>
      <c r="AAC111" s="376"/>
      <c r="AAD111" s="376"/>
      <c r="AAE111" s="376"/>
      <c r="AAF111" s="376"/>
      <c r="AAG111" s="376"/>
      <c r="AAH111" s="376"/>
      <c r="AAI111" s="376"/>
      <c r="AAJ111" s="376"/>
      <c r="AAK111" s="376"/>
      <c r="AAL111" s="376"/>
      <c r="AAM111" s="376"/>
      <c r="AAN111" s="376"/>
      <c r="AAO111" s="376"/>
      <c r="AAP111" s="376"/>
      <c r="AAQ111" s="376"/>
      <c r="AAR111" s="376"/>
      <c r="AAS111" s="376"/>
      <c r="AAT111" s="376"/>
      <c r="AAU111" s="376"/>
      <c r="AAV111" s="376"/>
      <c r="AAW111" s="376"/>
      <c r="AAX111" s="376"/>
      <c r="AAY111" s="376"/>
      <c r="AAZ111" s="376"/>
      <c r="ABA111" s="376"/>
      <c r="ABB111" s="376"/>
      <c r="ABC111" s="376"/>
      <c r="ABD111" s="376"/>
      <c r="ABE111" s="376"/>
      <c r="ABF111" s="376"/>
      <c r="ABG111" s="376"/>
      <c r="ABH111" s="376"/>
      <c r="ABI111" s="376"/>
      <c r="ABJ111" s="376"/>
      <c r="ABK111" s="376"/>
      <c r="ABL111" s="376"/>
      <c r="ABM111" s="376"/>
      <c r="ABN111" s="376"/>
      <c r="ABO111" s="376"/>
      <c r="ABP111" s="376"/>
      <c r="ABQ111" s="376"/>
      <c r="ABR111" s="376"/>
      <c r="ABS111" s="376"/>
      <c r="ABT111" s="376"/>
      <c r="ABU111" s="376"/>
      <c r="ABV111" s="376"/>
      <c r="ABW111" s="376"/>
      <c r="ABX111" s="376"/>
      <c r="ABY111" s="376"/>
      <c r="ABZ111" s="376"/>
      <c r="ACA111" s="376"/>
      <c r="ACB111" s="376"/>
      <c r="ACC111" s="376"/>
      <c r="ACD111" s="376"/>
      <c r="ACE111" s="376"/>
      <c r="ACF111" s="376"/>
      <c r="ACG111" s="376"/>
      <c r="ACH111" s="376"/>
      <c r="ACI111" s="376"/>
      <c r="ACJ111" s="376"/>
      <c r="ACK111" s="376"/>
      <c r="ACL111" s="376"/>
      <c r="ACM111" s="376"/>
      <c r="ACN111" s="376"/>
      <c r="ACO111" s="376"/>
      <c r="ACP111" s="376"/>
      <c r="ACQ111" s="376"/>
      <c r="ACR111" s="376"/>
      <c r="ACS111" s="376"/>
      <c r="ACT111" s="376"/>
      <c r="ACU111" s="376"/>
      <c r="ACV111" s="376"/>
      <c r="ACW111" s="376"/>
      <c r="ACX111" s="376"/>
      <c r="ACY111" s="376"/>
      <c r="ACZ111" s="376"/>
      <c r="ADA111" s="376"/>
      <c r="ADB111" s="376"/>
      <c r="ADC111" s="376"/>
      <c r="ADD111" s="376"/>
      <c r="ADE111" s="376"/>
      <c r="ADF111" s="376"/>
      <c r="ADG111" s="376"/>
      <c r="ADH111" s="376"/>
      <c r="ADI111" s="376"/>
      <c r="ADJ111" s="376"/>
      <c r="ADK111" s="376"/>
      <c r="ADL111" s="376"/>
      <c r="ADM111" s="376"/>
      <c r="ADN111" s="376"/>
      <c r="ADO111" s="376"/>
      <c r="ADP111" s="376"/>
      <c r="ADQ111" s="376"/>
      <c r="ADR111" s="376"/>
      <c r="ADS111" s="376"/>
      <c r="ADT111" s="376"/>
      <c r="ADU111" s="376"/>
      <c r="ADV111" s="376"/>
      <c r="ADW111" s="376"/>
      <c r="ADX111" s="376"/>
      <c r="ADY111" s="376"/>
      <c r="ADZ111" s="376"/>
      <c r="AEA111" s="376"/>
      <c r="AEB111" s="376"/>
      <c r="AEC111" s="376"/>
      <c r="AED111" s="376"/>
      <c r="AEE111" s="376"/>
      <c r="AEF111" s="376"/>
      <c r="AEG111" s="376"/>
      <c r="AEH111" s="376"/>
      <c r="AEI111" s="376"/>
      <c r="AEJ111" s="376"/>
      <c r="AEK111" s="376"/>
      <c r="AEL111" s="376"/>
      <c r="AEM111" s="376"/>
      <c r="AEN111" s="376"/>
      <c r="AEO111" s="376"/>
      <c r="AEP111" s="376"/>
      <c r="AEQ111" s="376"/>
      <c r="AER111" s="376"/>
      <c r="AES111" s="376"/>
      <c r="AET111" s="376"/>
      <c r="AEU111" s="376"/>
      <c r="AEV111" s="376"/>
      <c r="AEW111" s="376"/>
      <c r="AEX111" s="376"/>
      <c r="AEY111" s="376"/>
      <c r="AEZ111" s="376"/>
      <c r="AFA111" s="376"/>
      <c r="AFB111" s="376"/>
      <c r="AFC111" s="376"/>
      <c r="AFD111" s="376"/>
      <c r="AFE111" s="376"/>
      <c r="AFF111" s="376"/>
      <c r="AFG111" s="376"/>
      <c r="AFH111" s="376"/>
      <c r="AFI111" s="376"/>
      <c r="AFJ111" s="376"/>
      <c r="AFK111" s="376"/>
      <c r="AFL111" s="376"/>
      <c r="AFM111" s="376"/>
      <c r="AFN111" s="376"/>
      <c r="AFO111" s="376"/>
      <c r="AFP111" s="376"/>
      <c r="AFQ111" s="376"/>
      <c r="AFR111" s="376"/>
      <c r="AFS111" s="376"/>
      <c r="AFT111" s="376"/>
      <c r="AFU111" s="376"/>
      <c r="AFV111" s="376"/>
      <c r="AFW111" s="376"/>
      <c r="AFX111" s="376"/>
      <c r="AFY111" s="376"/>
      <c r="AFZ111" s="376"/>
      <c r="AGA111" s="376"/>
      <c r="AGB111" s="376"/>
      <c r="AGC111" s="376"/>
      <c r="AGD111" s="376"/>
      <c r="AGE111" s="376"/>
      <c r="AGF111" s="376"/>
      <c r="AGG111" s="376"/>
      <c r="AGH111" s="376"/>
      <c r="AGI111" s="376"/>
      <c r="AGJ111" s="376"/>
      <c r="AGK111" s="376"/>
      <c r="AGL111" s="376"/>
      <c r="AGM111" s="376"/>
      <c r="AGN111" s="376"/>
      <c r="AGO111" s="376"/>
      <c r="AGP111" s="376"/>
      <c r="AGQ111" s="376"/>
      <c r="AGR111" s="376"/>
      <c r="AGS111" s="376"/>
      <c r="AGT111" s="376"/>
      <c r="AGU111" s="376"/>
      <c r="AGV111" s="376"/>
      <c r="AGW111" s="376"/>
      <c r="AGX111" s="376"/>
      <c r="AGY111" s="376"/>
      <c r="AGZ111" s="376"/>
      <c r="AHA111" s="376"/>
      <c r="AHB111" s="376"/>
      <c r="AHC111" s="376"/>
      <c r="AHD111" s="376"/>
      <c r="AHE111" s="376"/>
      <c r="AHF111" s="376"/>
      <c r="AHG111" s="376"/>
      <c r="AHH111" s="376"/>
      <c r="AHI111" s="376"/>
      <c r="AHJ111" s="376"/>
      <c r="AHK111" s="376"/>
      <c r="AHL111" s="376"/>
      <c r="AHM111" s="376"/>
      <c r="AHN111" s="376"/>
      <c r="AHO111" s="376"/>
      <c r="AHP111" s="376"/>
      <c r="AHQ111" s="376"/>
      <c r="AHR111" s="376"/>
      <c r="AHS111" s="376"/>
      <c r="AHT111" s="376"/>
      <c r="AHU111" s="376"/>
      <c r="AHV111" s="376"/>
      <c r="AHW111" s="376"/>
      <c r="AHX111" s="376"/>
      <c r="AHY111" s="376"/>
      <c r="AHZ111" s="376"/>
      <c r="AIA111" s="376"/>
      <c r="AIB111" s="376"/>
      <c r="AIC111" s="376"/>
      <c r="AID111" s="376"/>
      <c r="AIE111" s="376"/>
      <c r="AIF111" s="376"/>
      <c r="AIG111" s="376"/>
      <c r="AIH111" s="376"/>
      <c r="AII111" s="376"/>
      <c r="AIJ111" s="376"/>
      <c r="AIK111" s="376"/>
      <c r="AIL111" s="376"/>
      <c r="AIM111" s="376"/>
      <c r="AIN111" s="376"/>
      <c r="AIO111" s="376"/>
      <c r="AIP111" s="376"/>
      <c r="AIQ111" s="376"/>
      <c r="AIR111" s="376"/>
      <c r="AIS111" s="376"/>
      <c r="AIT111" s="376"/>
      <c r="AIU111" s="376"/>
      <c r="AIV111" s="376"/>
      <c r="AIW111" s="376"/>
      <c r="AIX111" s="376"/>
      <c r="AIY111" s="376"/>
      <c r="AIZ111" s="376"/>
      <c r="AJA111" s="376"/>
      <c r="AJB111" s="376"/>
      <c r="AJC111" s="376"/>
      <c r="AJD111" s="376"/>
      <c r="AJE111" s="376"/>
      <c r="AJF111" s="376"/>
      <c r="AJG111" s="376"/>
      <c r="AJH111" s="376"/>
      <c r="AJI111" s="376"/>
      <c r="AJJ111" s="376"/>
      <c r="AJK111" s="376"/>
      <c r="AJL111" s="376"/>
      <c r="AJM111" s="376"/>
      <c r="AJN111" s="376"/>
      <c r="AJO111" s="376"/>
      <c r="AJP111" s="376"/>
      <c r="AJQ111" s="376"/>
      <c r="AJR111" s="376"/>
      <c r="AJS111" s="376"/>
      <c r="AJT111" s="376"/>
      <c r="AJU111" s="376"/>
      <c r="AJV111" s="376"/>
      <c r="AJW111" s="376"/>
      <c r="AJX111" s="376"/>
      <c r="AJY111" s="376"/>
      <c r="AJZ111" s="376"/>
      <c r="AKA111" s="376"/>
      <c r="AKB111" s="376"/>
      <c r="AKC111" s="376"/>
      <c r="AKD111" s="376"/>
      <c r="AKE111" s="376"/>
      <c r="AKF111" s="376"/>
      <c r="AKG111" s="376"/>
      <c r="AKH111" s="376"/>
      <c r="AKI111" s="376"/>
      <c r="AKJ111" s="376"/>
      <c r="AKK111" s="376"/>
      <c r="AKL111" s="376"/>
      <c r="AKM111" s="376"/>
      <c r="AKN111" s="376"/>
      <c r="AKO111" s="376"/>
      <c r="AKP111" s="376"/>
      <c r="AKQ111" s="376"/>
      <c r="AKR111" s="376"/>
      <c r="AKS111" s="376"/>
      <c r="AKT111" s="376"/>
      <c r="AKU111" s="376"/>
      <c r="AKV111" s="376"/>
      <c r="AKW111" s="376"/>
      <c r="AKX111" s="376"/>
      <c r="AKY111" s="376"/>
      <c r="AKZ111" s="376"/>
      <c r="ALA111" s="376"/>
      <c r="ALB111" s="376"/>
      <c r="ALC111" s="376"/>
      <c r="ALD111" s="376"/>
      <c r="ALE111" s="376"/>
      <c r="ALF111" s="376"/>
      <c r="ALG111" s="376"/>
      <c r="ALH111" s="376"/>
      <c r="ALI111" s="376"/>
      <c r="ALJ111" s="376"/>
      <c r="ALK111" s="376"/>
      <c r="ALL111" s="376"/>
      <c r="ALM111" s="376"/>
      <c r="ALN111" s="376"/>
      <c r="ALO111" s="376"/>
      <c r="ALP111" s="376"/>
      <c r="ALQ111" s="376"/>
      <c r="ALR111" s="376"/>
      <c r="ALS111" s="376"/>
      <c r="ALT111" s="376"/>
      <c r="ALU111" s="376"/>
      <c r="ALV111" s="376"/>
      <c r="ALW111" s="376"/>
      <c r="ALX111" s="376"/>
      <c r="ALY111" s="376"/>
      <c r="ALZ111" s="376"/>
      <c r="AMA111" s="376"/>
      <c r="AMB111" s="376"/>
      <c r="AMC111" s="376"/>
      <c r="AMD111" s="376"/>
      <c r="AME111" s="376"/>
      <c r="AMF111" s="376"/>
      <c r="AMG111" s="376"/>
      <c r="AMH111" s="376"/>
      <c r="AMI111" s="376"/>
      <c r="AMJ111" s="376"/>
      <c r="AMK111" s="376"/>
      <c r="AML111" s="376"/>
      <c r="AMM111" s="376"/>
      <c r="AMN111" s="376"/>
      <c r="AMO111" s="376"/>
      <c r="AMP111" s="376"/>
      <c r="AMQ111" s="376"/>
      <c r="AMR111" s="376"/>
      <c r="AMS111" s="376"/>
      <c r="AMT111" s="376"/>
      <c r="AMU111" s="376"/>
      <c r="AMV111" s="376"/>
      <c r="AMW111" s="376"/>
      <c r="AMX111" s="376"/>
      <c r="AMY111" s="376"/>
      <c r="AMZ111" s="376"/>
      <c r="ANA111" s="376"/>
      <c r="ANB111" s="376"/>
      <c r="ANC111" s="376"/>
      <c r="AND111" s="376"/>
      <c r="ANE111" s="376"/>
      <c r="ANF111" s="376"/>
      <c r="ANG111" s="376"/>
      <c r="ANH111" s="376"/>
      <c r="ANI111" s="376"/>
      <c r="ANJ111" s="376"/>
      <c r="ANK111" s="376"/>
      <c r="ANL111" s="376"/>
      <c r="ANM111" s="376"/>
      <c r="ANN111" s="376"/>
      <c r="ANO111" s="376"/>
      <c r="ANP111" s="376"/>
      <c r="ANQ111" s="376"/>
      <c r="ANR111" s="376"/>
      <c r="ANS111" s="376"/>
      <c r="ANT111" s="376"/>
      <c r="ANU111" s="376"/>
      <c r="ANV111" s="376"/>
      <c r="ANW111" s="376"/>
      <c r="ANX111" s="376"/>
      <c r="ANY111" s="376"/>
      <c r="ANZ111" s="376"/>
      <c r="AOA111" s="376"/>
      <c r="AOB111" s="376"/>
      <c r="AOC111" s="376"/>
      <c r="AOD111" s="376"/>
      <c r="AOE111" s="376"/>
      <c r="AOF111" s="376"/>
      <c r="AOG111" s="376"/>
      <c r="AOH111" s="376"/>
      <c r="AOI111" s="376"/>
      <c r="AOJ111" s="376"/>
      <c r="AOK111" s="376"/>
      <c r="AOL111" s="376"/>
      <c r="AOM111" s="376"/>
      <c r="AON111" s="376"/>
      <c r="AOO111" s="376"/>
      <c r="AOP111" s="376"/>
      <c r="AOQ111" s="376"/>
      <c r="AOR111" s="376"/>
      <c r="AOS111" s="376"/>
      <c r="AOT111" s="376"/>
      <c r="AOU111" s="376"/>
      <c r="AOV111" s="376"/>
      <c r="AOW111" s="376"/>
      <c r="AOX111" s="376"/>
      <c r="AOY111" s="376"/>
      <c r="AOZ111" s="376"/>
      <c r="APA111" s="376"/>
      <c r="APB111" s="376"/>
      <c r="APC111" s="376"/>
      <c r="APD111" s="376"/>
      <c r="APE111" s="376"/>
      <c r="APF111" s="376"/>
      <c r="APG111" s="376"/>
      <c r="APH111" s="376"/>
      <c r="API111" s="376"/>
      <c r="APJ111" s="376"/>
      <c r="APK111" s="376"/>
      <c r="APL111" s="376"/>
      <c r="APM111" s="376"/>
      <c r="APN111" s="376"/>
      <c r="APO111" s="376"/>
      <c r="APP111" s="376"/>
      <c r="APQ111" s="376"/>
      <c r="APR111" s="376"/>
      <c r="APS111" s="376"/>
      <c r="APT111" s="376"/>
      <c r="APU111" s="376"/>
      <c r="APV111" s="376"/>
      <c r="APW111" s="376"/>
      <c r="APX111" s="376"/>
      <c r="APY111" s="376"/>
      <c r="APZ111" s="376"/>
      <c r="AQA111" s="376"/>
      <c r="AQB111" s="376"/>
      <c r="AQC111" s="376"/>
      <c r="AQD111" s="376"/>
      <c r="AQE111" s="376"/>
      <c r="AQF111" s="376"/>
      <c r="AQG111" s="376"/>
      <c r="AQH111" s="376"/>
      <c r="AQI111" s="376"/>
      <c r="AQJ111" s="376"/>
      <c r="AQK111" s="376"/>
      <c r="AQL111" s="376"/>
      <c r="AQM111" s="376"/>
      <c r="AQN111" s="376"/>
      <c r="AQO111" s="376"/>
      <c r="AQP111" s="376"/>
      <c r="AQQ111" s="376"/>
      <c r="AQR111" s="376"/>
      <c r="AQS111" s="376"/>
      <c r="AQT111" s="376"/>
      <c r="AQU111" s="376"/>
      <c r="AQV111" s="376"/>
      <c r="AQW111" s="376"/>
      <c r="AQX111" s="376"/>
      <c r="AQY111" s="376"/>
      <c r="AQZ111" s="376"/>
      <c r="ARA111" s="376"/>
      <c r="ARB111" s="376"/>
      <c r="ARC111" s="376"/>
      <c r="ARD111" s="376"/>
      <c r="ARE111" s="376"/>
      <c r="ARF111" s="376"/>
      <c r="ARG111" s="376"/>
      <c r="ARH111" s="376"/>
      <c r="ARI111" s="376"/>
      <c r="ARJ111" s="376"/>
      <c r="ARK111" s="376"/>
      <c r="ARL111" s="376"/>
      <c r="ARM111" s="376"/>
      <c r="ARN111" s="376"/>
      <c r="ARO111" s="376"/>
      <c r="ARP111" s="376"/>
      <c r="ARQ111" s="376"/>
      <c r="ARR111" s="376"/>
      <c r="ARS111" s="376"/>
      <c r="ART111" s="376"/>
      <c r="ARU111" s="376"/>
      <c r="ARV111" s="376"/>
      <c r="ARW111" s="376"/>
      <c r="ARX111" s="376"/>
      <c r="ARY111" s="376"/>
      <c r="ARZ111" s="376"/>
      <c r="ASA111" s="376"/>
      <c r="ASB111" s="376"/>
      <c r="ASC111" s="376"/>
      <c r="ASD111" s="376"/>
      <c r="ASE111" s="376"/>
      <c r="ASF111" s="376"/>
      <c r="ASG111" s="376"/>
      <c r="ASH111" s="376"/>
      <c r="ASI111" s="376"/>
      <c r="ASJ111" s="376"/>
      <c r="ASK111" s="376"/>
      <c r="ASL111" s="376"/>
      <c r="ASM111" s="376"/>
      <c r="ASN111" s="376"/>
      <c r="ASO111" s="376"/>
      <c r="ASP111" s="376"/>
      <c r="ASQ111" s="376"/>
      <c r="ASR111" s="376"/>
      <c r="ASS111" s="376"/>
      <c r="AST111" s="376"/>
      <c r="ASU111" s="376"/>
      <c r="ASV111" s="376"/>
      <c r="ASW111" s="376"/>
      <c r="ASX111" s="376"/>
      <c r="ASY111" s="376"/>
      <c r="ASZ111" s="376"/>
      <c r="ATA111" s="376"/>
      <c r="ATB111" s="376"/>
      <c r="ATC111" s="376"/>
      <c r="ATD111" s="376"/>
      <c r="ATE111" s="376"/>
      <c r="ATF111" s="376"/>
      <c r="ATG111" s="376"/>
      <c r="ATH111" s="376"/>
      <c r="ATI111" s="376"/>
      <c r="ATJ111" s="376"/>
      <c r="ATK111" s="376"/>
      <c r="ATL111" s="376"/>
      <c r="ATM111" s="376"/>
      <c r="ATN111" s="376"/>
      <c r="ATO111" s="376"/>
      <c r="ATP111" s="376"/>
      <c r="ATQ111" s="376"/>
      <c r="ATR111" s="376"/>
      <c r="ATS111" s="376"/>
      <c r="ATT111" s="376"/>
      <c r="ATU111" s="376"/>
      <c r="ATV111" s="376"/>
      <c r="ATW111" s="376"/>
      <c r="ATX111" s="376"/>
      <c r="ATY111" s="376"/>
      <c r="ATZ111" s="376"/>
      <c r="AUA111" s="376"/>
      <c r="AUB111" s="376"/>
      <c r="AUC111" s="376"/>
      <c r="AUD111" s="376"/>
      <c r="AUE111" s="376"/>
      <c r="AUF111" s="376"/>
      <c r="AUG111" s="376"/>
      <c r="AUH111" s="376"/>
      <c r="AUI111" s="376"/>
      <c r="AUJ111" s="376"/>
      <c r="AUK111" s="376"/>
      <c r="AUL111" s="376"/>
      <c r="AUM111" s="376"/>
      <c r="AUN111" s="376"/>
      <c r="AUO111" s="376"/>
      <c r="AUP111" s="376"/>
      <c r="AUQ111" s="376"/>
      <c r="AUR111" s="376"/>
      <c r="AUS111" s="376"/>
      <c r="AUT111" s="376"/>
      <c r="AUU111" s="376"/>
      <c r="AUV111" s="376"/>
      <c r="AUW111" s="376"/>
      <c r="AUX111" s="376"/>
      <c r="AUY111" s="376"/>
      <c r="AUZ111" s="376"/>
      <c r="AVA111" s="376"/>
      <c r="AVB111" s="376"/>
      <c r="AVC111" s="376"/>
      <c r="AVD111" s="376"/>
      <c r="AVE111" s="376"/>
      <c r="AVF111" s="376"/>
      <c r="AVG111" s="376"/>
      <c r="AVH111" s="376"/>
      <c r="AVI111" s="376"/>
      <c r="AVJ111" s="376"/>
      <c r="AVK111" s="376"/>
      <c r="AVL111" s="376"/>
      <c r="AVM111" s="376"/>
      <c r="AVN111" s="376"/>
      <c r="AVO111" s="376"/>
      <c r="AVP111" s="376"/>
      <c r="AVQ111" s="376"/>
      <c r="AVR111" s="376"/>
      <c r="AVS111" s="376"/>
      <c r="AVT111" s="376"/>
      <c r="AVU111" s="376"/>
      <c r="AVV111" s="376"/>
      <c r="AVW111" s="376"/>
      <c r="AVX111" s="376"/>
      <c r="AVY111" s="376"/>
      <c r="AVZ111" s="376"/>
      <c r="AWA111" s="376"/>
      <c r="AWB111" s="376"/>
      <c r="AWC111" s="376"/>
      <c r="AWD111" s="376"/>
      <c r="AWE111" s="376"/>
      <c r="AWF111" s="376"/>
      <c r="AWG111" s="376"/>
      <c r="AWH111" s="376"/>
      <c r="AWI111" s="376"/>
      <c r="AWJ111" s="376"/>
      <c r="AWK111" s="376"/>
      <c r="AWL111" s="376"/>
      <c r="AWM111" s="376"/>
      <c r="AWN111" s="376"/>
      <c r="AWO111" s="376"/>
      <c r="AWP111" s="376"/>
      <c r="AWQ111" s="376"/>
      <c r="AWR111" s="376"/>
      <c r="AWS111" s="376"/>
      <c r="AWT111" s="376"/>
      <c r="AWU111" s="376"/>
      <c r="AWV111" s="376"/>
      <c r="AWW111" s="376"/>
      <c r="AWX111" s="376"/>
      <c r="AWY111" s="376"/>
      <c r="AWZ111" s="376"/>
      <c r="AXA111" s="376"/>
      <c r="AXB111" s="376"/>
      <c r="AXC111" s="376"/>
      <c r="AXD111" s="376"/>
      <c r="AXE111" s="376"/>
      <c r="AXF111" s="376"/>
      <c r="AXG111" s="376"/>
      <c r="AXH111" s="376"/>
      <c r="AXI111" s="376"/>
      <c r="AXJ111" s="376"/>
      <c r="AXK111" s="376"/>
      <c r="AXL111" s="376"/>
      <c r="AXM111" s="376"/>
      <c r="AXN111" s="376"/>
      <c r="AXO111" s="376"/>
      <c r="AXP111" s="376"/>
      <c r="AXQ111" s="376"/>
      <c r="AXR111" s="376"/>
      <c r="AXS111" s="376"/>
      <c r="AXT111" s="376"/>
      <c r="AXU111" s="376"/>
      <c r="AXV111" s="376"/>
      <c r="AXW111" s="376"/>
      <c r="AXX111" s="376"/>
      <c r="AXY111" s="376"/>
      <c r="AXZ111" s="376"/>
      <c r="AYA111" s="376"/>
      <c r="AYB111" s="376"/>
      <c r="AYC111" s="376"/>
      <c r="AYD111" s="376"/>
      <c r="AYE111" s="376"/>
      <c r="AYF111" s="376"/>
      <c r="AYG111" s="376"/>
      <c r="AYH111" s="376"/>
      <c r="AYI111" s="376"/>
      <c r="AYJ111" s="376"/>
      <c r="AYK111" s="376"/>
      <c r="AYL111" s="376"/>
      <c r="AYM111" s="376"/>
      <c r="AYN111" s="376"/>
      <c r="AYO111" s="376"/>
      <c r="AYP111" s="376"/>
      <c r="AYQ111" s="376"/>
      <c r="AYR111" s="376"/>
      <c r="AYS111" s="376"/>
      <c r="AYT111" s="376"/>
      <c r="AYU111" s="376"/>
      <c r="AYV111" s="376"/>
      <c r="AYW111" s="376"/>
      <c r="AYX111" s="376"/>
      <c r="AYY111" s="376"/>
      <c r="AYZ111" s="376"/>
      <c r="AZA111" s="376"/>
      <c r="AZB111" s="376"/>
      <c r="AZC111" s="376"/>
      <c r="AZD111" s="376"/>
      <c r="AZE111" s="376"/>
      <c r="AZF111" s="376"/>
      <c r="AZG111" s="376"/>
      <c r="AZH111" s="376"/>
      <c r="AZI111" s="376"/>
      <c r="AZJ111" s="376"/>
      <c r="AZK111" s="376"/>
      <c r="AZL111" s="376"/>
      <c r="AZM111" s="376"/>
      <c r="AZN111" s="376"/>
      <c r="AZO111" s="376"/>
      <c r="AZP111" s="376"/>
      <c r="AZQ111" s="376"/>
      <c r="AZR111" s="376"/>
      <c r="AZS111" s="376"/>
      <c r="AZT111" s="376"/>
      <c r="AZU111" s="376"/>
      <c r="AZV111" s="376"/>
      <c r="AZW111" s="376"/>
      <c r="AZX111" s="376"/>
      <c r="AZY111" s="376"/>
      <c r="AZZ111" s="376"/>
      <c r="BAA111" s="376"/>
      <c r="BAB111" s="376"/>
      <c r="BAC111" s="376"/>
      <c r="BAD111" s="376"/>
      <c r="BAE111" s="376"/>
      <c r="BAF111" s="376"/>
      <c r="BAG111" s="376"/>
      <c r="BAH111" s="376"/>
      <c r="BAI111" s="376"/>
      <c r="BAJ111" s="376"/>
      <c r="BAK111" s="376"/>
      <c r="BAL111" s="376"/>
      <c r="BAM111" s="376"/>
      <c r="BAN111" s="376"/>
      <c r="BAO111" s="376"/>
      <c r="BAP111" s="376"/>
      <c r="BAQ111" s="376"/>
      <c r="BAR111" s="376"/>
      <c r="BAS111" s="376"/>
      <c r="BAT111" s="376"/>
      <c r="BAU111" s="376"/>
      <c r="BAV111" s="376"/>
      <c r="BAW111" s="376"/>
      <c r="BAX111" s="376"/>
      <c r="BAY111" s="376"/>
      <c r="BAZ111" s="376"/>
      <c r="BBA111" s="376"/>
      <c r="BBB111" s="376"/>
      <c r="BBC111" s="376"/>
      <c r="BBD111" s="376"/>
      <c r="BBE111" s="376"/>
      <c r="BBF111" s="376"/>
      <c r="BBG111" s="376"/>
      <c r="BBH111" s="376"/>
      <c r="BBI111" s="376"/>
      <c r="BBJ111" s="376"/>
      <c r="BBK111" s="376"/>
      <c r="BBL111" s="376"/>
      <c r="BBM111" s="376"/>
      <c r="BBN111" s="376"/>
      <c r="BBO111" s="376"/>
      <c r="BBP111" s="376"/>
      <c r="BBQ111" s="376"/>
      <c r="BBR111" s="376"/>
      <c r="BBS111" s="376"/>
      <c r="BBT111" s="376"/>
      <c r="BBU111" s="376"/>
      <c r="BBV111" s="376"/>
      <c r="BBW111" s="376"/>
      <c r="BBX111" s="376"/>
      <c r="BBY111" s="376"/>
      <c r="BBZ111" s="376"/>
      <c r="BCA111" s="376"/>
      <c r="BCB111" s="376"/>
      <c r="BCC111" s="376"/>
      <c r="BCD111" s="376"/>
      <c r="BCE111" s="376"/>
      <c r="BCF111" s="376"/>
      <c r="BCG111" s="376"/>
      <c r="BCH111" s="376"/>
      <c r="BCI111" s="376"/>
      <c r="BCJ111" s="376"/>
      <c r="BCK111" s="376"/>
      <c r="BCL111" s="376"/>
      <c r="BCM111" s="376"/>
      <c r="BCN111" s="376"/>
      <c r="BCO111" s="376"/>
      <c r="BCP111" s="376"/>
      <c r="BCQ111" s="376"/>
      <c r="BCR111" s="376"/>
      <c r="BCS111" s="376"/>
      <c r="BCT111" s="376"/>
      <c r="BCU111" s="376"/>
      <c r="BCV111" s="376"/>
      <c r="BCW111" s="376"/>
      <c r="BCX111" s="376"/>
      <c r="BCY111" s="376"/>
      <c r="BCZ111" s="376"/>
      <c r="BDA111" s="376"/>
      <c r="BDB111" s="376"/>
      <c r="BDC111" s="376"/>
      <c r="BDD111" s="376"/>
      <c r="BDE111" s="376"/>
      <c r="BDF111" s="376"/>
      <c r="BDG111" s="376"/>
      <c r="BDH111" s="376"/>
      <c r="BDI111" s="376"/>
      <c r="BDJ111" s="376"/>
      <c r="BDK111" s="376"/>
      <c r="BDL111" s="376"/>
      <c r="BDM111" s="376"/>
      <c r="BDN111" s="376"/>
      <c r="BDO111" s="376"/>
      <c r="BDP111" s="376"/>
      <c r="BDQ111" s="376"/>
      <c r="BDR111" s="376"/>
      <c r="BDS111" s="376"/>
      <c r="BDT111" s="376"/>
      <c r="BDU111" s="376"/>
      <c r="BDV111" s="376"/>
      <c r="BDW111" s="376"/>
      <c r="BDX111" s="376"/>
      <c r="BDY111" s="376"/>
      <c r="BDZ111" s="376"/>
      <c r="BEA111" s="376"/>
      <c r="BEB111" s="376"/>
      <c r="BEC111" s="376"/>
      <c r="BED111" s="376"/>
      <c r="BEE111" s="376"/>
      <c r="BEF111" s="376"/>
      <c r="BEG111" s="376"/>
      <c r="BEH111" s="376"/>
      <c r="BEI111" s="376"/>
      <c r="BEJ111" s="376"/>
      <c r="BEK111" s="376"/>
      <c r="BEL111" s="376"/>
      <c r="BEM111" s="376"/>
      <c r="BEN111" s="376"/>
      <c r="BEO111" s="376"/>
      <c r="BEP111" s="376"/>
      <c r="BEQ111" s="376"/>
      <c r="BER111" s="376"/>
      <c r="BES111" s="376"/>
      <c r="BET111" s="376"/>
      <c r="BEU111" s="376"/>
      <c r="BEV111" s="376"/>
      <c r="BEW111" s="376"/>
      <c r="BEX111" s="376"/>
      <c r="BEY111" s="376"/>
      <c r="BEZ111" s="376"/>
      <c r="BFA111" s="376"/>
      <c r="BFB111" s="376"/>
      <c r="BFC111" s="376"/>
      <c r="BFD111" s="376"/>
      <c r="BFE111" s="376"/>
      <c r="BFF111" s="376"/>
      <c r="BFG111" s="376"/>
      <c r="BFH111" s="376"/>
      <c r="BFI111" s="376"/>
      <c r="BFJ111" s="376"/>
      <c r="BFK111" s="376"/>
      <c r="BFL111" s="376"/>
      <c r="BFM111" s="376"/>
      <c r="BFN111" s="376"/>
      <c r="BFO111" s="376"/>
      <c r="BFP111" s="376"/>
      <c r="BFQ111" s="376"/>
      <c r="BFR111" s="376"/>
      <c r="BFS111" s="376"/>
      <c r="BFT111" s="376"/>
      <c r="BFU111" s="376"/>
      <c r="BFV111" s="376"/>
      <c r="BFW111" s="376"/>
      <c r="BFX111" s="376"/>
      <c r="BFY111" s="376"/>
      <c r="BFZ111" s="376"/>
      <c r="BGA111" s="376"/>
      <c r="BGB111" s="376"/>
      <c r="BGC111" s="376"/>
      <c r="BGD111" s="376"/>
      <c r="BGE111" s="376"/>
      <c r="BGF111" s="376"/>
      <c r="BGG111" s="376"/>
      <c r="BGH111" s="376"/>
      <c r="BGI111" s="376"/>
      <c r="BGJ111" s="376"/>
      <c r="BGK111" s="376"/>
      <c r="BGL111" s="376"/>
      <c r="BGM111" s="376"/>
      <c r="BGN111" s="376"/>
      <c r="BGO111" s="376"/>
      <c r="BGP111" s="376"/>
      <c r="BGQ111" s="376"/>
      <c r="BGR111" s="376"/>
      <c r="BGS111" s="376"/>
      <c r="BGT111" s="376"/>
      <c r="BGU111" s="376"/>
      <c r="BGV111" s="376"/>
      <c r="BGW111" s="376"/>
      <c r="BGX111" s="376"/>
      <c r="BGY111" s="376"/>
      <c r="BGZ111" s="376"/>
      <c r="BHA111" s="376"/>
      <c r="BHB111" s="376"/>
      <c r="BHC111" s="376"/>
      <c r="BHD111" s="376"/>
      <c r="BHE111" s="376"/>
      <c r="BHF111" s="376"/>
      <c r="BHG111" s="376"/>
      <c r="BHH111" s="376"/>
      <c r="BHI111" s="376"/>
      <c r="BHJ111" s="376"/>
      <c r="BHK111" s="376"/>
      <c r="BHL111" s="376"/>
      <c r="BHM111" s="376"/>
      <c r="BHN111" s="376"/>
      <c r="BHO111" s="376"/>
      <c r="BHP111" s="376"/>
      <c r="BHQ111" s="376"/>
      <c r="BHR111" s="376"/>
      <c r="BHS111" s="376"/>
      <c r="BHT111" s="376"/>
      <c r="BHU111" s="376"/>
      <c r="BHV111" s="376"/>
      <c r="BHW111" s="376"/>
      <c r="BHX111" s="376"/>
      <c r="BHY111" s="376"/>
      <c r="BHZ111" s="376"/>
      <c r="BIA111" s="376"/>
      <c r="BIB111" s="376"/>
      <c r="BIC111" s="376"/>
      <c r="BID111" s="376"/>
      <c r="BIE111" s="376"/>
      <c r="BIF111" s="376"/>
      <c r="BIG111" s="376"/>
      <c r="BIH111" s="376"/>
      <c r="BII111" s="376"/>
      <c r="BIJ111" s="376"/>
      <c r="BIK111" s="376"/>
      <c r="BIL111" s="376"/>
      <c r="BIM111" s="376"/>
      <c r="BIN111" s="376"/>
      <c r="BIO111" s="376"/>
      <c r="BIP111" s="376"/>
      <c r="BIQ111" s="376"/>
      <c r="BIR111" s="376"/>
      <c r="BIS111" s="376"/>
      <c r="BIT111" s="376"/>
      <c r="BIU111" s="376"/>
      <c r="BIV111" s="376"/>
      <c r="BIW111" s="376"/>
      <c r="BIX111" s="376"/>
      <c r="BIY111" s="376"/>
      <c r="BIZ111" s="376"/>
      <c r="BJA111" s="376"/>
      <c r="BJB111" s="376"/>
      <c r="BJC111" s="376"/>
      <c r="BJD111" s="376"/>
      <c r="BJE111" s="376"/>
      <c r="BJF111" s="376"/>
      <c r="BJG111" s="376"/>
      <c r="BJH111" s="376"/>
      <c r="BJI111" s="376"/>
      <c r="BJJ111" s="376"/>
      <c r="BJK111" s="376"/>
      <c r="BJL111" s="376"/>
      <c r="BJM111" s="376"/>
      <c r="BJN111" s="376"/>
      <c r="BJO111" s="376"/>
      <c r="BJP111" s="376"/>
      <c r="BJQ111" s="376"/>
      <c r="BJR111" s="376"/>
      <c r="BJS111" s="376"/>
      <c r="BJT111" s="376"/>
      <c r="BJU111" s="376"/>
      <c r="BJV111" s="376"/>
      <c r="BJW111" s="376"/>
      <c r="BJX111" s="376"/>
      <c r="BJY111" s="376"/>
      <c r="BJZ111" s="376"/>
      <c r="BKA111" s="376"/>
      <c r="BKB111" s="376"/>
      <c r="BKC111" s="376"/>
      <c r="BKD111" s="376"/>
      <c r="BKE111" s="376"/>
      <c r="BKF111" s="376"/>
      <c r="BKG111" s="376"/>
      <c r="BKH111" s="376"/>
      <c r="BKI111" s="376"/>
      <c r="BKJ111" s="376"/>
      <c r="BKK111" s="376"/>
      <c r="BKL111" s="376"/>
      <c r="BKM111" s="376"/>
      <c r="BKN111" s="376"/>
      <c r="BKO111" s="376"/>
      <c r="BKP111" s="376"/>
      <c r="BKQ111" s="376"/>
      <c r="BKR111" s="376"/>
      <c r="BKS111" s="376"/>
      <c r="BKT111" s="376"/>
      <c r="BKU111" s="376"/>
      <c r="BKV111" s="376"/>
      <c r="BKW111" s="376"/>
      <c r="BKX111" s="376"/>
      <c r="BKY111" s="376"/>
      <c r="BKZ111" s="376"/>
      <c r="BLA111" s="376"/>
      <c r="BLB111" s="376"/>
      <c r="BLC111" s="376"/>
      <c r="BLD111" s="376"/>
      <c r="BLE111" s="376"/>
      <c r="BLF111" s="376"/>
      <c r="BLG111" s="376"/>
      <c r="BLH111" s="376"/>
      <c r="BLI111" s="376"/>
      <c r="BLJ111" s="376"/>
      <c r="BLK111" s="376"/>
      <c r="BLL111" s="376"/>
      <c r="BLM111" s="376"/>
      <c r="BLN111" s="376"/>
      <c r="BLO111" s="376"/>
      <c r="BLP111" s="376"/>
      <c r="BLQ111" s="376"/>
      <c r="BLR111" s="376"/>
      <c r="BLS111" s="376"/>
      <c r="BLT111" s="376"/>
      <c r="BLU111" s="376"/>
      <c r="BLV111" s="376"/>
      <c r="BLW111" s="376"/>
      <c r="BLX111" s="376"/>
      <c r="BLY111" s="376"/>
      <c r="BLZ111" s="376"/>
      <c r="BMA111" s="376"/>
      <c r="BMB111" s="376"/>
      <c r="BMC111" s="376"/>
      <c r="BMD111" s="376"/>
      <c r="BME111" s="376"/>
      <c r="BMF111" s="376"/>
      <c r="BMG111" s="376"/>
      <c r="BMH111" s="376"/>
      <c r="BMI111" s="376"/>
      <c r="BMJ111" s="376"/>
      <c r="BMK111" s="376"/>
      <c r="BML111" s="376"/>
      <c r="BMM111" s="376"/>
      <c r="BMN111" s="376"/>
      <c r="BMO111" s="376"/>
      <c r="BMP111" s="376"/>
      <c r="BMQ111" s="376"/>
      <c r="BMR111" s="376"/>
      <c r="BMS111" s="376"/>
      <c r="BMT111" s="376"/>
      <c r="BMU111" s="376"/>
      <c r="BMV111" s="376"/>
      <c r="BMW111" s="376"/>
      <c r="BMX111" s="376"/>
      <c r="BMY111" s="376"/>
      <c r="BMZ111" s="376"/>
      <c r="BNA111" s="376"/>
      <c r="BNB111" s="376"/>
      <c r="BNC111" s="376"/>
      <c r="BND111" s="376"/>
      <c r="BNE111" s="376"/>
      <c r="BNF111" s="376"/>
      <c r="BNG111" s="376"/>
      <c r="BNH111" s="376"/>
      <c r="BNI111" s="376"/>
      <c r="BNJ111" s="376"/>
      <c r="BNK111" s="376"/>
      <c r="BNL111" s="376"/>
      <c r="BNM111" s="376"/>
      <c r="BNN111" s="376"/>
      <c r="BNO111" s="376"/>
      <c r="BNP111" s="376"/>
      <c r="BNQ111" s="376"/>
      <c r="BNR111" s="376"/>
      <c r="BNS111" s="376"/>
      <c r="BNT111" s="376"/>
      <c r="BNU111" s="376"/>
      <c r="BNV111" s="376"/>
      <c r="BNW111" s="376"/>
      <c r="BNX111" s="376"/>
      <c r="BNY111" s="376"/>
      <c r="BNZ111" s="376"/>
      <c r="BOA111" s="376"/>
      <c r="BOB111" s="376"/>
      <c r="BOC111" s="376"/>
      <c r="BOD111" s="376"/>
      <c r="BOE111" s="376"/>
      <c r="BOF111" s="376"/>
      <c r="BOG111" s="376"/>
      <c r="BOH111" s="376"/>
      <c r="BOI111" s="376"/>
      <c r="BOJ111" s="376"/>
      <c r="BOK111" s="376"/>
      <c r="BOL111" s="376"/>
      <c r="BOM111" s="376"/>
      <c r="BON111" s="376"/>
      <c r="BOO111" s="376"/>
      <c r="BOP111" s="376"/>
      <c r="BOQ111" s="376"/>
      <c r="BOR111" s="376"/>
      <c r="BOS111" s="376"/>
      <c r="BOT111" s="376"/>
      <c r="BOU111" s="376"/>
      <c r="BOV111" s="376"/>
      <c r="BOW111" s="376"/>
      <c r="BOX111" s="376"/>
      <c r="BOY111" s="376"/>
      <c r="BOZ111" s="376"/>
      <c r="BPA111" s="376"/>
      <c r="BPB111" s="376"/>
      <c r="BPC111" s="376"/>
      <c r="BPD111" s="376"/>
      <c r="BPE111" s="376"/>
      <c r="BPF111" s="376"/>
      <c r="BPG111" s="376"/>
      <c r="BPH111" s="376"/>
      <c r="BPI111" s="376"/>
      <c r="BPJ111" s="376"/>
      <c r="BPK111" s="376"/>
      <c r="BPL111" s="376"/>
      <c r="BPM111" s="376"/>
      <c r="BPN111" s="376"/>
      <c r="BPO111" s="376"/>
      <c r="BPP111" s="376"/>
      <c r="BPQ111" s="376"/>
      <c r="BPR111" s="376"/>
      <c r="BPS111" s="376"/>
      <c r="BPT111" s="376"/>
      <c r="BPU111" s="376"/>
      <c r="BPV111" s="376"/>
      <c r="BPW111" s="376"/>
      <c r="BPX111" s="376"/>
      <c r="BPY111" s="376"/>
      <c r="BPZ111" s="376"/>
      <c r="BQA111" s="376"/>
      <c r="BQB111" s="376"/>
      <c r="BQC111" s="376"/>
      <c r="BQD111" s="376"/>
      <c r="BQE111" s="376"/>
      <c r="BQF111" s="376"/>
      <c r="BQG111" s="376"/>
      <c r="BQH111" s="376"/>
      <c r="BQI111" s="376"/>
      <c r="BQJ111" s="376"/>
      <c r="BQK111" s="376"/>
      <c r="BQL111" s="376"/>
      <c r="BQM111" s="376"/>
      <c r="BQN111" s="376"/>
      <c r="BQO111" s="376"/>
      <c r="BQP111" s="376"/>
      <c r="BQQ111" s="376"/>
      <c r="BQR111" s="376"/>
      <c r="BQS111" s="376"/>
      <c r="BQT111" s="376"/>
      <c r="BQU111" s="376"/>
      <c r="BQV111" s="376"/>
      <c r="BQW111" s="376"/>
      <c r="BQX111" s="376"/>
      <c r="BQY111" s="376"/>
      <c r="BQZ111" s="376"/>
      <c r="BRA111" s="376"/>
      <c r="BRB111" s="376"/>
      <c r="BRC111" s="376"/>
      <c r="BRD111" s="376"/>
      <c r="BRE111" s="376"/>
      <c r="BRF111" s="376"/>
      <c r="BRG111" s="376"/>
      <c r="BRH111" s="376"/>
      <c r="BRI111" s="376"/>
      <c r="BRJ111" s="376"/>
      <c r="BRK111" s="376"/>
      <c r="BRL111" s="376"/>
      <c r="BRM111" s="376"/>
      <c r="BRN111" s="376"/>
      <c r="BRO111" s="376"/>
      <c r="BRP111" s="376"/>
      <c r="BRQ111" s="376"/>
      <c r="BRR111" s="376"/>
      <c r="BRS111" s="376"/>
      <c r="BRT111" s="376"/>
      <c r="BRU111" s="376"/>
      <c r="BRV111" s="376"/>
      <c r="BRW111" s="376"/>
      <c r="BRX111" s="376"/>
      <c r="BRY111" s="376"/>
      <c r="BRZ111" s="376"/>
      <c r="BSA111" s="376"/>
      <c r="BSB111" s="376"/>
      <c r="BSC111" s="376"/>
      <c r="BSD111" s="376"/>
      <c r="BSE111" s="376"/>
      <c r="BSF111" s="376"/>
      <c r="BSG111" s="376"/>
      <c r="BSH111" s="376"/>
      <c r="BSI111" s="376"/>
      <c r="BSJ111" s="376"/>
      <c r="BSK111" s="376"/>
      <c r="BSL111" s="376"/>
      <c r="BSM111" s="376"/>
      <c r="BSN111" s="376"/>
      <c r="BSO111" s="376"/>
      <c r="BSP111" s="376"/>
      <c r="BSQ111" s="376"/>
      <c r="BSR111" s="376"/>
      <c r="BSS111" s="376"/>
      <c r="BST111" s="376"/>
      <c r="BSU111" s="376"/>
      <c r="BSV111" s="376"/>
      <c r="BSW111" s="376"/>
      <c r="BSX111" s="376"/>
      <c r="BSY111" s="376"/>
      <c r="BSZ111" s="376"/>
      <c r="BTA111" s="376"/>
      <c r="BTB111" s="376"/>
      <c r="BTC111" s="376"/>
      <c r="BTD111" s="376"/>
      <c r="BTE111" s="376"/>
      <c r="BTF111" s="376"/>
      <c r="BTG111" s="376"/>
      <c r="BTH111" s="376"/>
      <c r="BTI111" s="376"/>
      <c r="BTJ111" s="376"/>
      <c r="BTK111" s="376"/>
      <c r="BTL111" s="376"/>
      <c r="BTM111" s="376"/>
      <c r="BTN111" s="376"/>
      <c r="BTO111" s="376"/>
      <c r="BTP111" s="376"/>
      <c r="BTQ111" s="376"/>
      <c r="BTR111" s="376"/>
      <c r="BTS111" s="376"/>
      <c r="BTT111" s="376"/>
      <c r="BTU111" s="376"/>
      <c r="BTV111" s="376"/>
      <c r="BTW111" s="376"/>
      <c r="BTX111" s="376"/>
      <c r="BTY111" s="376"/>
      <c r="BTZ111" s="376"/>
      <c r="BUA111" s="376"/>
      <c r="BUB111" s="376"/>
      <c r="BUC111" s="376"/>
      <c r="BUD111" s="376"/>
      <c r="BUE111" s="376"/>
      <c r="BUF111" s="376"/>
      <c r="BUG111" s="376"/>
      <c r="BUH111" s="376"/>
      <c r="BUI111" s="376"/>
      <c r="BUJ111" s="376"/>
      <c r="BUK111" s="376"/>
      <c r="BUL111" s="376"/>
      <c r="BUM111" s="376"/>
      <c r="BUN111" s="376"/>
      <c r="BUO111" s="376"/>
      <c r="BUP111" s="376"/>
      <c r="BUQ111" s="376"/>
      <c r="BUR111" s="376"/>
      <c r="BUS111" s="376"/>
      <c r="BUT111" s="376"/>
      <c r="BUU111" s="376"/>
      <c r="BUV111" s="376"/>
      <c r="BUW111" s="376"/>
      <c r="BUX111" s="376"/>
      <c r="BUY111" s="376"/>
      <c r="BUZ111" s="376"/>
      <c r="BVA111" s="376"/>
      <c r="BVB111" s="376"/>
      <c r="BVC111" s="376"/>
      <c r="BVD111" s="376"/>
      <c r="BVE111" s="376"/>
      <c r="BVF111" s="376"/>
      <c r="BVG111" s="376"/>
      <c r="BVH111" s="376"/>
      <c r="BVI111" s="376"/>
      <c r="BVJ111" s="376"/>
      <c r="BVK111" s="376"/>
      <c r="BVL111" s="376"/>
      <c r="BVM111" s="376"/>
      <c r="BVN111" s="376"/>
      <c r="BVO111" s="376"/>
      <c r="BVP111" s="376"/>
      <c r="BVQ111" s="376"/>
      <c r="BVR111" s="376"/>
      <c r="BVS111" s="376"/>
      <c r="BVT111" s="376"/>
      <c r="BVU111" s="376"/>
      <c r="BVV111" s="376"/>
      <c r="BVW111" s="376"/>
      <c r="BVX111" s="376"/>
      <c r="BVY111" s="376"/>
      <c r="BVZ111" s="376"/>
      <c r="BWA111" s="376"/>
      <c r="BWB111" s="376"/>
      <c r="BWC111" s="376"/>
      <c r="BWD111" s="376"/>
      <c r="BWE111" s="376"/>
      <c r="BWF111" s="376"/>
      <c r="BWG111" s="376"/>
      <c r="BWH111" s="376"/>
      <c r="BWI111" s="376"/>
      <c r="BWJ111" s="376"/>
      <c r="BWK111" s="376"/>
      <c r="BWL111" s="376"/>
      <c r="BWM111" s="376"/>
      <c r="BWN111" s="376"/>
      <c r="BWO111" s="376"/>
      <c r="BWP111" s="376"/>
      <c r="BWQ111" s="376"/>
      <c r="BWR111" s="376"/>
      <c r="BWS111" s="376"/>
      <c r="BWT111" s="376"/>
      <c r="BWU111" s="376"/>
      <c r="BWV111" s="376"/>
      <c r="BWW111" s="376"/>
      <c r="BWX111" s="376"/>
      <c r="BWY111" s="376"/>
      <c r="BWZ111" s="376"/>
      <c r="BXA111" s="376"/>
      <c r="BXB111" s="376"/>
      <c r="BXC111" s="376"/>
      <c r="BXD111" s="376"/>
      <c r="BXE111" s="376"/>
      <c r="BXF111" s="376"/>
      <c r="BXG111" s="376"/>
      <c r="BXH111" s="376"/>
      <c r="BXI111" s="376"/>
      <c r="BXJ111" s="376"/>
      <c r="BXK111" s="376"/>
      <c r="BXL111" s="376"/>
      <c r="BXM111" s="376"/>
      <c r="BXN111" s="376"/>
      <c r="BXO111" s="376"/>
      <c r="BXP111" s="376"/>
      <c r="BXQ111" s="376"/>
      <c r="BXR111" s="376"/>
      <c r="BXS111" s="376"/>
      <c r="BXT111" s="376"/>
      <c r="BXU111" s="376"/>
      <c r="BXV111" s="376"/>
      <c r="BXW111" s="376"/>
      <c r="BXX111" s="376"/>
      <c r="BXY111" s="376"/>
      <c r="BXZ111" s="376"/>
      <c r="BYA111" s="376"/>
      <c r="BYB111" s="376"/>
      <c r="BYC111" s="376"/>
      <c r="BYD111" s="376"/>
      <c r="BYE111" s="376"/>
      <c r="BYF111" s="376"/>
      <c r="BYG111" s="376"/>
      <c r="BYH111" s="376"/>
      <c r="BYI111" s="376"/>
      <c r="BYJ111" s="376"/>
      <c r="BYK111" s="376"/>
      <c r="BYL111" s="376"/>
      <c r="BYM111" s="376"/>
      <c r="BYN111" s="376"/>
      <c r="BYO111" s="376"/>
      <c r="BYP111" s="376"/>
      <c r="BYQ111" s="376"/>
      <c r="BYR111" s="376"/>
      <c r="BYS111" s="376"/>
      <c r="BYT111" s="376"/>
      <c r="BYU111" s="376"/>
      <c r="BYV111" s="376"/>
      <c r="BYW111" s="376"/>
      <c r="BYX111" s="376"/>
      <c r="BYY111" s="376"/>
      <c r="BYZ111" s="376"/>
      <c r="BZA111" s="376"/>
      <c r="BZB111" s="376"/>
      <c r="BZC111" s="376"/>
      <c r="BZD111" s="376"/>
      <c r="BZE111" s="376"/>
      <c r="BZF111" s="376"/>
      <c r="BZG111" s="376"/>
      <c r="BZH111" s="376"/>
      <c r="BZI111" s="376"/>
      <c r="BZJ111" s="376"/>
      <c r="BZK111" s="376"/>
      <c r="BZL111" s="376"/>
      <c r="BZM111" s="376"/>
      <c r="BZN111" s="376"/>
      <c r="BZO111" s="376"/>
      <c r="BZP111" s="376"/>
      <c r="BZQ111" s="376"/>
      <c r="BZR111" s="376"/>
      <c r="BZS111" s="376"/>
      <c r="BZT111" s="376"/>
      <c r="BZU111" s="376"/>
      <c r="BZV111" s="376"/>
      <c r="BZW111" s="376"/>
      <c r="BZX111" s="376"/>
      <c r="BZY111" s="376"/>
      <c r="BZZ111" s="376"/>
      <c r="CAA111" s="376"/>
      <c r="CAB111" s="376"/>
      <c r="CAC111" s="376"/>
      <c r="CAD111" s="376"/>
      <c r="CAE111" s="376"/>
      <c r="CAF111" s="376"/>
      <c r="CAG111" s="376"/>
      <c r="CAH111" s="376"/>
      <c r="CAI111" s="376"/>
      <c r="CAJ111" s="376"/>
      <c r="CAK111" s="376"/>
      <c r="CAL111" s="376"/>
      <c r="CAM111" s="376"/>
      <c r="CAN111" s="376"/>
      <c r="CAO111" s="376"/>
      <c r="CAP111" s="376"/>
      <c r="CAQ111" s="376"/>
      <c r="CAR111" s="376"/>
      <c r="CAS111" s="376"/>
      <c r="CAT111" s="376"/>
      <c r="CAU111" s="376"/>
      <c r="CAV111" s="376"/>
      <c r="CAW111" s="376"/>
      <c r="CAX111" s="376"/>
      <c r="CAY111" s="376"/>
      <c r="CAZ111" s="376"/>
      <c r="CBA111" s="376"/>
      <c r="CBB111" s="376"/>
      <c r="CBC111" s="376"/>
      <c r="CBD111" s="376"/>
      <c r="CBE111" s="376"/>
      <c r="CBF111" s="376"/>
      <c r="CBG111" s="376"/>
      <c r="CBH111" s="376"/>
      <c r="CBI111" s="376"/>
      <c r="CBJ111" s="376"/>
      <c r="CBK111" s="376"/>
      <c r="CBL111" s="376"/>
      <c r="CBM111" s="376"/>
      <c r="CBN111" s="376"/>
      <c r="CBO111" s="376"/>
      <c r="CBP111" s="376"/>
      <c r="CBQ111" s="376"/>
      <c r="CBR111" s="376"/>
      <c r="CBS111" s="376"/>
      <c r="CBT111" s="376"/>
      <c r="CBU111" s="376"/>
      <c r="CBV111" s="376"/>
      <c r="CBW111" s="376"/>
      <c r="CBX111" s="376"/>
      <c r="CBY111" s="376"/>
      <c r="CBZ111" s="376"/>
      <c r="CCA111" s="376"/>
      <c r="CCB111" s="376"/>
      <c r="CCC111" s="376"/>
      <c r="CCD111" s="376"/>
      <c r="CCE111" s="376"/>
      <c r="CCF111" s="376"/>
      <c r="CCG111" s="376"/>
      <c r="CCH111" s="376"/>
      <c r="CCI111" s="376"/>
      <c r="CCJ111" s="376"/>
      <c r="CCK111" s="376"/>
      <c r="CCL111" s="376"/>
      <c r="CCM111" s="376"/>
      <c r="CCN111" s="376"/>
      <c r="CCO111" s="376"/>
      <c r="CCP111" s="376"/>
      <c r="CCQ111" s="376"/>
      <c r="CCR111" s="376"/>
      <c r="CCS111" s="376"/>
      <c r="CCT111" s="376"/>
      <c r="CCU111" s="376"/>
      <c r="CCV111" s="376"/>
      <c r="CCW111" s="376"/>
      <c r="CCX111" s="376"/>
      <c r="CCY111" s="376"/>
      <c r="CCZ111" s="376"/>
      <c r="CDA111" s="376"/>
      <c r="CDB111" s="376"/>
      <c r="CDC111" s="376"/>
      <c r="CDD111" s="376"/>
      <c r="CDE111" s="376"/>
      <c r="CDF111" s="376"/>
      <c r="CDG111" s="376"/>
      <c r="CDH111" s="376"/>
      <c r="CDI111" s="376"/>
      <c r="CDJ111" s="376"/>
      <c r="CDK111" s="376"/>
      <c r="CDL111" s="376"/>
      <c r="CDM111" s="376"/>
      <c r="CDN111" s="376"/>
      <c r="CDO111" s="376"/>
      <c r="CDP111" s="376"/>
      <c r="CDQ111" s="376"/>
      <c r="CDR111" s="376"/>
      <c r="CDS111" s="376"/>
      <c r="CDT111" s="376"/>
      <c r="CDU111" s="376"/>
      <c r="CDV111" s="376"/>
      <c r="CDW111" s="376"/>
      <c r="CDX111" s="376"/>
      <c r="CDY111" s="376"/>
      <c r="CDZ111" s="376"/>
      <c r="CEA111" s="376"/>
      <c r="CEB111" s="376"/>
      <c r="CEC111" s="376"/>
      <c r="CED111" s="376"/>
      <c r="CEE111" s="376"/>
      <c r="CEF111" s="376"/>
      <c r="CEG111" s="376"/>
      <c r="CEH111" s="376"/>
      <c r="CEI111" s="376"/>
      <c r="CEJ111" s="376"/>
      <c r="CEK111" s="376"/>
      <c r="CEL111" s="376"/>
      <c r="CEM111" s="376"/>
      <c r="CEN111" s="376"/>
      <c r="CEO111" s="376"/>
      <c r="CEP111" s="376"/>
      <c r="CEQ111" s="376"/>
      <c r="CER111" s="376"/>
      <c r="CES111" s="376"/>
      <c r="CET111" s="376"/>
      <c r="CEU111" s="376"/>
      <c r="CEV111" s="376"/>
      <c r="CEW111" s="376"/>
      <c r="CEX111" s="376"/>
      <c r="CEY111" s="376"/>
      <c r="CEZ111" s="376"/>
      <c r="CFA111" s="376"/>
      <c r="CFB111" s="376"/>
      <c r="CFC111" s="376"/>
      <c r="CFD111" s="376"/>
      <c r="CFE111" s="376"/>
      <c r="CFF111" s="376"/>
      <c r="CFG111" s="376"/>
      <c r="CFH111" s="376"/>
      <c r="CFI111" s="376"/>
      <c r="CFJ111" s="376"/>
      <c r="CFK111" s="376"/>
      <c r="CFL111" s="376"/>
      <c r="CFM111" s="376"/>
      <c r="CFN111" s="376"/>
      <c r="CFO111" s="376"/>
      <c r="CFP111" s="376"/>
      <c r="CFQ111" s="376"/>
      <c r="CFR111" s="376"/>
      <c r="CFS111" s="376"/>
      <c r="CFT111" s="376"/>
      <c r="CFU111" s="376"/>
      <c r="CFV111" s="376"/>
      <c r="CFW111" s="376"/>
      <c r="CFX111" s="376"/>
      <c r="CFY111" s="376"/>
      <c r="CFZ111" s="376"/>
      <c r="CGA111" s="376"/>
      <c r="CGB111" s="376"/>
      <c r="CGC111" s="376"/>
      <c r="CGD111" s="376"/>
      <c r="CGE111" s="376"/>
      <c r="CGF111" s="376"/>
      <c r="CGG111" s="376"/>
      <c r="CGH111" s="376"/>
      <c r="CGI111" s="376"/>
      <c r="CGJ111" s="376"/>
      <c r="CGK111" s="376"/>
      <c r="CGL111" s="376"/>
      <c r="CGM111" s="376"/>
      <c r="CGN111" s="376"/>
      <c r="CGO111" s="376"/>
      <c r="CGP111" s="376"/>
      <c r="CGQ111" s="376"/>
      <c r="CGR111" s="376"/>
      <c r="CGS111" s="376"/>
      <c r="CGT111" s="376"/>
      <c r="CGU111" s="376"/>
      <c r="CGV111" s="376"/>
      <c r="CGW111" s="376"/>
      <c r="CGX111" s="376"/>
      <c r="CGY111" s="376"/>
      <c r="CGZ111" s="376"/>
      <c r="CHA111" s="376"/>
      <c r="CHB111" s="376"/>
      <c r="CHC111" s="376"/>
      <c r="CHD111" s="376"/>
      <c r="CHE111" s="376"/>
      <c r="CHF111" s="376"/>
      <c r="CHG111" s="376"/>
      <c r="CHH111" s="376"/>
      <c r="CHI111" s="376"/>
      <c r="CHJ111" s="376"/>
      <c r="CHK111" s="376"/>
      <c r="CHL111" s="376"/>
      <c r="CHM111" s="376"/>
      <c r="CHN111" s="376"/>
      <c r="CHO111" s="376"/>
      <c r="CHP111" s="376"/>
      <c r="CHQ111" s="376"/>
      <c r="CHR111" s="376"/>
      <c r="CHS111" s="376"/>
      <c r="CHT111" s="376"/>
      <c r="CHU111" s="376"/>
      <c r="CHV111" s="376"/>
      <c r="CHW111" s="376"/>
      <c r="CHX111" s="376"/>
      <c r="CHY111" s="376"/>
      <c r="CHZ111" s="376"/>
      <c r="CIA111" s="376"/>
      <c r="CIB111" s="376"/>
      <c r="CIC111" s="376"/>
      <c r="CID111" s="376"/>
      <c r="CIE111" s="376"/>
      <c r="CIF111" s="376"/>
      <c r="CIG111" s="376"/>
      <c r="CIH111" s="376"/>
      <c r="CII111" s="376"/>
      <c r="CIJ111" s="376"/>
      <c r="CIK111" s="376"/>
      <c r="CIL111" s="376"/>
      <c r="CIM111" s="376"/>
      <c r="CIN111" s="376"/>
      <c r="CIO111" s="376"/>
      <c r="CIP111" s="376"/>
      <c r="CIQ111" s="376"/>
      <c r="CIR111" s="376"/>
      <c r="CIS111" s="376"/>
      <c r="CIT111" s="376"/>
      <c r="CIU111" s="376"/>
      <c r="CIV111" s="376"/>
      <c r="CIW111" s="376"/>
      <c r="CIX111" s="376"/>
      <c r="CIY111" s="376"/>
      <c r="CIZ111" s="376"/>
      <c r="CJA111" s="376"/>
      <c r="CJB111" s="376"/>
      <c r="CJC111" s="376"/>
      <c r="CJD111" s="376"/>
      <c r="CJE111" s="376"/>
      <c r="CJF111" s="376"/>
      <c r="CJG111" s="376"/>
      <c r="CJH111" s="376"/>
      <c r="CJI111" s="376"/>
      <c r="CJJ111" s="376"/>
      <c r="CJK111" s="376"/>
      <c r="CJL111" s="376"/>
      <c r="CJM111" s="376"/>
      <c r="CJN111" s="376"/>
      <c r="CJO111" s="376"/>
      <c r="CJP111" s="376"/>
      <c r="CJQ111" s="376"/>
      <c r="CJR111" s="376"/>
      <c r="CJS111" s="376"/>
      <c r="CJT111" s="376"/>
      <c r="CJU111" s="376"/>
      <c r="CJV111" s="376"/>
      <c r="CJW111" s="376"/>
      <c r="CJX111" s="376"/>
      <c r="CJY111" s="376"/>
      <c r="CJZ111" s="376"/>
      <c r="CKA111" s="376"/>
      <c r="CKB111" s="376"/>
      <c r="CKC111" s="376"/>
      <c r="CKD111" s="376"/>
      <c r="CKE111" s="376"/>
      <c r="CKF111" s="376"/>
      <c r="CKG111" s="376"/>
      <c r="CKH111" s="376"/>
      <c r="CKI111" s="376"/>
      <c r="CKJ111" s="376"/>
      <c r="CKK111" s="376"/>
      <c r="CKL111" s="376"/>
      <c r="CKM111" s="376"/>
      <c r="CKN111" s="376"/>
      <c r="CKO111" s="376"/>
      <c r="CKP111" s="376"/>
      <c r="CKQ111" s="376"/>
      <c r="CKR111" s="376"/>
      <c r="CKS111" s="376"/>
      <c r="CKT111" s="376"/>
      <c r="CKU111" s="376"/>
      <c r="CKV111" s="376"/>
      <c r="CKW111" s="376"/>
      <c r="CKX111" s="376"/>
      <c r="CKY111" s="376"/>
      <c r="CKZ111" s="376"/>
      <c r="CLA111" s="376"/>
      <c r="CLB111" s="376"/>
      <c r="CLC111" s="376"/>
      <c r="CLD111" s="376"/>
      <c r="CLE111" s="376"/>
      <c r="CLF111" s="376"/>
      <c r="CLG111" s="376"/>
      <c r="CLH111" s="376"/>
      <c r="CLI111" s="376"/>
      <c r="CLJ111" s="376"/>
      <c r="CLK111" s="376"/>
      <c r="CLL111" s="376"/>
      <c r="CLM111" s="376"/>
      <c r="CLN111" s="376"/>
      <c r="CLO111" s="376"/>
      <c r="CLP111" s="376"/>
      <c r="CLQ111" s="376"/>
      <c r="CLR111" s="376"/>
      <c r="CLS111" s="376"/>
      <c r="CLT111" s="376"/>
      <c r="CLU111" s="376"/>
      <c r="CLV111" s="376"/>
      <c r="CLW111" s="376"/>
      <c r="CLX111" s="376"/>
      <c r="CLY111" s="376"/>
      <c r="CLZ111" s="376"/>
      <c r="CMA111" s="376"/>
      <c r="CMB111" s="376"/>
      <c r="CMC111" s="376"/>
      <c r="CMD111" s="376"/>
      <c r="CME111" s="376"/>
      <c r="CMF111" s="376"/>
      <c r="CMG111" s="376"/>
      <c r="CMH111" s="376"/>
      <c r="CMI111" s="376"/>
      <c r="CMJ111" s="376"/>
      <c r="CMK111" s="376"/>
      <c r="CML111" s="376"/>
      <c r="CMM111" s="376"/>
      <c r="CMN111" s="376"/>
      <c r="CMO111" s="376"/>
      <c r="CMP111" s="376"/>
      <c r="CMQ111" s="376"/>
      <c r="CMR111" s="376"/>
      <c r="CMS111" s="376"/>
      <c r="CMT111" s="376"/>
      <c r="CMU111" s="376"/>
      <c r="CMV111" s="376"/>
      <c r="CMW111" s="376"/>
      <c r="CMX111" s="376"/>
      <c r="CMY111" s="376"/>
      <c r="CMZ111" s="376"/>
      <c r="CNA111" s="376"/>
      <c r="CNB111" s="376"/>
      <c r="CNC111" s="376"/>
      <c r="CND111" s="376"/>
      <c r="CNE111" s="376"/>
      <c r="CNF111" s="376"/>
      <c r="CNG111" s="376"/>
      <c r="CNH111" s="376"/>
      <c r="CNI111" s="376"/>
      <c r="CNJ111" s="376"/>
      <c r="CNK111" s="376"/>
      <c r="CNL111" s="376"/>
      <c r="CNM111" s="376"/>
      <c r="CNN111" s="376"/>
      <c r="CNO111" s="376"/>
      <c r="CNP111" s="376"/>
      <c r="CNQ111" s="376"/>
      <c r="CNR111" s="376"/>
      <c r="CNS111" s="376"/>
      <c r="CNT111" s="376"/>
      <c r="CNU111" s="376"/>
      <c r="CNV111" s="376"/>
      <c r="CNW111" s="376"/>
      <c r="CNX111" s="376"/>
      <c r="CNY111" s="376"/>
      <c r="CNZ111" s="376"/>
      <c r="COA111" s="376"/>
      <c r="COB111" s="376"/>
      <c r="COC111" s="376"/>
      <c r="COD111" s="376"/>
      <c r="COE111" s="376"/>
      <c r="COF111" s="376"/>
      <c r="COG111" s="376"/>
      <c r="COH111" s="376"/>
      <c r="COI111" s="376"/>
      <c r="COJ111" s="376"/>
      <c r="COK111" s="376"/>
      <c r="COL111" s="376"/>
      <c r="COM111" s="376"/>
      <c r="CON111" s="376"/>
      <c r="COO111" s="376"/>
      <c r="COP111" s="376"/>
      <c r="COQ111" s="376"/>
      <c r="COR111" s="376"/>
      <c r="COS111" s="376"/>
      <c r="COT111" s="376"/>
      <c r="COU111" s="376"/>
      <c r="COV111" s="376"/>
      <c r="COW111" s="376"/>
      <c r="COX111" s="376"/>
      <c r="COY111" s="376"/>
      <c r="COZ111" s="376"/>
      <c r="CPA111" s="376"/>
      <c r="CPB111" s="376"/>
      <c r="CPC111" s="376"/>
      <c r="CPD111" s="376"/>
      <c r="CPE111" s="376"/>
      <c r="CPF111" s="376"/>
      <c r="CPG111" s="376"/>
      <c r="CPH111" s="376"/>
      <c r="CPI111" s="376"/>
      <c r="CPJ111" s="376"/>
      <c r="CPK111" s="376"/>
      <c r="CPL111" s="376"/>
      <c r="CPM111" s="376"/>
      <c r="CPN111" s="376"/>
      <c r="CPO111" s="376"/>
      <c r="CPP111" s="376"/>
      <c r="CPQ111" s="376"/>
      <c r="CPR111" s="376"/>
      <c r="CPS111" s="376"/>
      <c r="CPT111" s="376"/>
      <c r="CPU111" s="376"/>
      <c r="CPV111" s="376"/>
      <c r="CPW111" s="376"/>
      <c r="CPX111" s="376"/>
      <c r="CPY111" s="376"/>
      <c r="CPZ111" s="376"/>
      <c r="CQA111" s="376"/>
      <c r="CQB111" s="376"/>
      <c r="CQC111" s="376"/>
      <c r="CQD111" s="376"/>
      <c r="CQE111" s="376"/>
      <c r="CQF111" s="376"/>
      <c r="CQG111" s="376"/>
      <c r="CQH111" s="376"/>
      <c r="CQI111" s="376"/>
      <c r="CQJ111" s="376"/>
      <c r="CQK111" s="376"/>
      <c r="CQL111" s="376"/>
      <c r="CQM111" s="376"/>
      <c r="CQN111" s="376"/>
      <c r="CQO111" s="376"/>
      <c r="CQP111" s="376"/>
      <c r="CQQ111" s="376"/>
      <c r="CQR111" s="376"/>
      <c r="CQS111" s="376"/>
      <c r="CQT111" s="376"/>
      <c r="CQU111" s="376"/>
      <c r="CQV111" s="376"/>
      <c r="CQW111" s="376"/>
      <c r="CQX111" s="376"/>
      <c r="CQY111" s="376"/>
      <c r="CQZ111" s="376"/>
      <c r="CRA111" s="376"/>
      <c r="CRB111" s="376"/>
      <c r="CRC111" s="376"/>
      <c r="CRD111" s="376"/>
      <c r="CRE111" s="376"/>
      <c r="CRF111" s="376"/>
      <c r="CRG111" s="376"/>
      <c r="CRH111" s="376"/>
      <c r="CRI111" s="376"/>
      <c r="CRJ111" s="376"/>
      <c r="CRK111" s="376"/>
      <c r="CRL111" s="376"/>
      <c r="CRM111" s="376"/>
      <c r="CRN111" s="376"/>
      <c r="CRO111" s="376"/>
      <c r="CRP111" s="376"/>
      <c r="CRQ111" s="376"/>
      <c r="CRR111" s="376"/>
      <c r="CRS111" s="376"/>
      <c r="CRT111" s="376"/>
      <c r="CRU111" s="376"/>
      <c r="CRV111" s="376"/>
      <c r="CRW111" s="376"/>
      <c r="CRX111" s="376"/>
      <c r="CRY111" s="376"/>
      <c r="CRZ111" s="376"/>
      <c r="CSA111" s="376"/>
      <c r="CSB111" s="376"/>
      <c r="CSC111" s="376"/>
      <c r="CSD111" s="376"/>
      <c r="CSE111" s="376"/>
      <c r="CSF111" s="376"/>
      <c r="CSG111" s="376"/>
      <c r="CSH111" s="376"/>
      <c r="CSI111" s="376"/>
      <c r="CSJ111" s="376"/>
      <c r="CSK111" s="376"/>
      <c r="CSL111" s="376"/>
      <c r="CSM111" s="376"/>
      <c r="CSN111" s="376"/>
      <c r="CSO111" s="376"/>
      <c r="CSP111" s="376"/>
      <c r="CSQ111" s="376"/>
      <c r="CSR111" s="376"/>
      <c r="CSS111" s="376"/>
      <c r="CST111" s="376"/>
      <c r="CSU111" s="376"/>
      <c r="CSV111" s="376"/>
      <c r="CSW111" s="376"/>
      <c r="CSX111" s="376"/>
      <c r="CSY111" s="376"/>
      <c r="CSZ111" s="376"/>
      <c r="CTA111" s="376"/>
      <c r="CTB111" s="376"/>
      <c r="CTC111" s="376"/>
      <c r="CTD111" s="376"/>
      <c r="CTE111" s="376"/>
      <c r="CTF111" s="376"/>
      <c r="CTG111" s="376"/>
      <c r="CTH111" s="376"/>
      <c r="CTI111" s="376"/>
      <c r="CTJ111" s="376"/>
      <c r="CTK111" s="376"/>
      <c r="CTL111" s="376"/>
      <c r="CTM111" s="376"/>
      <c r="CTN111" s="376"/>
      <c r="CTO111" s="376"/>
      <c r="CTP111" s="376"/>
      <c r="CTQ111" s="376"/>
      <c r="CTR111" s="376"/>
      <c r="CTS111" s="376"/>
      <c r="CTT111" s="376"/>
      <c r="CTU111" s="376"/>
      <c r="CTV111" s="376"/>
      <c r="CTW111" s="376"/>
      <c r="CTX111" s="376"/>
      <c r="CTY111" s="376"/>
      <c r="CTZ111" s="376"/>
      <c r="CUA111" s="376"/>
      <c r="CUB111" s="376"/>
      <c r="CUC111" s="376"/>
      <c r="CUD111" s="376"/>
      <c r="CUE111" s="376"/>
      <c r="CUF111" s="376"/>
      <c r="CUG111" s="376"/>
      <c r="CUH111" s="376"/>
      <c r="CUI111" s="376"/>
      <c r="CUJ111" s="376"/>
      <c r="CUK111" s="376"/>
      <c r="CUL111" s="376"/>
      <c r="CUM111" s="376"/>
      <c r="CUN111" s="376"/>
      <c r="CUO111" s="376"/>
      <c r="CUP111" s="376"/>
      <c r="CUQ111" s="376"/>
      <c r="CUR111" s="376"/>
      <c r="CUS111" s="376"/>
      <c r="CUT111" s="376"/>
      <c r="CUU111" s="376"/>
      <c r="CUV111" s="376"/>
      <c r="CUW111" s="376"/>
      <c r="CUX111" s="376"/>
      <c r="CUY111" s="376"/>
      <c r="CUZ111" s="376"/>
      <c r="CVA111" s="376"/>
      <c r="CVB111" s="376"/>
      <c r="CVC111" s="376"/>
      <c r="CVD111" s="376"/>
      <c r="CVE111" s="376"/>
      <c r="CVF111" s="376"/>
      <c r="CVG111" s="376"/>
      <c r="CVH111" s="376"/>
      <c r="CVI111" s="376"/>
      <c r="CVJ111" s="376"/>
      <c r="CVK111" s="376"/>
      <c r="CVL111" s="376"/>
      <c r="CVM111" s="376"/>
      <c r="CVN111" s="376"/>
      <c r="CVO111" s="376"/>
      <c r="CVP111" s="376"/>
      <c r="CVQ111" s="376"/>
      <c r="CVR111" s="376"/>
      <c r="CVS111" s="376"/>
      <c r="CVT111" s="376"/>
      <c r="CVU111" s="376"/>
      <c r="CVV111" s="376"/>
      <c r="CVW111" s="376"/>
      <c r="CVX111" s="376"/>
      <c r="CVY111" s="376"/>
      <c r="CVZ111" s="376"/>
      <c r="CWA111" s="376"/>
      <c r="CWB111" s="376"/>
      <c r="CWC111" s="376"/>
      <c r="CWD111" s="376"/>
      <c r="CWE111" s="376"/>
      <c r="CWF111" s="376"/>
      <c r="CWG111" s="376"/>
      <c r="CWH111" s="376"/>
      <c r="CWI111" s="376"/>
      <c r="CWJ111" s="376"/>
      <c r="CWK111" s="376"/>
      <c r="CWL111" s="376"/>
      <c r="CWM111" s="376"/>
      <c r="CWN111" s="376"/>
      <c r="CWO111" s="376"/>
      <c r="CWP111" s="376"/>
      <c r="CWQ111" s="376"/>
      <c r="CWR111" s="376"/>
      <c r="CWS111" s="376"/>
      <c r="CWT111" s="376"/>
      <c r="CWU111" s="376"/>
      <c r="CWV111" s="376"/>
      <c r="CWW111" s="376"/>
      <c r="CWX111" s="376"/>
      <c r="CWY111" s="376"/>
      <c r="CWZ111" s="376"/>
      <c r="CXA111" s="376"/>
      <c r="CXB111" s="376"/>
      <c r="CXC111" s="376"/>
      <c r="CXD111" s="376"/>
      <c r="CXE111" s="376"/>
      <c r="CXF111" s="376"/>
      <c r="CXG111" s="376"/>
      <c r="CXH111" s="376"/>
      <c r="CXI111" s="376"/>
      <c r="CXJ111" s="376"/>
      <c r="CXK111" s="376"/>
      <c r="CXL111" s="376"/>
      <c r="CXM111" s="376"/>
      <c r="CXN111" s="376"/>
      <c r="CXO111" s="376"/>
      <c r="CXP111" s="376"/>
      <c r="CXQ111" s="376"/>
      <c r="CXR111" s="376"/>
      <c r="CXS111" s="376"/>
      <c r="CXT111" s="376"/>
      <c r="CXU111" s="376"/>
      <c r="CXV111" s="376"/>
      <c r="CXW111" s="376"/>
      <c r="CXX111" s="376"/>
      <c r="CXY111" s="376"/>
      <c r="CXZ111" s="376"/>
      <c r="CYA111" s="376"/>
      <c r="CYB111" s="376"/>
      <c r="CYC111" s="376"/>
      <c r="CYD111" s="376"/>
      <c r="CYE111" s="376"/>
      <c r="CYF111" s="376"/>
      <c r="CYG111" s="376"/>
      <c r="CYH111" s="376"/>
      <c r="CYI111" s="376"/>
      <c r="CYJ111" s="376"/>
      <c r="CYK111" s="376"/>
      <c r="CYL111" s="376"/>
      <c r="CYM111" s="376"/>
      <c r="CYN111" s="376"/>
      <c r="CYO111" s="376"/>
      <c r="CYP111" s="376"/>
      <c r="CYQ111" s="376"/>
      <c r="CYR111" s="376"/>
      <c r="CYS111" s="376"/>
      <c r="CYT111" s="376"/>
      <c r="CYU111" s="376"/>
      <c r="CYV111" s="376"/>
      <c r="CYW111" s="376"/>
      <c r="CYX111" s="376"/>
      <c r="CYY111" s="376"/>
      <c r="CYZ111" s="376"/>
      <c r="CZA111" s="376"/>
      <c r="CZB111" s="376"/>
      <c r="CZC111" s="376"/>
      <c r="CZD111" s="376"/>
      <c r="CZE111" s="376"/>
      <c r="CZF111" s="376"/>
      <c r="CZG111" s="376"/>
      <c r="CZH111" s="376"/>
      <c r="CZI111" s="376"/>
      <c r="CZJ111" s="376"/>
      <c r="CZK111" s="376"/>
      <c r="CZL111" s="376"/>
      <c r="CZM111" s="376"/>
      <c r="CZN111" s="376"/>
      <c r="CZO111" s="376"/>
      <c r="CZP111" s="376"/>
      <c r="CZQ111" s="376"/>
      <c r="CZR111" s="376"/>
      <c r="CZS111" s="376"/>
      <c r="CZT111" s="376"/>
      <c r="CZU111" s="376"/>
      <c r="CZV111" s="376"/>
      <c r="CZW111" s="376"/>
      <c r="CZX111" s="376"/>
      <c r="CZY111" s="376"/>
      <c r="CZZ111" s="376"/>
      <c r="DAA111" s="376"/>
      <c r="DAB111" s="376"/>
      <c r="DAC111" s="376"/>
      <c r="DAD111" s="376"/>
      <c r="DAE111" s="376"/>
      <c r="DAF111" s="376"/>
      <c r="DAG111" s="376"/>
      <c r="DAH111" s="376"/>
      <c r="DAI111" s="376"/>
      <c r="DAJ111" s="376"/>
      <c r="DAK111" s="376"/>
      <c r="DAL111" s="376"/>
      <c r="DAM111" s="376"/>
      <c r="DAN111" s="376"/>
      <c r="DAO111" s="376"/>
      <c r="DAP111" s="376"/>
      <c r="DAQ111" s="376"/>
      <c r="DAR111" s="376"/>
      <c r="DAS111" s="376"/>
      <c r="DAT111" s="376"/>
      <c r="DAU111" s="376"/>
      <c r="DAV111" s="376"/>
      <c r="DAW111" s="376"/>
      <c r="DAX111" s="376"/>
      <c r="DAY111" s="376"/>
      <c r="DAZ111" s="376"/>
      <c r="DBA111" s="376"/>
      <c r="DBB111" s="376"/>
      <c r="DBC111" s="376"/>
      <c r="DBD111" s="376"/>
      <c r="DBE111" s="376"/>
      <c r="DBF111" s="376"/>
      <c r="DBG111" s="376"/>
      <c r="DBH111" s="376"/>
      <c r="DBI111" s="376"/>
      <c r="DBJ111" s="376"/>
      <c r="DBK111" s="376"/>
      <c r="DBL111" s="376"/>
      <c r="DBM111" s="376"/>
      <c r="DBN111" s="376"/>
      <c r="DBO111" s="376"/>
      <c r="DBP111" s="376"/>
      <c r="DBQ111" s="376"/>
      <c r="DBR111" s="376"/>
      <c r="DBS111" s="376"/>
      <c r="DBT111" s="376"/>
      <c r="DBU111" s="376"/>
      <c r="DBV111" s="376"/>
      <c r="DBW111" s="376"/>
      <c r="DBX111" s="376"/>
      <c r="DBY111" s="376"/>
      <c r="DBZ111" s="376"/>
      <c r="DCA111" s="376"/>
      <c r="DCB111" s="376"/>
      <c r="DCC111" s="376"/>
      <c r="DCD111" s="376"/>
      <c r="DCE111" s="376"/>
      <c r="DCF111" s="376"/>
      <c r="DCG111" s="376"/>
      <c r="DCH111" s="376"/>
      <c r="DCI111" s="376"/>
      <c r="DCJ111" s="376"/>
      <c r="DCK111" s="376"/>
      <c r="DCL111" s="376"/>
      <c r="DCM111" s="376"/>
      <c r="DCN111" s="376"/>
      <c r="DCO111" s="376"/>
      <c r="DCP111" s="376"/>
      <c r="DCQ111" s="376"/>
      <c r="DCR111" s="376"/>
      <c r="DCS111" s="376"/>
      <c r="DCT111" s="376"/>
      <c r="DCU111" s="376"/>
      <c r="DCV111" s="376"/>
      <c r="DCW111" s="376"/>
      <c r="DCX111" s="376"/>
      <c r="DCY111" s="376"/>
      <c r="DCZ111" s="376"/>
      <c r="DDA111" s="376"/>
      <c r="DDB111" s="376"/>
      <c r="DDC111" s="376"/>
      <c r="DDD111" s="376"/>
      <c r="DDE111" s="376"/>
      <c r="DDF111" s="376"/>
      <c r="DDG111" s="376"/>
      <c r="DDH111" s="376"/>
      <c r="DDI111" s="376"/>
      <c r="DDJ111" s="376"/>
      <c r="DDK111" s="376"/>
      <c r="DDL111" s="376"/>
      <c r="DDM111" s="376"/>
      <c r="DDN111" s="376"/>
      <c r="DDO111" s="376"/>
      <c r="DDP111" s="376"/>
      <c r="DDQ111" s="376"/>
      <c r="DDR111" s="376"/>
      <c r="DDS111" s="376"/>
      <c r="DDT111" s="376"/>
      <c r="DDU111" s="376"/>
      <c r="DDV111" s="376"/>
      <c r="DDW111" s="376"/>
      <c r="DDX111" s="376"/>
      <c r="DDY111" s="376"/>
      <c r="DDZ111" s="376"/>
      <c r="DEA111" s="376"/>
      <c r="DEB111" s="376"/>
      <c r="DEC111" s="376"/>
      <c r="DED111" s="376"/>
      <c r="DEE111" s="376"/>
      <c r="DEF111" s="376"/>
      <c r="DEG111" s="376"/>
      <c r="DEH111" s="376"/>
      <c r="DEI111" s="376"/>
      <c r="DEJ111" s="376"/>
      <c r="DEK111" s="376"/>
      <c r="DEL111" s="376"/>
      <c r="DEM111" s="376"/>
      <c r="DEN111" s="376"/>
      <c r="DEO111" s="376"/>
      <c r="DEP111" s="376"/>
      <c r="DEQ111" s="376"/>
      <c r="DER111" s="376"/>
      <c r="DES111" s="376"/>
      <c r="DET111" s="376"/>
      <c r="DEU111" s="376"/>
      <c r="DEV111" s="376"/>
      <c r="DEW111" s="376"/>
      <c r="DEX111" s="376"/>
      <c r="DEY111" s="376"/>
      <c r="DEZ111" s="376"/>
      <c r="DFA111" s="376"/>
      <c r="DFB111" s="376"/>
      <c r="DFC111" s="376"/>
      <c r="DFD111" s="376"/>
      <c r="DFE111" s="376"/>
      <c r="DFF111" s="376"/>
      <c r="DFG111" s="376"/>
      <c r="DFH111" s="376"/>
      <c r="DFI111" s="376"/>
      <c r="DFJ111" s="376"/>
      <c r="DFK111" s="376"/>
      <c r="DFL111" s="376"/>
      <c r="DFM111" s="376"/>
      <c r="DFN111" s="376"/>
      <c r="DFO111" s="376"/>
      <c r="DFP111" s="376"/>
      <c r="DFQ111" s="376"/>
      <c r="DFR111" s="376"/>
      <c r="DFS111" s="376"/>
      <c r="DFT111" s="376"/>
      <c r="DFU111" s="376"/>
      <c r="DFV111" s="376"/>
      <c r="DFW111" s="376"/>
      <c r="DFX111" s="376"/>
      <c r="DFY111" s="376"/>
      <c r="DFZ111" s="376"/>
      <c r="DGA111" s="376"/>
      <c r="DGB111" s="376"/>
      <c r="DGC111" s="376"/>
      <c r="DGD111" s="376"/>
      <c r="DGE111" s="376"/>
      <c r="DGF111" s="376"/>
      <c r="DGG111" s="376"/>
      <c r="DGH111" s="376"/>
      <c r="DGI111" s="376"/>
      <c r="DGJ111" s="376"/>
      <c r="DGK111" s="376"/>
      <c r="DGL111" s="376"/>
      <c r="DGM111" s="376"/>
      <c r="DGN111" s="376"/>
      <c r="DGO111" s="376"/>
      <c r="DGP111" s="376"/>
      <c r="DGQ111" s="376"/>
      <c r="DGR111" s="376"/>
      <c r="DGS111" s="376"/>
      <c r="DGT111" s="376"/>
      <c r="DGU111" s="376"/>
      <c r="DGV111" s="376"/>
      <c r="DGW111" s="376"/>
      <c r="DGX111" s="376"/>
      <c r="DGY111" s="376"/>
      <c r="DGZ111" s="376"/>
      <c r="DHA111" s="376"/>
      <c r="DHB111" s="376"/>
      <c r="DHC111" s="376"/>
      <c r="DHD111" s="376"/>
      <c r="DHE111" s="376"/>
      <c r="DHF111" s="376"/>
      <c r="DHG111" s="376"/>
      <c r="DHH111" s="376"/>
      <c r="DHI111" s="376"/>
      <c r="DHJ111" s="376"/>
      <c r="DHK111" s="376"/>
      <c r="DHL111" s="376"/>
      <c r="DHM111" s="376"/>
      <c r="DHN111" s="376"/>
      <c r="DHO111" s="376"/>
      <c r="DHP111" s="376"/>
      <c r="DHQ111" s="376"/>
      <c r="DHR111" s="376"/>
      <c r="DHS111" s="376"/>
      <c r="DHT111" s="376"/>
      <c r="DHU111" s="376"/>
      <c r="DHV111" s="376"/>
      <c r="DHW111" s="376"/>
      <c r="DHX111" s="376"/>
      <c r="DHY111" s="376"/>
      <c r="DHZ111" s="376"/>
      <c r="DIA111" s="376"/>
      <c r="DIB111" s="376"/>
      <c r="DIC111" s="376"/>
      <c r="DID111" s="376"/>
      <c r="DIE111" s="376"/>
      <c r="DIF111" s="376"/>
      <c r="DIG111" s="376"/>
      <c r="DIH111" s="376"/>
      <c r="DII111" s="376"/>
      <c r="DIJ111" s="376"/>
      <c r="DIK111" s="376"/>
      <c r="DIL111" s="376"/>
      <c r="DIM111" s="376"/>
      <c r="DIN111" s="376"/>
      <c r="DIO111" s="376"/>
      <c r="DIP111" s="376"/>
      <c r="DIQ111" s="376"/>
      <c r="DIR111" s="376"/>
      <c r="DIS111" s="376"/>
      <c r="DIT111" s="376"/>
      <c r="DIU111" s="376"/>
      <c r="DIV111" s="376"/>
      <c r="DIW111" s="376"/>
      <c r="DIX111" s="376"/>
      <c r="DIY111" s="376"/>
      <c r="DIZ111" s="376"/>
      <c r="DJA111" s="376"/>
      <c r="DJB111" s="376"/>
      <c r="DJC111" s="376"/>
      <c r="DJD111" s="376"/>
      <c r="DJE111" s="376"/>
      <c r="DJF111" s="376"/>
      <c r="DJG111" s="376"/>
      <c r="DJH111" s="376"/>
      <c r="DJI111" s="376"/>
      <c r="DJJ111" s="376"/>
      <c r="DJK111" s="376"/>
      <c r="DJL111" s="376"/>
      <c r="DJM111" s="376"/>
      <c r="DJN111" s="376"/>
      <c r="DJO111" s="376"/>
      <c r="DJP111" s="376"/>
      <c r="DJQ111" s="376"/>
      <c r="DJR111" s="376"/>
      <c r="DJS111" s="376"/>
      <c r="DJT111" s="376"/>
      <c r="DJU111" s="376"/>
      <c r="DJV111" s="376"/>
      <c r="DJW111" s="376"/>
      <c r="DJX111" s="376"/>
      <c r="DJY111" s="376"/>
      <c r="DJZ111" s="376"/>
      <c r="DKA111" s="376"/>
      <c r="DKB111" s="376"/>
      <c r="DKC111" s="376"/>
      <c r="DKD111" s="376"/>
      <c r="DKE111" s="376"/>
      <c r="DKF111" s="376"/>
      <c r="DKG111" s="376"/>
      <c r="DKH111" s="376"/>
      <c r="DKI111" s="376"/>
      <c r="DKJ111" s="376"/>
      <c r="DKK111" s="376"/>
      <c r="DKL111" s="376"/>
      <c r="DKM111" s="376"/>
      <c r="DKN111" s="376"/>
      <c r="DKO111" s="376"/>
      <c r="DKP111" s="376"/>
      <c r="DKQ111" s="376"/>
      <c r="DKR111" s="376"/>
      <c r="DKS111" s="376"/>
      <c r="DKT111" s="376"/>
      <c r="DKU111" s="376"/>
      <c r="DKV111" s="376"/>
      <c r="DKW111" s="376"/>
      <c r="DKX111" s="376"/>
      <c r="DKY111" s="376"/>
      <c r="DKZ111" s="376"/>
      <c r="DLA111" s="376"/>
      <c r="DLB111" s="376"/>
      <c r="DLC111" s="376"/>
      <c r="DLD111" s="376"/>
      <c r="DLE111" s="376"/>
      <c r="DLF111" s="376"/>
      <c r="DLG111" s="376"/>
      <c r="DLH111" s="376"/>
      <c r="DLI111" s="376"/>
      <c r="DLJ111" s="376"/>
      <c r="DLK111" s="376"/>
      <c r="DLL111" s="376"/>
      <c r="DLM111" s="376"/>
      <c r="DLN111" s="376"/>
      <c r="DLO111" s="376"/>
      <c r="DLP111" s="376"/>
      <c r="DLQ111" s="376"/>
      <c r="DLR111" s="376"/>
      <c r="DLS111" s="376"/>
      <c r="DLT111" s="376"/>
      <c r="DLU111" s="376"/>
      <c r="DLV111" s="376"/>
      <c r="DLW111" s="376"/>
      <c r="DLX111" s="376"/>
      <c r="DLY111" s="376"/>
      <c r="DLZ111" s="376"/>
      <c r="DMA111" s="376"/>
      <c r="DMB111" s="376"/>
      <c r="DMC111" s="376"/>
      <c r="DMD111" s="376"/>
      <c r="DME111" s="376"/>
      <c r="DMF111" s="376"/>
      <c r="DMG111" s="376"/>
      <c r="DMH111" s="376"/>
      <c r="DMI111" s="376"/>
      <c r="DMJ111" s="376"/>
      <c r="DMK111" s="376"/>
      <c r="DML111" s="376"/>
      <c r="DMM111" s="376"/>
      <c r="DMN111" s="376"/>
      <c r="DMO111" s="376"/>
      <c r="DMP111" s="376"/>
      <c r="DMQ111" s="376"/>
      <c r="DMR111" s="376"/>
      <c r="DMS111" s="376"/>
      <c r="DMT111" s="376"/>
      <c r="DMU111" s="376"/>
      <c r="DMV111" s="376"/>
      <c r="DMW111" s="376"/>
      <c r="DMX111" s="376"/>
      <c r="DMY111" s="376"/>
      <c r="DMZ111" s="376"/>
      <c r="DNA111" s="376"/>
      <c r="DNB111" s="376"/>
      <c r="DNC111" s="376"/>
      <c r="DND111" s="376"/>
      <c r="DNE111" s="376"/>
      <c r="DNF111" s="376"/>
      <c r="DNG111" s="376"/>
      <c r="DNH111" s="376"/>
      <c r="DNI111" s="376"/>
      <c r="DNJ111" s="376"/>
      <c r="DNK111" s="376"/>
      <c r="DNL111" s="376"/>
      <c r="DNM111" s="376"/>
      <c r="DNN111" s="376"/>
      <c r="DNO111" s="376"/>
      <c r="DNP111" s="376"/>
      <c r="DNQ111" s="376"/>
      <c r="DNR111" s="376"/>
      <c r="DNS111" s="376"/>
      <c r="DNT111" s="376"/>
      <c r="DNU111" s="376"/>
      <c r="DNV111" s="376"/>
      <c r="DNW111" s="376"/>
      <c r="DNX111" s="376"/>
      <c r="DNY111" s="376"/>
      <c r="DNZ111" s="376"/>
      <c r="DOA111" s="376"/>
      <c r="DOB111" s="376"/>
      <c r="DOC111" s="376"/>
      <c r="DOD111" s="376"/>
      <c r="DOE111" s="376"/>
      <c r="DOF111" s="376"/>
      <c r="DOG111" s="376"/>
      <c r="DOH111" s="376"/>
      <c r="DOI111" s="376"/>
      <c r="DOJ111" s="376"/>
      <c r="DOK111" s="376"/>
      <c r="DOL111" s="376"/>
      <c r="DOM111" s="376"/>
      <c r="DON111" s="376"/>
      <c r="DOO111" s="376"/>
      <c r="DOP111" s="376"/>
      <c r="DOQ111" s="376"/>
      <c r="DOR111" s="376"/>
      <c r="DOS111" s="376"/>
      <c r="DOT111" s="376"/>
      <c r="DOU111" s="376"/>
      <c r="DOV111" s="376"/>
      <c r="DOW111" s="376"/>
      <c r="DOX111" s="376"/>
      <c r="DOY111" s="376"/>
      <c r="DOZ111" s="376"/>
      <c r="DPA111" s="376"/>
      <c r="DPB111" s="376"/>
      <c r="DPC111" s="376"/>
      <c r="DPD111" s="376"/>
      <c r="DPE111" s="376"/>
      <c r="DPF111" s="376"/>
      <c r="DPG111" s="376"/>
      <c r="DPH111" s="376"/>
      <c r="DPI111" s="376"/>
      <c r="DPJ111" s="376"/>
      <c r="DPK111" s="376"/>
      <c r="DPL111" s="376"/>
      <c r="DPM111" s="376"/>
      <c r="DPN111" s="376"/>
      <c r="DPO111" s="376"/>
      <c r="DPP111" s="376"/>
      <c r="DPQ111" s="376"/>
      <c r="DPR111" s="376"/>
      <c r="DPS111" s="376"/>
      <c r="DPT111" s="376"/>
      <c r="DPU111" s="376"/>
      <c r="DPV111" s="376"/>
      <c r="DPW111" s="376"/>
      <c r="DPX111" s="376"/>
      <c r="DPY111" s="376"/>
      <c r="DPZ111" s="376"/>
      <c r="DQA111" s="376"/>
      <c r="DQB111" s="376"/>
      <c r="DQC111" s="376"/>
      <c r="DQD111" s="376"/>
      <c r="DQE111" s="376"/>
      <c r="DQF111" s="376"/>
      <c r="DQG111" s="376"/>
      <c r="DQH111" s="376"/>
      <c r="DQI111" s="376"/>
      <c r="DQJ111" s="376"/>
      <c r="DQK111" s="376"/>
      <c r="DQL111" s="376"/>
      <c r="DQM111" s="376"/>
      <c r="DQN111" s="376"/>
      <c r="DQO111" s="376"/>
      <c r="DQP111" s="376"/>
      <c r="DQQ111" s="376"/>
      <c r="DQR111" s="376"/>
      <c r="DQS111" s="376"/>
      <c r="DQT111" s="376"/>
      <c r="DQU111" s="376"/>
      <c r="DQV111" s="376"/>
      <c r="DQW111" s="376"/>
      <c r="DQX111" s="376"/>
      <c r="DQY111" s="376"/>
      <c r="DQZ111" s="376"/>
      <c r="DRA111" s="376"/>
      <c r="DRB111" s="376"/>
      <c r="DRC111" s="376"/>
      <c r="DRD111" s="376"/>
      <c r="DRE111" s="376"/>
      <c r="DRF111" s="376"/>
      <c r="DRG111" s="376"/>
      <c r="DRH111" s="376"/>
      <c r="DRI111" s="376"/>
      <c r="DRJ111" s="376"/>
      <c r="DRK111" s="376"/>
      <c r="DRL111" s="376"/>
      <c r="DRM111" s="376"/>
      <c r="DRN111" s="376"/>
      <c r="DRO111" s="376"/>
      <c r="DRP111" s="376"/>
      <c r="DRQ111" s="376"/>
      <c r="DRR111" s="376"/>
      <c r="DRS111" s="376"/>
      <c r="DRT111" s="376"/>
      <c r="DRU111" s="376"/>
      <c r="DRV111" s="376"/>
      <c r="DRW111" s="376"/>
      <c r="DRX111" s="376"/>
      <c r="DRY111" s="376"/>
      <c r="DRZ111" s="376"/>
      <c r="DSA111" s="376"/>
      <c r="DSB111" s="376"/>
      <c r="DSC111" s="376"/>
      <c r="DSD111" s="376"/>
      <c r="DSE111" s="376"/>
      <c r="DSF111" s="376"/>
      <c r="DSG111" s="376"/>
      <c r="DSH111" s="376"/>
      <c r="DSI111" s="376"/>
      <c r="DSJ111" s="376"/>
      <c r="DSK111" s="376"/>
      <c r="DSL111" s="376"/>
      <c r="DSM111" s="376"/>
      <c r="DSN111" s="376"/>
      <c r="DSO111" s="376"/>
      <c r="DSP111" s="376"/>
      <c r="DSQ111" s="376"/>
      <c r="DSR111" s="376"/>
      <c r="DSS111" s="376"/>
      <c r="DST111" s="376"/>
      <c r="DSU111" s="376"/>
      <c r="DSV111" s="376"/>
      <c r="DSW111" s="376"/>
      <c r="DSX111" s="376"/>
      <c r="DSY111" s="376"/>
      <c r="DSZ111" s="376"/>
      <c r="DTA111" s="376"/>
      <c r="DTB111" s="376"/>
      <c r="DTC111" s="376"/>
      <c r="DTD111" s="376"/>
      <c r="DTE111" s="376"/>
      <c r="DTF111" s="376"/>
      <c r="DTG111" s="376"/>
      <c r="DTH111" s="376"/>
      <c r="DTI111" s="376"/>
      <c r="DTJ111" s="376"/>
      <c r="DTK111" s="376"/>
      <c r="DTL111" s="376"/>
      <c r="DTM111" s="376"/>
      <c r="DTN111" s="376"/>
      <c r="DTO111" s="376"/>
      <c r="DTP111" s="376"/>
      <c r="DTQ111" s="376"/>
      <c r="DTR111" s="376"/>
      <c r="DTS111" s="376"/>
      <c r="DTT111" s="376"/>
      <c r="DTU111" s="376"/>
      <c r="DTV111" s="376"/>
      <c r="DTW111" s="376"/>
      <c r="DTX111" s="376"/>
      <c r="DTY111" s="376"/>
      <c r="DTZ111" s="376"/>
      <c r="DUA111" s="376"/>
      <c r="DUB111" s="376"/>
      <c r="DUC111" s="376"/>
      <c r="DUD111" s="376"/>
      <c r="DUE111" s="376"/>
      <c r="DUF111" s="376"/>
      <c r="DUG111" s="376"/>
      <c r="DUH111" s="376"/>
      <c r="DUI111" s="376"/>
      <c r="DUJ111" s="376"/>
      <c r="DUK111" s="376"/>
      <c r="DUL111" s="376"/>
      <c r="DUM111" s="376"/>
      <c r="DUN111" s="376"/>
      <c r="DUO111" s="376"/>
      <c r="DUP111" s="376"/>
      <c r="DUQ111" s="376"/>
      <c r="DUR111" s="376"/>
      <c r="DUS111" s="376"/>
      <c r="DUT111" s="376"/>
      <c r="DUU111" s="376"/>
      <c r="DUV111" s="376"/>
      <c r="DUW111" s="376"/>
      <c r="DUX111" s="376"/>
      <c r="DUY111" s="376"/>
      <c r="DUZ111" s="376"/>
      <c r="DVA111" s="376"/>
      <c r="DVB111" s="376"/>
      <c r="DVC111" s="376"/>
      <c r="DVD111" s="376"/>
      <c r="DVE111" s="376"/>
      <c r="DVF111" s="376"/>
      <c r="DVG111" s="376"/>
      <c r="DVH111" s="376"/>
      <c r="DVI111" s="376"/>
      <c r="DVJ111" s="376"/>
      <c r="DVK111" s="376"/>
      <c r="DVL111" s="376"/>
      <c r="DVM111" s="376"/>
      <c r="DVN111" s="376"/>
      <c r="DVO111" s="376"/>
      <c r="DVP111" s="376"/>
      <c r="DVQ111" s="376"/>
      <c r="DVR111" s="376"/>
      <c r="DVS111" s="376"/>
      <c r="DVT111" s="376"/>
      <c r="DVU111" s="376"/>
      <c r="DVV111" s="376"/>
      <c r="DVW111" s="376"/>
      <c r="DVX111" s="376"/>
      <c r="DVY111" s="376"/>
      <c r="DVZ111" s="376"/>
      <c r="DWA111" s="376"/>
      <c r="DWB111" s="376"/>
      <c r="DWC111" s="376"/>
      <c r="DWD111" s="376"/>
      <c r="DWE111" s="376"/>
      <c r="DWF111" s="376"/>
      <c r="DWG111" s="376"/>
      <c r="DWH111" s="376"/>
      <c r="DWI111" s="376"/>
      <c r="DWJ111" s="376"/>
      <c r="DWK111" s="376"/>
      <c r="DWL111" s="376"/>
      <c r="DWM111" s="376"/>
      <c r="DWN111" s="376"/>
      <c r="DWO111" s="376"/>
      <c r="DWP111" s="376"/>
      <c r="DWQ111" s="376"/>
      <c r="DWR111" s="376"/>
      <c r="DWS111" s="376"/>
      <c r="DWT111" s="376"/>
      <c r="DWU111" s="376"/>
      <c r="DWV111" s="376"/>
      <c r="DWW111" s="376"/>
      <c r="DWX111" s="376"/>
      <c r="DWY111" s="376"/>
      <c r="DWZ111" s="376"/>
      <c r="DXA111" s="376"/>
      <c r="DXB111" s="376"/>
      <c r="DXC111" s="376"/>
      <c r="DXD111" s="376"/>
      <c r="DXE111" s="376"/>
      <c r="DXF111" s="376"/>
      <c r="DXG111" s="376"/>
      <c r="DXH111" s="376"/>
      <c r="DXI111" s="376"/>
      <c r="DXJ111" s="376"/>
      <c r="DXK111" s="376"/>
      <c r="DXL111" s="376"/>
      <c r="DXM111" s="376"/>
      <c r="DXN111" s="376"/>
      <c r="DXO111" s="376"/>
      <c r="DXP111" s="376"/>
      <c r="DXQ111" s="376"/>
      <c r="DXR111" s="376"/>
      <c r="DXS111" s="376"/>
      <c r="DXT111" s="376"/>
      <c r="DXU111" s="376"/>
      <c r="DXV111" s="376"/>
      <c r="DXW111" s="376"/>
      <c r="DXX111" s="376"/>
      <c r="DXY111" s="376"/>
      <c r="DXZ111" s="376"/>
      <c r="DYA111" s="376"/>
      <c r="DYB111" s="376"/>
      <c r="DYC111" s="376"/>
      <c r="DYD111" s="376"/>
      <c r="DYE111" s="376"/>
      <c r="DYF111" s="376"/>
      <c r="DYG111" s="376"/>
      <c r="DYH111" s="376"/>
      <c r="DYI111" s="376"/>
      <c r="DYJ111" s="376"/>
      <c r="DYK111" s="376"/>
      <c r="DYL111" s="376"/>
      <c r="DYM111" s="376"/>
      <c r="DYN111" s="376"/>
      <c r="DYO111" s="376"/>
      <c r="DYP111" s="376"/>
      <c r="DYQ111" s="376"/>
      <c r="DYR111" s="376"/>
      <c r="DYS111" s="376"/>
      <c r="DYT111" s="376"/>
      <c r="DYU111" s="376"/>
      <c r="DYV111" s="376"/>
      <c r="DYW111" s="376"/>
      <c r="DYX111" s="376"/>
      <c r="DYY111" s="376"/>
      <c r="DYZ111" s="376"/>
      <c r="DZA111" s="376"/>
      <c r="DZB111" s="376"/>
      <c r="DZC111" s="376"/>
      <c r="DZD111" s="376"/>
      <c r="DZE111" s="376"/>
      <c r="DZF111" s="376"/>
      <c r="DZG111" s="376"/>
      <c r="DZH111" s="376"/>
      <c r="DZI111" s="376"/>
      <c r="DZJ111" s="376"/>
      <c r="DZK111" s="376"/>
      <c r="DZL111" s="376"/>
      <c r="DZM111" s="376"/>
      <c r="DZN111" s="376"/>
      <c r="DZO111" s="376"/>
      <c r="DZP111" s="376"/>
      <c r="DZQ111" s="376"/>
      <c r="DZR111" s="376"/>
      <c r="DZS111" s="376"/>
      <c r="DZT111" s="376"/>
      <c r="DZU111" s="376"/>
      <c r="DZV111" s="376"/>
      <c r="DZW111" s="376"/>
      <c r="DZX111" s="376"/>
      <c r="DZY111" s="376"/>
      <c r="DZZ111" s="376"/>
      <c r="EAA111" s="376"/>
      <c r="EAB111" s="376"/>
      <c r="EAC111" s="376"/>
      <c r="EAD111" s="376"/>
      <c r="EAE111" s="376"/>
      <c r="EAF111" s="376"/>
      <c r="EAG111" s="376"/>
      <c r="EAH111" s="376"/>
      <c r="EAI111" s="376"/>
      <c r="EAJ111" s="376"/>
      <c r="EAK111" s="376"/>
      <c r="EAL111" s="376"/>
      <c r="EAM111" s="376"/>
      <c r="EAN111" s="376"/>
      <c r="EAO111" s="376"/>
      <c r="EAP111" s="376"/>
      <c r="EAQ111" s="376"/>
      <c r="EAR111" s="376"/>
      <c r="EAS111" s="376"/>
      <c r="EAT111" s="376"/>
      <c r="EAU111" s="376"/>
      <c r="EAV111" s="376"/>
      <c r="EAW111" s="376"/>
      <c r="EAX111" s="376"/>
      <c r="EAY111" s="376"/>
      <c r="EAZ111" s="376"/>
      <c r="EBA111" s="376"/>
      <c r="EBB111" s="376"/>
      <c r="EBC111" s="376"/>
      <c r="EBD111" s="376"/>
      <c r="EBE111" s="376"/>
      <c r="EBF111" s="376"/>
      <c r="EBG111" s="376"/>
      <c r="EBH111" s="376"/>
      <c r="EBI111" s="376"/>
      <c r="EBJ111" s="376"/>
      <c r="EBK111" s="376"/>
      <c r="EBL111" s="376"/>
      <c r="EBM111" s="376"/>
      <c r="EBN111" s="376"/>
      <c r="EBO111" s="376"/>
      <c r="EBP111" s="376"/>
      <c r="EBQ111" s="376"/>
      <c r="EBR111" s="376"/>
      <c r="EBS111" s="376"/>
      <c r="EBT111" s="376"/>
      <c r="EBU111" s="376"/>
      <c r="EBV111" s="376"/>
      <c r="EBW111" s="376"/>
      <c r="EBX111" s="376"/>
      <c r="EBY111" s="376"/>
      <c r="EBZ111" s="376"/>
      <c r="ECA111" s="376"/>
      <c r="ECB111" s="376"/>
      <c r="ECC111" s="376"/>
      <c r="ECD111" s="376"/>
      <c r="ECE111" s="376"/>
      <c r="ECF111" s="376"/>
      <c r="ECG111" s="376"/>
      <c r="ECH111" s="376"/>
      <c r="ECI111" s="376"/>
      <c r="ECJ111" s="376"/>
      <c r="ECK111" s="376"/>
      <c r="ECL111" s="376"/>
      <c r="ECM111" s="376"/>
      <c r="ECN111" s="376"/>
      <c r="ECO111" s="376"/>
      <c r="ECP111" s="376"/>
      <c r="ECQ111" s="376"/>
      <c r="ECR111" s="376"/>
      <c r="ECS111" s="376"/>
      <c r="ECT111" s="376"/>
      <c r="ECU111" s="376"/>
      <c r="ECV111" s="376"/>
      <c r="ECW111" s="376"/>
      <c r="ECX111" s="376"/>
      <c r="ECY111" s="376"/>
      <c r="ECZ111" s="376"/>
      <c r="EDA111" s="376"/>
      <c r="EDB111" s="376"/>
      <c r="EDC111" s="376"/>
      <c r="EDD111" s="376"/>
      <c r="EDE111" s="376"/>
      <c r="EDF111" s="376"/>
      <c r="EDG111" s="376"/>
      <c r="EDH111" s="376"/>
      <c r="EDI111" s="376"/>
      <c r="EDJ111" s="376"/>
      <c r="EDK111" s="376"/>
      <c r="EDL111" s="376"/>
      <c r="EDM111" s="376"/>
      <c r="EDN111" s="376"/>
      <c r="EDO111" s="376"/>
      <c r="EDP111" s="376"/>
      <c r="EDQ111" s="376"/>
      <c r="EDR111" s="376"/>
      <c r="EDS111" s="376"/>
      <c r="EDT111" s="376"/>
      <c r="EDU111" s="376"/>
      <c r="EDV111" s="376"/>
      <c r="EDW111" s="376"/>
      <c r="EDX111" s="376"/>
      <c r="EDY111" s="376"/>
      <c r="EDZ111" s="376"/>
      <c r="EEA111" s="376"/>
      <c r="EEB111" s="376"/>
      <c r="EEC111" s="376"/>
      <c r="EED111" s="376"/>
      <c r="EEE111" s="376"/>
      <c r="EEF111" s="376"/>
      <c r="EEG111" s="376"/>
      <c r="EEH111" s="376"/>
      <c r="EEI111" s="376"/>
      <c r="EEJ111" s="376"/>
      <c r="EEK111" s="376"/>
      <c r="EEL111" s="376"/>
      <c r="EEM111" s="376"/>
      <c r="EEN111" s="376"/>
      <c r="EEO111" s="376"/>
      <c r="EEP111" s="376"/>
      <c r="EEQ111" s="376"/>
      <c r="EER111" s="376"/>
      <c r="EES111" s="376"/>
      <c r="EET111" s="376"/>
      <c r="EEU111" s="376"/>
      <c r="EEV111" s="376"/>
      <c r="EEW111" s="376"/>
      <c r="EEX111" s="376"/>
      <c r="EEY111" s="376"/>
      <c r="EEZ111" s="376"/>
      <c r="EFA111" s="376"/>
      <c r="EFB111" s="376"/>
      <c r="EFC111" s="376"/>
      <c r="EFD111" s="376"/>
      <c r="EFE111" s="376"/>
      <c r="EFF111" s="376"/>
      <c r="EFG111" s="376"/>
      <c r="EFH111" s="376"/>
      <c r="EFI111" s="376"/>
      <c r="EFJ111" s="376"/>
      <c r="EFK111" s="376"/>
      <c r="EFL111" s="376"/>
      <c r="EFM111" s="376"/>
      <c r="EFN111" s="376"/>
      <c r="EFO111" s="376"/>
      <c r="EFP111" s="376"/>
      <c r="EFQ111" s="376"/>
      <c r="EFR111" s="376"/>
      <c r="EFS111" s="376"/>
      <c r="EFT111" s="376"/>
      <c r="EFU111" s="376"/>
      <c r="EFV111" s="376"/>
      <c r="EFW111" s="376"/>
      <c r="EFX111" s="376"/>
      <c r="EFY111" s="376"/>
      <c r="EFZ111" s="376"/>
      <c r="EGA111" s="376"/>
      <c r="EGB111" s="376"/>
      <c r="EGC111" s="376"/>
      <c r="EGD111" s="376"/>
      <c r="EGE111" s="376"/>
      <c r="EGF111" s="376"/>
      <c r="EGG111" s="376"/>
      <c r="EGH111" s="376"/>
      <c r="EGI111" s="376"/>
      <c r="EGJ111" s="376"/>
      <c r="EGK111" s="376"/>
      <c r="EGL111" s="376"/>
      <c r="EGM111" s="376"/>
      <c r="EGN111" s="376"/>
      <c r="EGO111" s="376"/>
      <c r="EGP111" s="376"/>
      <c r="EGQ111" s="376"/>
      <c r="EGR111" s="376"/>
      <c r="EGS111" s="376"/>
      <c r="EGT111" s="376"/>
      <c r="EGU111" s="376"/>
      <c r="EGV111" s="376"/>
      <c r="EGW111" s="376"/>
      <c r="EGX111" s="376"/>
      <c r="EGY111" s="376"/>
      <c r="EGZ111" s="376"/>
      <c r="EHA111" s="376"/>
      <c r="EHB111" s="376"/>
      <c r="EHC111" s="376"/>
      <c r="EHD111" s="376"/>
      <c r="EHE111" s="376"/>
      <c r="EHF111" s="376"/>
      <c r="EHG111" s="376"/>
      <c r="EHH111" s="376"/>
      <c r="EHI111" s="376"/>
      <c r="EHJ111" s="376"/>
      <c r="EHK111" s="376"/>
      <c r="EHL111" s="376"/>
      <c r="EHM111" s="376"/>
      <c r="EHN111" s="376"/>
      <c r="EHO111" s="376"/>
      <c r="EHP111" s="376"/>
      <c r="EHQ111" s="376"/>
      <c r="EHR111" s="376"/>
      <c r="EHS111" s="376"/>
      <c r="EHT111" s="376"/>
      <c r="EHU111" s="376"/>
      <c r="EHV111" s="376"/>
      <c r="EHW111" s="376"/>
      <c r="EHX111" s="376"/>
      <c r="EHY111" s="376"/>
      <c r="EHZ111" s="376"/>
      <c r="EIA111" s="376"/>
      <c r="EIB111" s="376"/>
      <c r="EIC111" s="376"/>
      <c r="EID111" s="376"/>
      <c r="EIE111" s="376"/>
      <c r="EIF111" s="376"/>
      <c r="EIG111" s="376"/>
      <c r="EIH111" s="376"/>
      <c r="EII111" s="376"/>
      <c r="EIJ111" s="376"/>
      <c r="EIK111" s="376"/>
      <c r="EIL111" s="376"/>
      <c r="EIM111" s="376"/>
      <c r="EIN111" s="376"/>
      <c r="EIO111" s="376"/>
      <c r="EIP111" s="376"/>
      <c r="EIQ111" s="376"/>
      <c r="EIR111" s="376"/>
      <c r="EIS111" s="376"/>
      <c r="EIT111" s="376"/>
      <c r="EIU111" s="376"/>
      <c r="EIV111" s="376"/>
      <c r="EIW111" s="376"/>
      <c r="EIX111" s="376"/>
      <c r="EIY111" s="376"/>
      <c r="EIZ111" s="376"/>
      <c r="EJA111" s="376"/>
      <c r="EJB111" s="376"/>
      <c r="EJC111" s="376"/>
      <c r="EJD111" s="376"/>
      <c r="EJE111" s="376"/>
      <c r="EJF111" s="376"/>
      <c r="EJG111" s="376"/>
      <c r="EJH111" s="376"/>
      <c r="EJI111" s="376"/>
      <c r="EJJ111" s="376"/>
      <c r="EJK111" s="376"/>
      <c r="EJL111" s="376"/>
      <c r="EJM111" s="376"/>
      <c r="EJN111" s="376"/>
      <c r="EJO111" s="376"/>
      <c r="EJP111" s="376"/>
      <c r="EJQ111" s="376"/>
      <c r="EJR111" s="376"/>
      <c r="EJS111" s="376"/>
      <c r="EJT111" s="376"/>
      <c r="EJU111" s="376"/>
      <c r="EJV111" s="376"/>
      <c r="EJW111" s="376"/>
      <c r="EJX111" s="376"/>
      <c r="EJY111" s="376"/>
      <c r="EJZ111" s="376"/>
      <c r="EKA111" s="376"/>
      <c r="EKB111" s="376"/>
      <c r="EKC111" s="376"/>
      <c r="EKD111" s="376"/>
      <c r="EKE111" s="376"/>
      <c r="EKF111" s="376"/>
      <c r="EKG111" s="376"/>
      <c r="EKH111" s="376"/>
      <c r="EKI111" s="376"/>
      <c r="EKJ111" s="376"/>
      <c r="EKK111" s="376"/>
      <c r="EKL111" s="376"/>
      <c r="EKM111" s="376"/>
      <c r="EKN111" s="376"/>
      <c r="EKO111" s="376"/>
      <c r="EKP111" s="376"/>
      <c r="EKQ111" s="376"/>
      <c r="EKR111" s="376"/>
      <c r="EKS111" s="376"/>
      <c r="EKT111" s="376"/>
      <c r="EKU111" s="376"/>
      <c r="EKV111" s="376"/>
      <c r="EKW111" s="376"/>
      <c r="EKX111" s="376"/>
      <c r="EKY111" s="376"/>
      <c r="EKZ111" s="376"/>
      <c r="ELA111" s="376"/>
      <c r="ELB111" s="376"/>
      <c r="ELC111" s="376"/>
      <c r="ELD111" s="376"/>
      <c r="ELE111" s="376"/>
      <c r="ELF111" s="376"/>
      <c r="ELG111" s="376"/>
      <c r="ELH111" s="376"/>
      <c r="ELI111" s="376"/>
      <c r="ELJ111" s="376"/>
      <c r="ELK111" s="376"/>
      <c r="ELL111" s="376"/>
      <c r="ELM111" s="376"/>
      <c r="ELN111" s="376"/>
      <c r="ELO111" s="376"/>
      <c r="ELP111" s="376"/>
      <c r="ELQ111" s="376"/>
      <c r="ELR111" s="376"/>
      <c r="ELS111" s="376"/>
      <c r="ELT111" s="376"/>
      <c r="ELU111" s="376"/>
      <c r="ELV111" s="376"/>
      <c r="ELW111" s="376"/>
      <c r="ELX111" s="376"/>
      <c r="ELY111" s="376"/>
      <c r="ELZ111" s="376"/>
      <c r="EMA111" s="376"/>
      <c r="EMB111" s="376"/>
      <c r="EMC111" s="376"/>
      <c r="EMD111" s="376"/>
      <c r="EME111" s="376"/>
      <c r="EMF111" s="376"/>
      <c r="EMG111" s="376"/>
      <c r="EMH111" s="376"/>
      <c r="EMI111" s="376"/>
      <c r="EMJ111" s="376"/>
      <c r="EMK111" s="376"/>
      <c r="EML111" s="376"/>
      <c r="EMM111" s="376"/>
      <c r="EMN111" s="376"/>
      <c r="EMO111" s="376"/>
      <c r="EMP111" s="376"/>
      <c r="EMQ111" s="376"/>
      <c r="EMR111" s="376"/>
      <c r="EMS111" s="376"/>
      <c r="EMT111" s="376"/>
      <c r="EMU111" s="376"/>
      <c r="EMV111" s="376"/>
      <c r="EMW111" s="376"/>
      <c r="EMX111" s="376"/>
      <c r="EMY111" s="376"/>
      <c r="EMZ111" s="376"/>
      <c r="ENA111" s="376"/>
      <c r="ENB111" s="376"/>
      <c r="ENC111" s="376"/>
      <c r="END111" s="376"/>
      <c r="ENE111" s="376"/>
      <c r="ENF111" s="376"/>
      <c r="ENG111" s="376"/>
      <c r="ENH111" s="376"/>
      <c r="ENI111" s="376"/>
      <c r="ENJ111" s="376"/>
      <c r="ENK111" s="376"/>
      <c r="ENL111" s="376"/>
      <c r="ENM111" s="376"/>
      <c r="ENN111" s="376"/>
      <c r="ENO111" s="376"/>
      <c r="ENP111" s="376"/>
      <c r="ENQ111" s="376"/>
      <c r="ENR111" s="376"/>
      <c r="ENS111" s="376"/>
      <c r="ENT111" s="376"/>
      <c r="ENU111" s="376"/>
      <c r="ENV111" s="376"/>
      <c r="ENW111" s="376"/>
      <c r="ENX111" s="376"/>
      <c r="ENY111" s="376"/>
      <c r="ENZ111" s="376"/>
      <c r="EOA111" s="376"/>
      <c r="EOB111" s="376"/>
      <c r="EOC111" s="376"/>
      <c r="EOD111" s="376"/>
      <c r="EOE111" s="376"/>
      <c r="EOF111" s="376"/>
      <c r="EOG111" s="376"/>
      <c r="EOH111" s="376"/>
      <c r="EOI111" s="376"/>
      <c r="EOJ111" s="376"/>
      <c r="EOK111" s="376"/>
      <c r="EOL111" s="376"/>
      <c r="EOM111" s="376"/>
      <c r="EON111" s="376"/>
      <c r="EOO111" s="376"/>
      <c r="EOP111" s="376"/>
      <c r="EOQ111" s="376"/>
      <c r="EOR111" s="376"/>
      <c r="EOS111" s="376"/>
      <c r="EOT111" s="376"/>
      <c r="EOU111" s="376"/>
      <c r="EOV111" s="376"/>
      <c r="EOW111" s="376"/>
      <c r="EOX111" s="376"/>
      <c r="EOY111" s="376"/>
      <c r="EOZ111" s="376"/>
      <c r="EPA111" s="376"/>
      <c r="EPB111" s="376"/>
      <c r="EPC111" s="376"/>
      <c r="EPD111" s="376"/>
      <c r="EPE111" s="376"/>
      <c r="EPF111" s="376"/>
      <c r="EPG111" s="376"/>
      <c r="EPH111" s="376"/>
      <c r="EPI111" s="376"/>
      <c r="EPJ111" s="376"/>
      <c r="EPK111" s="376"/>
      <c r="EPL111" s="376"/>
      <c r="EPM111" s="376"/>
      <c r="EPN111" s="376"/>
      <c r="EPO111" s="376"/>
      <c r="EPP111" s="376"/>
      <c r="EPQ111" s="376"/>
      <c r="EPR111" s="376"/>
      <c r="EPS111" s="376"/>
      <c r="EPT111" s="376"/>
      <c r="EPU111" s="376"/>
      <c r="EPV111" s="376"/>
      <c r="EPW111" s="376"/>
      <c r="EPX111" s="376"/>
      <c r="EPY111" s="376"/>
      <c r="EPZ111" s="376"/>
      <c r="EQA111" s="376"/>
      <c r="EQB111" s="376"/>
      <c r="EQC111" s="376"/>
      <c r="EQD111" s="376"/>
      <c r="EQE111" s="376"/>
      <c r="EQF111" s="376"/>
      <c r="EQG111" s="376"/>
      <c r="EQH111" s="376"/>
      <c r="EQI111" s="376"/>
      <c r="EQJ111" s="376"/>
      <c r="EQK111" s="376"/>
      <c r="EQL111" s="376"/>
      <c r="EQM111" s="376"/>
      <c r="EQN111" s="376"/>
      <c r="EQO111" s="376"/>
      <c r="EQP111" s="376"/>
      <c r="EQQ111" s="376"/>
      <c r="EQR111" s="376"/>
      <c r="EQS111" s="376"/>
      <c r="EQT111" s="376"/>
      <c r="EQU111" s="376"/>
      <c r="EQV111" s="376"/>
      <c r="EQW111" s="376"/>
      <c r="EQX111" s="376"/>
      <c r="EQY111" s="376"/>
      <c r="EQZ111" s="376"/>
      <c r="ERA111" s="376"/>
      <c r="ERB111" s="376"/>
      <c r="ERC111" s="376"/>
      <c r="ERD111" s="376"/>
      <c r="ERE111" s="376"/>
      <c r="ERF111" s="376"/>
      <c r="ERG111" s="376"/>
      <c r="ERH111" s="376"/>
      <c r="ERI111" s="376"/>
      <c r="ERJ111" s="376"/>
      <c r="ERK111" s="376"/>
      <c r="ERL111" s="376"/>
      <c r="ERM111" s="376"/>
      <c r="ERN111" s="376"/>
      <c r="ERO111" s="376"/>
      <c r="ERP111" s="376"/>
      <c r="ERQ111" s="376"/>
      <c r="ERR111" s="376"/>
      <c r="ERS111" s="376"/>
      <c r="ERT111" s="376"/>
      <c r="ERU111" s="376"/>
      <c r="ERV111" s="376"/>
      <c r="ERW111" s="376"/>
      <c r="ERX111" s="376"/>
      <c r="ERY111" s="376"/>
      <c r="ERZ111" s="376"/>
      <c r="ESA111" s="376"/>
      <c r="ESB111" s="376"/>
      <c r="ESC111" s="376"/>
      <c r="ESD111" s="376"/>
      <c r="ESE111" s="376"/>
      <c r="ESF111" s="376"/>
      <c r="ESG111" s="376"/>
      <c r="ESH111" s="376"/>
      <c r="ESI111" s="376"/>
      <c r="ESJ111" s="376"/>
      <c r="ESK111" s="376"/>
      <c r="ESL111" s="376"/>
      <c r="ESM111" s="376"/>
      <c r="ESN111" s="376"/>
      <c r="ESO111" s="376"/>
      <c r="ESP111" s="376"/>
      <c r="ESQ111" s="376"/>
      <c r="ESR111" s="376"/>
      <c r="ESS111" s="376"/>
      <c r="EST111" s="376"/>
      <c r="ESU111" s="376"/>
      <c r="ESV111" s="376"/>
      <c r="ESW111" s="376"/>
      <c r="ESX111" s="376"/>
      <c r="ESY111" s="376"/>
      <c r="ESZ111" s="376"/>
      <c r="ETA111" s="376"/>
      <c r="ETB111" s="376"/>
      <c r="ETC111" s="376"/>
      <c r="ETD111" s="376"/>
      <c r="ETE111" s="376"/>
      <c r="ETF111" s="376"/>
      <c r="ETG111" s="376"/>
      <c r="ETH111" s="376"/>
      <c r="ETI111" s="376"/>
      <c r="ETJ111" s="376"/>
      <c r="ETK111" s="376"/>
      <c r="ETL111" s="376"/>
      <c r="ETM111" s="376"/>
      <c r="ETN111" s="376"/>
      <c r="ETO111" s="376"/>
      <c r="ETP111" s="376"/>
      <c r="ETQ111" s="376"/>
      <c r="ETR111" s="376"/>
      <c r="ETS111" s="376"/>
      <c r="ETT111" s="376"/>
      <c r="ETU111" s="376"/>
      <c r="ETV111" s="376"/>
      <c r="ETW111" s="376"/>
      <c r="ETX111" s="376"/>
      <c r="ETY111" s="376"/>
      <c r="ETZ111" s="376"/>
      <c r="EUA111" s="376"/>
      <c r="EUB111" s="376"/>
      <c r="EUC111" s="376"/>
      <c r="EUD111" s="376"/>
      <c r="EUE111" s="376"/>
      <c r="EUF111" s="376"/>
      <c r="EUG111" s="376"/>
      <c r="EUH111" s="376"/>
      <c r="EUI111" s="376"/>
      <c r="EUJ111" s="376"/>
      <c r="EUK111" s="376"/>
      <c r="EUL111" s="376"/>
      <c r="EUM111" s="376"/>
      <c r="EUN111" s="376"/>
      <c r="EUO111" s="376"/>
      <c r="EUP111" s="376"/>
      <c r="EUQ111" s="376"/>
      <c r="EUR111" s="376"/>
      <c r="EUS111" s="376"/>
      <c r="EUT111" s="376"/>
      <c r="EUU111" s="376"/>
      <c r="EUV111" s="376"/>
      <c r="EUW111" s="376"/>
      <c r="EUX111" s="376"/>
      <c r="EUY111" s="376"/>
      <c r="EUZ111" s="376"/>
      <c r="EVA111" s="376"/>
      <c r="EVB111" s="376"/>
      <c r="EVC111" s="376"/>
      <c r="EVD111" s="376"/>
      <c r="EVE111" s="376"/>
      <c r="EVF111" s="376"/>
      <c r="EVG111" s="376"/>
      <c r="EVH111" s="376"/>
      <c r="EVI111" s="376"/>
      <c r="EVJ111" s="376"/>
      <c r="EVK111" s="376"/>
      <c r="EVL111" s="376"/>
      <c r="EVM111" s="376"/>
      <c r="EVN111" s="376"/>
      <c r="EVO111" s="376"/>
      <c r="EVP111" s="376"/>
      <c r="EVQ111" s="376"/>
      <c r="EVR111" s="376"/>
      <c r="EVS111" s="376"/>
      <c r="EVT111" s="376"/>
      <c r="EVU111" s="376"/>
      <c r="EVV111" s="376"/>
      <c r="EVW111" s="376"/>
      <c r="EVX111" s="376"/>
      <c r="EVY111" s="376"/>
      <c r="EVZ111" s="376"/>
      <c r="EWA111" s="376"/>
      <c r="EWB111" s="376"/>
      <c r="EWC111" s="376"/>
      <c r="EWD111" s="376"/>
      <c r="EWE111" s="376"/>
      <c r="EWF111" s="376"/>
      <c r="EWG111" s="376"/>
      <c r="EWH111" s="376"/>
      <c r="EWI111" s="376"/>
      <c r="EWJ111" s="376"/>
      <c r="EWK111" s="376"/>
      <c r="EWL111" s="376"/>
      <c r="EWM111" s="376"/>
      <c r="EWN111" s="376"/>
      <c r="EWO111" s="376"/>
      <c r="EWP111" s="376"/>
      <c r="EWQ111" s="376"/>
      <c r="EWR111" s="376"/>
      <c r="EWS111" s="376"/>
      <c r="EWT111" s="376"/>
      <c r="EWU111" s="376"/>
      <c r="EWV111" s="376"/>
      <c r="EWW111" s="376"/>
      <c r="EWX111" s="376"/>
      <c r="EWY111" s="376"/>
      <c r="EWZ111" s="376"/>
      <c r="EXA111" s="376"/>
      <c r="EXB111" s="376"/>
      <c r="EXC111" s="376"/>
      <c r="EXD111" s="376"/>
      <c r="EXE111" s="376"/>
      <c r="EXF111" s="376"/>
      <c r="EXG111" s="376"/>
      <c r="EXH111" s="376"/>
      <c r="EXI111" s="376"/>
      <c r="EXJ111" s="376"/>
      <c r="EXK111" s="376"/>
      <c r="EXL111" s="376"/>
      <c r="EXM111" s="376"/>
      <c r="EXN111" s="376"/>
      <c r="EXO111" s="376"/>
      <c r="EXP111" s="376"/>
      <c r="EXQ111" s="376"/>
      <c r="EXR111" s="376"/>
      <c r="EXS111" s="376"/>
      <c r="EXT111" s="376"/>
      <c r="EXU111" s="376"/>
      <c r="EXV111" s="376"/>
      <c r="EXW111" s="376"/>
      <c r="EXX111" s="376"/>
      <c r="EXY111" s="376"/>
      <c r="EXZ111" s="376"/>
      <c r="EYA111" s="376"/>
      <c r="EYB111" s="376"/>
      <c r="EYC111" s="376"/>
      <c r="EYD111" s="376"/>
      <c r="EYE111" s="376"/>
      <c r="EYF111" s="376"/>
      <c r="EYG111" s="376"/>
      <c r="EYH111" s="376"/>
      <c r="EYI111" s="376"/>
      <c r="EYJ111" s="376"/>
      <c r="EYK111" s="376"/>
      <c r="EYL111" s="376"/>
      <c r="EYM111" s="376"/>
      <c r="EYN111" s="376"/>
      <c r="EYO111" s="376"/>
      <c r="EYP111" s="376"/>
      <c r="EYQ111" s="376"/>
      <c r="EYR111" s="376"/>
      <c r="EYS111" s="376"/>
      <c r="EYT111" s="376"/>
      <c r="EYU111" s="376"/>
      <c r="EYV111" s="376"/>
      <c r="EYW111" s="376"/>
      <c r="EYX111" s="376"/>
      <c r="EYY111" s="376"/>
      <c r="EYZ111" s="376"/>
      <c r="EZA111" s="376"/>
      <c r="EZB111" s="376"/>
      <c r="EZC111" s="376"/>
      <c r="EZD111" s="376"/>
      <c r="EZE111" s="376"/>
      <c r="EZF111" s="376"/>
      <c r="EZG111" s="376"/>
      <c r="EZH111" s="376"/>
      <c r="EZI111" s="376"/>
      <c r="EZJ111" s="376"/>
      <c r="EZK111" s="376"/>
      <c r="EZL111" s="376"/>
      <c r="EZM111" s="376"/>
      <c r="EZN111" s="376"/>
      <c r="EZO111" s="376"/>
      <c r="EZP111" s="376"/>
      <c r="EZQ111" s="376"/>
      <c r="EZR111" s="376"/>
      <c r="EZS111" s="376"/>
      <c r="EZT111" s="376"/>
      <c r="EZU111" s="376"/>
      <c r="EZV111" s="376"/>
      <c r="EZW111" s="376"/>
      <c r="EZX111" s="376"/>
      <c r="EZY111" s="376"/>
      <c r="EZZ111" s="376"/>
      <c r="FAA111" s="376"/>
      <c r="FAB111" s="376"/>
      <c r="FAC111" s="376"/>
      <c r="FAD111" s="376"/>
      <c r="FAE111" s="376"/>
      <c r="FAF111" s="376"/>
      <c r="FAG111" s="376"/>
      <c r="FAH111" s="376"/>
      <c r="FAI111" s="376"/>
      <c r="FAJ111" s="376"/>
      <c r="FAK111" s="376"/>
      <c r="FAL111" s="376"/>
      <c r="FAM111" s="376"/>
      <c r="FAN111" s="376"/>
      <c r="FAO111" s="376"/>
      <c r="FAP111" s="376"/>
      <c r="FAQ111" s="376"/>
      <c r="FAR111" s="376"/>
      <c r="FAS111" s="376"/>
      <c r="FAT111" s="376"/>
      <c r="FAU111" s="376"/>
      <c r="FAV111" s="376"/>
      <c r="FAW111" s="376"/>
      <c r="FAX111" s="376"/>
      <c r="FAY111" s="376"/>
      <c r="FAZ111" s="376"/>
      <c r="FBA111" s="376"/>
      <c r="FBB111" s="376"/>
      <c r="FBC111" s="376"/>
      <c r="FBD111" s="376"/>
      <c r="FBE111" s="376"/>
      <c r="FBF111" s="376"/>
      <c r="FBG111" s="376"/>
      <c r="FBH111" s="376"/>
      <c r="FBI111" s="376"/>
      <c r="FBJ111" s="376"/>
      <c r="FBK111" s="376"/>
      <c r="FBL111" s="376"/>
      <c r="FBM111" s="376"/>
      <c r="FBN111" s="376"/>
      <c r="FBO111" s="376"/>
      <c r="FBP111" s="376"/>
      <c r="FBQ111" s="376"/>
      <c r="FBR111" s="376"/>
      <c r="FBS111" s="376"/>
      <c r="FBT111" s="376"/>
      <c r="FBU111" s="376"/>
      <c r="FBV111" s="376"/>
      <c r="FBW111" s="376"/>
      <c r="FBX111" s="376"/>
      <c r="FBY111" s="376"/>
      <c r="FBZ111" s="376"/>
      <c r="FCA111" s="376"/>
      <c r="FCB111" s="376"/>
      <c r="FCC111" s="376"/>
      <c r="FCD111" s="376"/>
      <c r="FCE111" s="376"/>
      <c r="FCF111" s="376"/>
      <c r="FCG111" s="376"/>
      <c r="FCH111" s="376"/>
      <c r="FCI111" s="376"/>
      <c r="FCJ111" s="376"/>
      <c r="FCK111" s="376"/>
      <c r="FCL111" s="376"/>
      <c r="FCM111" s="376"/>
      <c r="FCN111" s="376"/>
      <c r="FCO111" s="376"/>
      <c r="FCP111" s="376"/>
      <c r="FCQ111" s="376"/>
      <c r="FCR111" s="376"/>
      <c r="FCS111" s="376"/>
      <c r="FCT111" s="376"/>
      <c r="FCU111" s="376"/>
      <c r="FCV111" s="376"/>
      <c r="FCW111" s="376"/>
      <c r="FCX111" s="376"/>
      <c r="FCY111" s="376"/>
      <c r="FCZ111" s="376"/>
      <c r="FDA111" s="376"/>
      <c r="FDB111" s="376"/>
      <c r="FDC111" s="376"/>
      <c r="FDD111" s="376"/>
      <c r="FDE111" s="376"/>
      <c r="FDF111" s="376"/>
      <c r="FDG111" s="376"/>
      <c r="FDH111" s="376"/>
      <c r="FDI111" s="376"/>
      <c r="FDJ111" s="376"/>
      <c r="FDK111" s="376"/>
      <c r="FDL111" s="376"/>
      <c r="FDM111" s="376"/>
      <c r="FDN111" s="376"/>
      <c r="FDO111" s="376"/>
      <c r="FDP111" s="376"/>
      <c r="FDQ111" s="376"/>
      <c r="FDR111" s="376"/>
      <c r="FDS111" s="376"/>
      <c r="FDT111" s="376"/>
      <c r="FDU111" s="376"/>
      <c r="FDV111" s="376"/>
      <c r="FDW111" s="376"/>
      <c r="FDX111" s="376"/>
      <c r="FDY111" s="376"/>
      <c r="FDZ111" s="376"/>
      <c r="FEA111" s="376"/>
      <c r="FEB111" s="376"/>
      <c r="FEC111" s="376"/>
      <c r="FED111" s="376"/>
      <c r="FEE111" s="376"/>
      <c r="FEF111" s="376"/>
      <c r="FEG111" s="376"/>
      <c r="FEH111" s="376"/>
      <c r="FEI111" s="376"/>
      <c r="FEJ111" s="376"/>
      <c r="FEK111" s="376"/>
      <c r="FEL111" s="376"/>
      <c r="FEM111" s="376"/>
      <c r="FEN111" s="376"/>
      <c r="FEO111" s="376"/>
      <c r="FEP111" s="376"/>
      <c r="FEQ111" s="376"/>
      <c r="FER111" s="376"/>
      <c r="FES111" s="376"/>
      <c r="FET111" s="376"/>
      <c r="FEU111" s="376"/>
      <c r="FEV111" s="376"/>
      <c r="FEW111" s="376"/>
      <c r="FEX111" s="376"/>
      <c r="FEY111" s="376"/>
      <c r="FEZ111" s="376"/>
      <c r="FFA111" s="376"/>
      <c r="FFB111" s="376"/>
      <c r="FFC111" s="376"/>
      <c r="FFD111" s="376"/>
      <c r="FFE111" s="376"/>
      <c r="FFF111" s="376"/>
      <c r="FFG111" s="376"/>
      <c r="FFH111" s="376"/>
      <c r="FFI111" s="376"/>
      <c r="FFJ111" s="376"/>
      <c r="FFK111" s="376"/>
      <c r="FFL111" s="376"/>
      <c r="FFM111" s="376"/>
      <c r="FFN111" s="376"/>
      <c r="FFO111" s="376"/>
      <c r="FFP111" s="376"/>
      <c r="FFQ111" s="376"/>
      <c r="FFR111" s="376"/>
      <c r="FFS111" s="376"/>
      <c r="FFT111" s="376"/>
      <c r="FFU111" s="376"/>
      <c r="FFV111" s="376"/>
      <c r="FFW111" s="376"/>
      <c r="FFX111" s="376"/>
      <c r="FFY111" s="376"/>
      <c r="FFZ111" s="376"/>
      <c r="FGA111" s="376"/>
      <c r="FGB111" s="376"/>
      <c r="FGC111" s="376"/>
      <c r="FGD111" s="376"/>
      <c r="FGE111" s="376"/>
      <c r="FGF111" s="376"/>
      <c r="FGG111" s="376"/>
      <c r="FGH111" s="376"/>
      <c r="FGI111" s="376"/>
      <c r="FGJ111" s="376"/>
      <c r="FGK111" s="376"/>
      <c r="FGL111" s="376"/>
      <c r="FGM111" s="376"/>
      <c r="FGN111" s="376"/>
      <c r="FGO111" s="376"/>
      <c r="FGP111" s="376"/>
      <c r="FGQ111" s="376"/>
      <c r="FGR111" s="376"/>
      <c r="FGS111" s="376"/>
      <c r="FGT111" s="376"/>
      <c r="FGU111" s="376"/>
      <c r="FGV111" s="376"/>
      <c r="FGW111" s="376"/>
      <c r="FGX111" s="376"/>
      <c r="FGY111" s="376"/>
      <c r="FGZ111" s="376"/>
      <c r="FHA111" s="376"/>
      <c r="FHB111" s="376"/>
      <c r="FHC111" s="376"/>
      <c r="FHD111" s="376"/>
      <c r="FHE111" s="376"/>
      <c r="FHF111" s="376"/>
      <c r="FHG111" s="376"/>
      <c r="FHH111" s="376"/>
      <c r="FHI111" s="376"/>
      <c r="FHJ111" s="376"/>
      <c r="FHK111" s="376"/>
      <c r="FHL111" s="376"/>
      <c r="FHM111" s="376"/>
      <c r="FHN111" s="376"/>
      <c r="FHO111" s="376"/>
      <c r="FHP111" s="376"/>
      <c r="FHQ111" s="376"/>
      <c r="FHR111" s="376"/>
      <c r="FHS111" s="376"/>
      <c r="FHT111" s="376"/>
      <c r="FHU111" s="376"/>
      <c r="FHV111" s="376"/>
      <c r="FHW111" s="376"/>
      <c r="FHX111" s="376"/>
      <c r="FHY111" s="376"/>
      <c r="FHZ111" s="376"/>
      <c r="FIA111" s="376"/>
      <c r="FIB111" s="376"/>
      <c r="FIC111" s="376"/>
      <c r="FID111" s="376"/>
      <c r="FIE111" s="376"/>
      <c r="FIF111" s="376"/>
      <c r="FIG111" s="376"/>
      <c r="FIH111" s="376"/>
      <c r="FII111" s="376"/>
      <c r="FIJ111" s="376"/>
      <c r="FIK111" s="376"/>
      <c r="FIL111" s="376"/>
      <c r="FIM111" s="376"/>
      <c r="FIN111" s="376"/>
      <c r="FIO111" s="376"/>
      <c r="FIP111" s="376"/>
      <c r="FIQ111" s="376"/>
      <c r="FIR111" s="376"/>
      <c r="FIS111" s="376"/>
      <c r="FIT111" s="376"/>
      <c r="FIU111" s="376"/>
      <c r="FIV111" s="376"/>
      <c r="FIW111" s="376"/>
      <c r="FIX111" s="376"/>
      <c r="FIY111" s="376"/>
      <c r="FIZ111" s="376"/>
      <c r="FJA111" s="376"/>
      <c r="FJB111" s="376"/>
      <c r="FJC111" s="376"/>
      <c r="FJD111" s="376"/>
      <c r="FJE111" s="376"/>
      <c r="FJF111" s="376"/>
      <c r="FJG111" s="376"/>
      <c r="FJH111" s="376"/>
      <c r="FJI111" s="376"/>
      <c r="FJJ111" s="376"/>
      <c r="FJK111" s="376"/>
      <c r="FJL111" s="376"/>
      <c r="FJM111" s="376"/>
      <c r="FJN111" s="376"/>
      <c r="FJO111" s="376"/>
      <c r="FJP111" s="376"/>
      <c r="FJQ111" s="376"/>
      <c r="FJR111" s="376"/>
      <c r="FJS111" s="376"/>
      <c r="FJT111" s="376"/>
      <c r="FJU111" s="376"/>
      <c r="FJV111" s="376"/>
      <c r="FJW111" s="376"/>
      <c r="FJX111" s="376"/>
      <c r="FJY111" s="376"/>
      <c r="FJZ111" s="376"/>
      <c r="FKA111" s="376"/>
      <c r="FKB111" s="376"/>
      <c r="FKC111" s="376"/>
      <c r="FKD111" s="376"/>
      <c r="FKE111" s="376"/>
      <c r="FKF111" s="376"/>
      <c r="FKG111" s="376"/>
      <c r="FKH111" s="376"/>
      <c r="FKI111" s="376"/>
      <c r="FKJ111" s="376"/>
      <c r="FKK111" s="376"/>
      <c r="FKL111" s="376"/>
      <c r="FKM111" s="376"/>
      <c r="FKN111" s="376"/>
      <c r="FKO111" s="376"/>
      <c r="FKP111" s="376"/>
      <c r="FKQ111" s="376"/>
      <c r="FKR111" s="376"/>
      <c r="FKS111" s="376"/>
      <c r="FKT111" s="376"/>
      <c r="FKU111" s="376"/>
      <c r="FKV111" s="376"/>
      <c r="FKW111" s="376"/>
      <c r="FKX111" s="376"/>
      <c r="FKY111" s="376"/>
      <c r="FKZ111" s="376"/>
      <c r="FLA111" s="376"/>
      <c r="FLB111" s="376"/>
      <c r="FLC111" s="376"/>
      <c r="FLD111" s="376"/>
      <c r="FLE111" s="376"/>
      <c r="FLF111" s="376"/>
      <c r="FLG111" s="376"/>
      <c r="FLH111" s="376"/>
      <c r="FLI111" s="376"/>
      <c r="FLJ111" s="376"/>
      <c r="FLK111" s="376"/>
      <c r="FLL111" s="376"/>
      <c r="FLM111" s="376"/>
      <c r="FLN111" s="376"/>
      <c r="FLO111" s="376"/>
      <c r="FLP111" s="376"/>
      <c r="FLQ111" s="376"/>
      <c r="FLR111" s="376"/>
      <c r="FLS111" s="376"/>
      <c r="FLT111" s="376"/>
      <c r="FLU111" s="376"/>
      <c r="FLV111" s="376"/>
      <c r="FLW111" s="376"/>
      <c r="FLX111" s="376"/>
      <c r="FLY111" s="376"/>
      <c r="FLZ111" s="376"/>
      <c r="FMA111" s="376"/>
      <c r="FMB111" s="376"/>
      <c r="FMC111" s="376"/>
      <c r="FMD111" s="376"/>
      <c r="FME111" s="376"/>
      <c r="FMF111" s="376"/>
      <c r="FMG111" s="376"/>
      <c r="FMH111" s="376"/>
      <c r="FMI111" s="376"/>
      <c r="FMJ111" s="376"/>
      <c r="FMK111" s="376"/>
      <c r="FML111" s="376"/>
      <c r="FMM111" s="376"/>
      <c r="FMN111" s="376"/>
      <c r="FMO111" s="376"/>
      <c r="FMP111" s="376"/>
      <c r="FMQ111" s="376"/>
      <c r="FMR111" s="376"/>
      <c r="FMS111" s="376"/>
      <c r="FMT111" s="376"/>
      <c r="FMU111" s="376"/>
      <c r="FMV111" s="376"/>
      <c r="FMW111" s="376"/>
      <c r="FMX111" s="376"/>
      <c r="FMY111" s="376"/>
      <c r="FMZ111" s="376"/>
      <c r="FNA111" s="376"/>
      <c r="FNB111" s="376"/>
      <c r="FNC111" s="376"/>
      <c r="FND111" s="376"/>
      <c r="FNE111" s="376"/>
      <c r="FNF111" s="376"/>
      <c r="FNG111" s="376"/>
      <c r="FNH111" s="376"/>
      <c r="FNI111" s="376"/>
      <c r="FNJ111" s="376"/>
      <c r="FNK111" s="376"/>
      <c r="FNL111" s="376"/>
      <c r="FNM111" s="376"/>
      <c r="FNN111" s="376"/>
      <c r="FNO111" s="376"/>
      <c r="FNP111" s="376"/>
      <c r="FNQ111" s="376"/>
      <c r="FNR111" s="376"/>
      <c r="FNS111" s="376"/>
      <c r="FNT111" s="376"/>
      <c r="FNU111" s="376"/>
      <c r="FNV111" s="376"/>
      <c r="FNW111" s="376"/>
      <c r="FNX111" s="376"/>
      <c r="FNY111" s="376"/>
      <c r="FNZ111" s="376"/>
      <c r="FOA111" s="376"/>
      <c r="FOB111" s="376"/>
      <c r="FOC111" s="376"/>
      <c r="FOD111" s="376"/>
      <c r="FOE111" s="376"/>
      <c r="FOF111" s="376"/>
      <c r="FOG111" s="376"/>
      <c r="FOH111" s="376"/>
      <c r="FOI111" s="376"/>
      <c r="FOJ111" s="376"/>
      <c r="FOK111" s="376"/>
      <c r="FOL111" s="376"/>
      <c r="FOM111" s="376"/>
      <c r="FON111" s="376"/>
      <c r="FOO111" s="376"/>
      <c r="FOP111" s="376"/>
      <c r="FOQ111" s="376"/>
      <c r="FOR111" s="376"/>
      <c r="FOS111" s="376"/>
      <c r="FOT111" s="376"/>
      <c r="FOU111" s="376"/>
      <c r="FOV111" s="376"/>
      <c r="FOW111" s="376"/>
      <c r="FOX111" s="376"/>
      <c r="FOY111" s="376"/>
      <c r="FOZ111" s="376"/>
      <c r="FPA111" s="376"/>
      <c r="FPB111" s="376"/>
      <c r="FPC111" s="376"/>
      <c r="FPD111" s="376"/>
      <c r="FPE111" s="376"/>
      <c r="FPF111" s="376"/>
      <c r="FPG111" s="376"/>
      <c r="FPH111" s="376"/>
      <c r="FPI111" s="376"/>
      <c r="FPJ111" s="376"/>
      <c r="FPK111" s="376"/>
      <c r="FPL111" s="376"/>
      <c r="FPM111" s="376"/>
      <c r="FPN111" s="376"/>
      <c r="FPO111" s="376"/>
      <c r="FPP111" s="376"/>
      <c r="FPQ111" s="376"/>
      <c r="FPR111" s="376"/>
      <c r="FPS111" s="376"/>
      <c r="FPT111" s="376"/>
      <c r="FPU111" s="376"/>
      <c r="FPV111" s="376"/>
      <c r="FPW111" s="376"/>
      <c r="FPX111" s="376"/>
      <c r="FPY111" s="376"/>
      <c r="FPZ111" s="376"/>
      <c r="FQA111" s="376"/>
      <c r="FQB111" s="376"/>
      <c r="FQC111" s="376"/>
      <c r="FQD111" s="376"/>
      <c r="FQE111" s="376"/>
      <c r="FQF111" s="376"/>
      <c r="FQG111" s="376"/>
      <c r="FQH111" s="376"/>
      <c r="FQI111" s="376"/>
      <c r="FQJ111" s="376"/>
      <c r="FQK111" s="376"/>
      <c r="FQL111" s="376"/>
      <c r="FQM111" s="376"/>
      <c r="FQN111" s="376"/>
      <c r="FQO111" s="376"/>
      <c r="FQP111" s="376"/>
      <c r="FQQ111" s="376"/>
      <c r="FQR111" s="376"/>
      <c r="FQS111" s="376"/>
      <c r="FQT111" s="376"/>
      <c r="FQU111" s="376"/>
      <c r="FQV111" s="376"/>
      <c r="FQW111" s="376"/>
      <c r="FQX111" s="376"/>
      <c r="FQY111" s="376"/>
      <c r="FQZ111" s="376"/>
      <c r="FRA111" s="376"/>
      <c r="FRB111" s="376"/>
      <c r="FRC111" s="376"/>
      <c r="FRD111" s="376"/>
      <c r="FRE111" s="376"/>
      <c r="FRF111" s="376"/>
      <c r="FRG111" s="376"/>
      <c r="FRH111" s="376"/>
      <c r="FRI111" s="376"/>
      <c r="FRJ111" s="376"/>
      <c r="FRK111" s="376"/>
      <c r="FRL111" s="376"/>
      <c r="FRM111" s="376"/>
      <c r="FRN111" s="376"/>
      <c r="FRO111" s="376"/>
      <c r="FRP111" s="376"/>
      <c r="FRQ111" s="376"/>
      <c r="FRR111" s="376"/>
      <c r="FRS111" s="376"/>
      <c r="FRT111" s="376"/>
      <c r="FRU111" s="376"/>
      <c r="FRV111" s="376"/>
      <c r="FRW111" s="376"/>
      <c r="FRX111" s="376"/>
      <c r="FRY111" s="376"/>
      <c r="FRZ111" s="376"/>
      <c r="FSA111" s="376"/>
      <c r="FSB111" s="376"/>
      <c r="FSC111" s="376"/>
      <c r="FSD111" s="376"/>
      <c r="FSE111" s="376"/>
      <c r="FSF111" s="376"/>
      <c r="FSG111" s="376"/>
      <c r="FSH111" s="376"/>
      <c r="FSI111" s="376"/>
      <c r="FSJ111" s="376"/>
      <c r="FSK111" s="376"/>
      <c r="FSL111" s="376"/>
      <c r="FSM111" s="376"/>
      <c r="FSN111" s="376"/>
      <c r="FSO111" s="376"/>
      <c r="FSP111" s="376"/>
      <c r="FSQ111" s="376"/>
      <c r="FSR111" s="376"/>
      <c r="FSS111" s="376"/>
      <c r="FST111" s="376"/>
      <c r="FSU111" s="376"/>
      <c r="FSV111" s="376"/>
      <c r="FSW111" s="376"/>
      <c r="FSX111" s="376"/>
      <c r="FSY111" s="376"/>
      <c r="FSZ111" s="376"/>
      <c r="FTA111" s="376"/>
      <c r="FTB111" s="376"/>
      <c r="FTC111" s="376"/>
      <c r="FTD111" s="376"/>
      <c r="FTE111" s="376"/>
      <c r="FTF111" s="376"/>
      <c r="FTG111" s="376"/>
      <c r="FTH111" s="376"/>
      <c r="FTI111" s="376"/>
      <c r="FTJ111" s="376"/>
      <c r="FTK111" s="376"/>
      <c r="FTL111" s="376"/>
      <c r="FTM111" s="376"/>
      <c r="FTN111" s="376"/>
      <c r="FTO111" s="376"/>
      <c r="FTP111" s="376"/>
      <c r="FTQ111" s="376"/>
      <c r="FTR111" s="376"/>
      <c r="FTS111" s="376"/>
      <c r="FTT111" s="376"/>
      <c r="FTU111" s="376"/>
      <c r="FTV111" s="376"/>
      <c r="FTW111" s="376"/>
      <c r="FTX111" s="376"/>
      <c r="FTY111" s="376"/>
      <c r="FTZ111" s="376"/>
      <c r="FUA111" s="376"/>
      <c r="FUB111" s="376"/>
      <c r="FUC111" s="376"/>
      <c r="FUD111" s="376"/>
      <c r="FUE111" s="376"/>
      <c r="FUF111" s="376"/>
      <c r="FUG111" s="376"/>
      <c r="FUH111" s="376"/>
      <c r="FUI111" s="376"/>
      <c r="FUJ111" s="376"/>
      <c r="FUK111" s="376"/>
      <c r="FUL111" s="376"/>
      <c r="FUM111" s="376"/>
      <c r="FUN111" s="376"/>
      <c r="FUO111" s="376"/>
      <c r="FUP111" s="376"/>
      <c r="FUQ111" s="376"/>
      <c r="FUR111" s="376"/>
      <c r="FUS111" s="376"/>
      <c r="FUT111" s="376"/>
      <c r="FUU111" s="376"/>
      <c r="FUV111" s="376"/>
      <c r="FUW111" s="376"/>
      <c r="FUX111" s="376"/>
      <c r="FUY111" s="376"/>
      <c r="FUZ111" s="376"/>
      <c r="FVA111" s="376"/>
      <c r="FVB111" s="376"/>
      <c r="FVC111" s="376"/>
      <c r="FVD111" s="376"/>
      <c r="FVE111" s="376"/>
      <c r="FVF111" s="376"/>
      <c r="FVG111" s="376"/>
      <c r="FVH111" s="376"/>
      <c r="FVI111" s="376"/>
      <c r="FVJ111" s="376"/>
      <c r="FVK111" s="376"/>
      <c r="FVL111" s="376"/>
      <c r="FVM111" s="376"/>
      <c r="FVN111" s="376"/>
      <c r="FVO111" s="376"/>
      <c r="FVP111" s="376"/>
      <c r="FVQ111" s="376"/>
      <c r="FVR111" s="376"/>
      <c r="FVS111" s="376"/>
      <c r="FVT111" s="376"/>
      <c r="FVU111" s="376"/>
      <c r="FVV111" s="376"/>
      <c r="FVW111" s="376"/>
      <c r="FVX111" s="376"/>
      <c r="FVY111" s="376"/>
      <c r="FVZ111" s="376"/>
      <c r="FWA111" s="376"/>
      <c r="FWB111" s="376"/>
      <c r="FWC111" s="376"/>
      <c r="FWD111" s="376"/>
      <c r="FWE111" s="376"/>
      <c r="FWF111" s="376"/>
      <c r="FWG111" s="376"/>
      <c r="FWH111" s="376"/>
      <c r="FWI111" s="376"/>
      <c r="FWJ111" s="376"/>
      <c r="FWK111" s="376"/>
      <c r="FWL111" s="376"/>
      <c r="FWM111" s="376"/>
      <c r="FWN111" s="376"/>
      <c r="FWO111" s="376"/>
      <c r="FWP111" s="376"/>
      <c r="FWQ111" s="376"/>
      <c r="FWR111" s="376"/>
      <c r="FWS111" s="376"/>
      <c r="FWT111" s="376"/>
      <c r="FWU111" s="376"/>
      <c r="FWV111" s="376"/>
      <c r="FWW111" s="376"/>
      <c r="FWX111" s="376"/>
      <c r="FWY111" s="376"/>
      <c r="FWZ111" s="376"/>
      <c r="FXA111" s="376"/>
      <c r="FXB111" s="376"/>
      <c r="FXC111" s="376"/>
      <c r="FXD111" s="376"/>
      <c r="FXE111" s="376"/>
      <c r="FXF111" s="376"/>
      <c r="FXG111" s="376"/>
      <c r="FXH111" s="376"/>
      <c r="FXI111" s="376"/>
      <c r="FXJ111" s="376"/>
      <c r="FXK111" s="376"/>
      <c r="FXL111" s="376"/>
      <c r="FXM111" s="376"/>
      <c r="FXN111" s="376"/>
      <c r="FXO111" s="376"/>
      <c r="FXP111" s="376"/>
      <c r="FXQ111" s="376"/>
      <c r="FXR111" s="376"/>
      <c r="FXS111" s="376"/>
      <c r="FXT111" s="376"/>
      <c r="FXU111" s="376"/>
      <c r="FXV111" s="376"/>
      <c r="FXW111" s="376"/>
      <c r="FXX111" s="376"/>
      <c r="FXY111" s="376"/>
      <c r="FXZ111" s="376"/>
      <c r="FYA111" s="376"/>
      <c r="FYB111" s="376"/>
      <c r="FYC111" s="376"/>
      <c r="FYD111" s="376"/>
      <c r="FYE111" s="376"/>
      <c r="FYF111" s="376"/>
      <c r="FYG111" s="376"/>
      <c r="FYH111" s="376"/>
      <c r="FYI111" s="376"/>
      <c r="FYJ111" s="376"/>
      <c r="FYK111" s="376"/>
      <c r="FYL111" s="376"/>
      <c r="FYM111" s="376"/>
      <c r="FYN111" s="376"/>
      <c r="FYO111" s="376"/>
      <c r="FYP111" s="376"/>
      <c r="FYQ111" s="376"/>
      <c r="FYR111" s="376"/>
      <c r="FYS111" s="376"/>
      <c r="FYT111" s="376"/>
      <c r="FYU111" s="376"/>
      <c r="FYV111" s="376"/>
      <c r="FYW111" s="376"/>
      <c r="FYX111" s="376"/>
      <c r="FYY111" s="376"/>
      <c r="FYZ111" s="376"/>
      <c r="FZA111" s="376"/>
      <c r="FZB111" s="376"/>
      <c r="FZC111" s="376"/>
      <c r="FZD111" s="376"/>
      <c r="FZE111" s="376"/>
      <c r="FZF111" s="376"/>
      <c r="FZG111" s="376"/>
      <c r="FZH111" s="376"/>
      <c r="FZI111" s="376"/>
      <c r="FZJ111" s="376"/>
      <c r="FZK111" s="376"/>
      <c r="FZL111" s="376"/>
      <c r="FZM111" s="376"/>
      <c r="FZN111" s="376"/>
      <c r="FZO111" s="376"/>
      <c r="FZP111" s="376"/>
      <c r="FZQ111" s="376"/>
      <c r="FZR111" s="376"/>
      <c r="FZS111" s="376"/>
      <c r="FZT111" s="376"/>
      <c r="FZU111" s="376"/>
      <c r="FZV111" s="376"/>
      <c r="FZW111" s="376"/>
      <c r="FZX111" s="376"/>
      <c r="FZY111" s="376"/>
      <c r="FZZ111" s="376"/>
      <c r="GAA111" s="376"/>
      <c r="GAB111" s="376"/>
      <c r="GAC111" s="376"/>
      <c r="GAD111" s="376"/>
      <c r="GAE111" s="376"/>
      <c r="GAF111" s="376"/>
      <c r="GAG111" s="376"/>
      <c r="GAH111" s="376"/>
      <c r="GAI111" s="376"/>
      <c r="GAJ111" s="376"/>
      <c r="GAK111" s="376"/>
      <c r="GAL111" s="376"/>
      <c r="GAM111" s="376"/>
      <c r="GAN111" s="376"/>
      <c r="GAO111" s="376"/>
      <c r="GAP111" s="376"/>
      <c r="GAQ111" s="376"/>
      <c r="GAR111" s="376"/>
      <c r="GAS111" s="376"/>
      <c r="GAT111" s="376"/>
      <c r="GAU111" s="376"/>
      <c r="GAV111" s="376"/>
      <c r="GAW111" s="376"/>
      <c r="GAX111" s="376"/>
      <c r="GAY111" s="376"/>
      <c r="GAZ111" s="376"/>
      <c r="GBA111" s="376"/>
      <c r="GBB111" s="376"/>
      <c r="GBC111" s="376"/>
      <c r="GBD111" s="376"/>
      <c r="GBE111" s="376"/>
      <c r="GBF111" s="376"/>
      <c r="GBG111" s="376"/>
      <c r="GBH111" s="376"/>
      <c r="GBI111" s="376"/>
      <c r="GBJ111" s="376"/>
      <c r="GBK111" s="376"/>
      <c r="GBL111" s="376"/>
      <c r="GBM111" s="376"/>
      <c r="GBN111" s="376"/>
      <c r="GBO111" s="376"/>
      <c r="GBP111" s="376"/>
      <c r="GBQ111" s="376"/>
      <c r="GBR111" s="376"/>
      <c r="GBS111" s="376"/>
      <c r="GBT111" s="376"/>
      <c r="GBU111" s="376"/>
      <c r="GBV111" s="376"/>
      <c r="GBW111" s="376"/>
      <c r="GBX111" s="376"/>
      <c r="GBY111" s="376"/>
      <c r="GBZ111" s="376"/>
      <c r="GCA111" s="376"/>
      <c r="GCB111" s="376"/>
      <c r="GCC111" s="376"/>
      <c r="GCD111" s="376"/>
      <c r="GCE111" s="376"/>
      <c r="GCF111" s="376"/>
      <c r="GCG111" s="376"/>
      <c r="GCH111" s="376"/>
      <c r="GCI111" s="376"/>
      <c r="GCJ111" s="376"/>
      <c r="GCK111" s="376"/>
      <c r="GCL111" s="376"/>
      <c r="GCM111" s="376"/>
      <c r="GCN111" s="376"/>
      <c r="GCO111" s="376"/>
      <c r="GCP111" s="376"/>
      <c r="GCQ111" s="376"/>
      <c r="GCR111" s="376"/>
      <c r="GCS111" s="376"/>
      <c r="GCT111" s="376"/>
      <c r="GCU111" s="376"/>
      <c r="GCV111" s="376"/>
      <c r="GCW111" s="376"/>
      <c r="GCX111" s="376"/>
      <c r="GCY111" s="376"/>
      <c r="GCZ111" s="376"/>
      <c r="GDA111" s="376"/>
      <c r="GDB111" s="376"/>
      <c r="GDC111" s="376"/>
      <c r="GDD111" s="376"/>
      <c r="GDE111" s="376"/>
      <c r="GDF111" s="376"/>
      <c r="GDG111" s="376"/>
      <c r="GDH111" s="376"/>
      <c r="GDI111" s="376"/>
      <c r="GDJ111" s="376"/>
      <c r="GDK111" s="376"/>
      <c r="GDL111" s="376"/>
      <c r="GDM111" s="376"/>
      <c r="GDN111" s="376"/>
      <c r="GDO111" s="376"/>
      <c r="GDP111" s="376"/>
      <c r="GDQ111" s="376"/>
      <c r="GDR111" s="376"/>
      <c r="GDS111" s="376"/>
      <c r="GDT111" s="376"/>
      <c r="GDU111" s="376"/>
      <c r="GDV111" s="376"/>
      <c r="GDW111" s="376"/>
      <c r="GDX111" s="376"/>
      <c r="GDY111" s="376"/>
      <c r="GDZ111" s="376"/>
      <c r="GEA111" s="376"/>
      <c r="GEB111" s="376"/>
      <c r="GEC111" s="376"/>
      <c r="GED111" s="376"/>
      <c r="GEE111" s="376"/>
      <c r="GEF111" s="376"/>
      <c r="GEG111" s="376"/>
      <c r="GEH111" s="376"/>
      <c r="GEI111" s="376"/>
      <c r="GEJ111" s="376"/>
      <c r="GEK111" s="376"/>
      <c r="GEL111" s="376"/>
      <c r="GEM111" s="376"/>
      <c r="GEN111" s="376"/>
      <c r="GEO111" s="376"/>
      <c r="GEP111" s="376"/>
      <c r="GEQ111" s="376"/>
      <c r="GER111" s="376"/>
      <c r="GES111" s="376"/>
      <c r="GET111" s="376"/>
      <c r="GEU111" s="376"/>
      <c r="GEV111" s="376"/>
      <c r="GEW111" s="376"/>
      <c r="GEX111" s="376"/>
      <c r="GEY111" s="376"/>
      <c r="GEZ111" s="376"/>
      <c r="GFA111" s="376"/>
      <c r="GFB111" s="376"/>
      <c r="GFC111" s="376"/>
      <c r="GFD111" s="376"/>
      <c r="GFE111" s="376"/>
      <c r="GFF111" s="376"/>
      <c r="GFG111" s="376"/>
      <c r="GFH111" s="376"/>
      <c r="GFI111" s="376"/>
      <c r="GFJ111" s="376"/>
      <c r="GFK111" s="376"/>
      <c r="GFL111" s="376"/>
      <c r="GFM111" s="376"/>
      <c r="GFN111" s="376"/>
      <c r="GFO111" s="376"/>
      <c r="GFP111" s="376"/>
      <c r="GFQ111" s="376"/>
      <c r="GFR111" s="376"/>
      <c r="GFS111" s="376"/>
      <c r="GFT111" s="376"/>
      <c r="GFU111" s="376"/>
      <c r="GFV111" s="376"/>
      <c r="GFW111" s="376"/>
      <c r="GFX111" s="376"/>
      <c r="GFY111" s="376"/>
      <c r="GFZ111" s="376"/>
      <c r="GGA111" s="376"/>
      <c r="GGB111" s="376"/>
      <c r="GGC111" s="376"/>
      <c r="GGD111" s="376"/>
      <c r="GGE111" s="376"/>
      <c r="GGF111" s="376"/>
      <c r="GGG111" s="376"/>
      <c r="GGH111" s="376"/>
      <c r="GGI111" s="376"/>
      <c r="GGJ111" s="376"/>
      <c r="GGK111" s="376"/>
      <c r="GGL111" s="376"/>
      <c r="GGM111" s="376"/>
      <c r="GGN111" s="376"/>
      <c r="GGO111" s="376"/>
      <c r="GGP111" s="376"/>
      <c r="GGQ111" s="376"/>
      <c r="GGR111" s="376"/>
      <c r="GGS111" s="376"/>
      <c r="GGT111" s="376"/>
      <c r="GGU111" s="376"/>
      <c r="GGV111" s="376"/>
      <c r="GGW111" s="376"/>
      <c r="GGX111" s="376"/>
      <c r="GGY111" s="376"/>
      <c r="GGZ111" s="376"/>
      <c r="GHA111" s="376"/>
      <c r="GHB111" s="376"/>
      <c r="GHC111" s="376"/>
      <c r="GHD111" s="376"/>
      <c r="GHE111" s="376"/>
      <c r="GHF111" s="376"/>
      <c r="GHG111" s="376"/>
      <c r="GHH111" s="376"/>
      <c r="GHI111" s="376"/>
      <c r="GHJ111" s="376"/>
      <c r="GHK111" s="376"/>
      <c r="GHL111" s="376"/>
      <c r="GHM111" s="376"/>
      <c r="GHN111" s="376"/>
      <c r="GHO111" s="376"/>
      <c r="GHP111" s="376"/>
      <c r="GHQ111" s="376"/>
      <c r="GHR111" s="376"/>
      <c r="GHS111" s="376"/>
      <c r="GHT111" s="376"/>
      <c r="GHU111" s="376"/>
      <c r="GHV111" s="376"/>
      <c r="GHW111" s="376"/>
      <c r="GHX111" s="376"/>
      <c r="GHY111" s="376"/>
      <c r="GHZ111" s="376"/>
      <c r="GIA111" s="376"/>
      <c r="GIB111" s="376"/>
      <c r="GIC111" s="376"/>
      <c r="GID111" s="376"/>
      <c r="GIE111" s="376"/>
      <c r="GIF111" s="376"/>
      <c r="GIG111" s="376"/>
      <c r="GIH111" s="376"/>
      <c r="GII111" s="376"/>
      <c r="GIJ111" s="376"/>
      <c r="GIK111" s="376"/>
      <c r="GIL111" s="376"/>
      <c r="GIM111" s="376"/>
      <c r="GIN111" s="376"/>
      <c r="GIO111" s="376"/>
      <c r="GIP111" s="376"/>
      <c r="GIQ111" s="376"/>
      <c r="GIR111" s="376"/>
      <c r="GIS111" s="376"/>
      <c r="GIT111" s="376"/>
      <c r="GIU111" s="376"/>
      <c r="GIV111" s="376"/>
      <c r="GIW111" s="376"/>
      <c r="GIX111" s="376"/>
      <c r="GIY111" s="376"/>
      <c r="GIZ111" s="376"/>
      <c r="GJA111" s="376"/>
      <c r="GJB111" s="376"/>
      <c r="GJC111" s="376"/>
      <c r="GJD111" s="376"/>
      <c r="GJE111" s="376"/>
      <c r="GJF111" s="376"/>
      <c r="GJG111" s="376"/>
      <c r="GJH111" s="376"/>
      <c r="GJI111" s="376"/>
      <c r="GJJ111" s="376"/>
      <c r="GJK111" s="376"/>
      <c r="GJL111" s="376"/>
      <c r="GJM111" s="376"/>
      <c r="GJN111" s="376"/>
      <c r="GJO111" s="376"/>
      <c r="GJP111" s="376"/>
      <c r="GJQ111" s="376"/>
      <c r="GJR111" s="376"/>
      <c r="GJS111" s="376"/>
      <c r="GJT111" s="376"/>
      <c r="GJU111" s="376"/>
      <c r="GJV111" s="376"/>
      <c r="GJW111" s="376"/>
      <c r="GJX111" s="376"/>
      <c r="GJY111" s="376"/>
      <c r="GJZ111" s="376"/>
      <c r="GKA111" s="376"/>
      <c r="GKB111" s="376"/>
      <c r="GKC111" s="376"/>
      <c r="GKD111" s="376"/>
      <c r="GKE111" s="376"/>
      <c r="GKF111" s="376"/>
      <c r="GKG111" s="376"/>
      <c r="GKH111" s="376"/>
      <c r="GKI111" s="376"/>
      <c r="GKJ111" s="376"/>
      <c r="GKK111" s="376"/>
      <c r="GKL111" s="376"/>
      <c r="GKM111" s="376"/>
      <c r="GKN111" s="376"/>
      <c r="GKO111" s="376"/>
      <c r="GKP111" s="376"/>
      <c r="GKQ111" s="376"/>
      <c r="GKR111" s="376"/>
      <c r="GKS111" s="376"/>
      <c r="GKT111" s="376"/>
      <c r="GKU111" s="376"/>
      <c r="GKV111" s="376"/>
      <c r="GKW111" s="376"/>
      <c r="GKX111" s="376"/>
      <c r="GKY111" s="376"/>
      <c r="GKZ111" s="376"/>
      <c r="GLA111" s="376"/>
      <c r="GLB111" s="376"/>
      <c r="GLC111" s="376"/>
      <c r="GLD111" s="376"/>
      <c r="GLE111" s="376"/>
      <c r="GLF111" s="376"/>
      <c r="GLG111" s="376"/>
      <c r="GLH111" s="376"/>
      <c r="GLI111" s="376"/>
      <c r="GLJ111" s="376"/>
      <c r="GLK111" s="376"/>
      <c r="GLL111" s="376"/>
      <c r="GLM111" s="376"/>
      <c r="GLN111" s="376"/>
      <c r="GLO111" s="376"/>
      <c r="GLP111" s="376"/>
      <c r="GLQ111" s="376"/>
      <c r="GLR111" s="376"/>
      <c r="GLS111" s="376"/>
      <c r="GLT111" s="376"/>
      <c r="GLU111" s="376"/>
      <c r="GLV111" s="376"/>
      <c r="GLW111" s="376"/>
      <c r="GLX111" s="376"/>
      <c r="GLY111" s="376"/>
      <c r="GLZ111" s="376"/>
      <c r="GMA111" s="376"/>
      <c r="GMB111" s="376"/>
      <c r="GMC111" s="376"/>
      <c r="GMD111" s="376"/>
      <c r="GME111" s="376"/>
      <c r="GMF111" s="376"/>
      <c r="GMG111" s="376"/>
      <c r="GMH111" s="376"/>
      <c r="GMI111" s="376"/>
      <c r="GMJ111" s="376"/>
      <c r="GMK111" s="376"/>
      <c r="GML111" s="376"/>
      <c r="GMM111" s="376"/>
      <c r="GMN111" s="376"/>
      <c r="GMO111" s="376"/>
      <c r="GMP111" s="376"/>
      <c r="GMQ111" s="376"/>
      <c r="GMR111" s="376"/>
      <c r="GMS111" s="376"/>
      <c r="GMT111" s="376"/>
      <c r="GMU111" s="376"/>
      <c r="GMV111" s="376"/>
      <c r="GMW111" s="376"/>
      <c r="GMX111" s="376"/>
      <c r="GMY111" s="376"/>
      <c r="GMZ111" s="376"/>
      <c r="GNA111" s="376"/>
      <c r="GNB111" s="376"/>
      <c r="GNC111" s="376"/>
      <c r="GND111" s="376"/>
      <c r="GNE111" s="376"/>
      <c r="GNF111" s="376"/>
      <c r="GNG111" s="376"/>
      <c r="GNH111" s="376"/>
      <c r="GNI111" s="376"/>
      <c r="GNJ111" s="376"/>
      <c r="GNK111" s="376"/>
      <c r="GNL111" s="376"/>
      <c r="GNM111" s="376"/>
      <c r="GNN111" s="376"/>
      <c r="GNO111" s="376"/>
      <c r="GNP111" s="376"/>
      <c r="GNQ111" s="376"/>
      <c r="GNR111" s="376"/>
      <c r="GNS111" s="376"/>
      <c r="GNT111" s="376"/>
      <c r="GNU111" s="376"/>
      <c r="GNV111" s="376"/>
      <c r="GNW111" s="376"/>
      <c r="GNX111" s="376"/>
      <c r="GNY111" s="376"/>
      <c r="GNZ111" s="376"/>
      <c r="GOA111" s="376"/>
      <c r="GOB111" s="376"/>
      <c r="GOC111" s="376"/>
      <c r="GOD111" s="376"/>
      <c r="GOE111" s="376"/>
      <c r="GOF111" s="376"/>
      <c r="GOG111" s="376"/>
      <c r="GOH111" s="376"/>
      <c r="GOI111" s="376"/>
      <c r="GOJ111" s="376"/>
      <c r="GOK111" s="376"/>
      <c r="GOL111" s="376"/>
      <c r="GOM111" s="376"/>
      <c r="GON111" s="376"/>
      <c r="GOO111" s="376"/>
      <c r="GOP111" s="376"/>
      <c r="GOQ111" s="376"/>
      <c r="GOR111" s="376"/>
      <c r="GOS111" s="376"/>
      <c r="GOT111" s="376"/>
      <c r="GOU111" s="376"/>
      <c r="GOV111" s="376"/>
      <c r="GOW111" s="376"/>
      <c r="GOX111" s="376"/>
      <c r="GOY111" s="376"/>
      <c r="GOZ111" s="376"/>
      <c r="GPA111" s="376"/>
      <c r="GPB111" s="376"/>
      <c r="GPC111" s="376"/>
      <c r="GPD111" s="376"/>
      <c r="GPE111" s="376"/>
      <c r="GPF111" s="376"/>
      <c r="GPG111" s="376"/>
      <c r="GPH111" s="376"/>
      <c r="GPI111" s="376"/>
      <c r="GPJ111" s="376"/>
      <c r="GPK111" s="376"/>
      <c r="GPL111" s="376"/>
      <c r="GPM111" s="376"/>
      <c r="GPN111" s="376"/>
      <c r="GPO111" s="376"/>
      <c r="GPP111" s="376"/>
      <c r="GPQ111" s="376"/>
      <c r="GPR111" s="376"/>
      <c r="GPS111" s="376"/>
      <c r="GPT111" s="376"/>
      <c r="GPU111" s="376"/>
      <c r="GPV111" s="376"/>
      <c r="GPW111" s="376"/>
      <c r="GPX111" s="376"/>
      <c r="GPY111" s="376"/>
      <c r="GPZ111" s="376"/>
      <c r="GQA111" s="376"/>
      <c r="GQB111" s="376"/>
      <c r="GQC111" s="376"/>
      <c r="GQD111" s="376"/>
      <c r="GQE111" s="376"/>
      <c r="GQF111" s="376"/>
      <c r="GQG111" s="376"/>
      <c r="GQH111" s="376"/>
      <c r="GQI111" s="376"/>
      <c r="GQJ111" s="376"/>
      <c r="GQK111" s="376"/>
      <c r="GQL111" s="376"/>
      <c r="GQM111" s="376"/>
      <c r="GQN111" s="376"/>
      <c r="GQO111" s="376"/>
      <c r="GQP111" s="376"/>
      <c r="GQQ111" s="376"/>
      <c r="GQR111" s="376"/>
      <c r="GQS111" s="376"/>
      <c r="GQT111" s="376"/>
      <c r="GQU111" s="376"/>
      <c r="GQV111" s="376"/>
      <c r="GQW111" s="376"/>
      <c r="GQX111" s="376"/>
      <c r="GQY111" s="376"/>
      <c r="GQZ111" s="376"/>
      <c r="GRA111" s="376"/>
      <c r="GRB111" s="376"/>
      <c r="GRC111" s="376"/>
      <c r="GRD111" s="376"/>
      <c r="GRE111" s="376"/>
      <c r="GRF111" s="376"/>
      <c r="GRG111" s="376"/>
      <c r="GRH111" s="376"/>
      <c r="GRI111" s="376"/>
      <c r="GRJ111" s="376"/>
      <c r="GRK111" s="376"/>
      <c r="GRL111" s="376"/>
      <c r="GRM111" s="376"/>
      <c r="GRN111" s="376"/>
      <c r="GRO111" s="376"/>
      <c r="GRP111" s="376"/>
      <c r="GRQ111" s="376"/>
      <c r="GRR111" s="376"/>
      <c r="GRS111" s="376"/>
      <c r="GRT111" s="376"/>
      <c r="GRU111" s="376"/>
      <c r="GRV111" s="376"/>
      <c r="GRW111" s="376"/>
      <c r="GRX111" s="376"/>
      <c r="GRY111" s="376"/>
      <c r="GRZ111" s="376"/>
      <c r="GSA111" s="376"/>
      <c r="GSB111" s="376"/>
      <c r="GSC111" s="376"/>
      <c r="GSD111" s="376"/>
      <c r="GSE111" s="376"/>
      <c r="GSF111" s="376"/>
      <c r="GSG111" s="376"/>
      <c r="GSH111" s="376"/>
      <c r="GSI111" s="376"/>
      <c r="GSJ111" s="376"/>
      <c r="GSK111" s="376"/>
      <c r="GSL111" s="376"/>
      <c r="GSM111" s="376"/>
      <c r="GSN111" s="376"/>
      <c r="GSO111" s="376"/>
      <c r="GSP111" s="376"/>
      <c r="GSQ111" s="376"/>
      <c r="GSR111" s="376"/>
      <c r="GSS111" s="376"/>
      <c r="GST111" s="376"/>
      <c r="GSU111" s="376"/>
      <c r="GSV111" s="376"/>
      <c r="GSW111" s="376"/>
      <c r="GSX111" s="376"/>
      <c r="GSY111" s="376"/>
      <c r="GSZ111" s="376"/>
      <c r="GTA111" s="376"/>
      <c r="GTB111" s="376"/>
      <c r="GTC111" s="376"/>
      <c r="GTD111" s="376"/>
      <c r="GTE111" s="376"/>
      <c r="GTF111" s="376"/>
      <c r="GTG111" s="376"/>
      <c r="GTH111" s="376"/>
      <c r="GTI111" s="376"/>
      <c r="GTJ111" s="376"/>
      <c r="GTK111" s="376"/>
      <c r="GTL111" s="376"/>
      <c r="GTM111" s="376"/>
      <c r="GTN111" s="376"/>
      <c r="GTO111" s="376"/>
      <c r="GTP111" s="376"/>
      <c r="GTQ111" s="376"/>
      <c r="GTR111" s="376"/>
      <c r="GTS111" s="376"/>
      <c r="GTT111" s="376"/>
      <c r="GTU111" s="376"/>
      <c r="GTV111" s="376"/>
      <c r="GTW111" s="376"/>
      <c r="GTX111" s="376"/>
      <c r="GTY111" s="376"/>
      <c r="GTZ111" s="376"/>
      <c r="GUA111" s="376"/>
      <c r="GUB111" s="376"/>
      <c r="GUC111" s="376"/>
      <c r="GUD111" s="376"/>
      <c r="GUE111" s="376"/>
      <c r="GUF111" s="376"/>
      <c r="GUG111" s="376"/>
      <c r="GUH111" s="376"/>
      <c r="GUI111" s="376"/>
      <c r="GUJ111" s="376"/>
      <c r="GUK111" s="376"/>
      <c r="GUL111" s="376"/>
      <c r="GUM111" s="376"/>
      <c r="GUN111" s="376"/>
      <c r="GUO111" s="376"/>
      <c r="GUP111" s="376"/>
      <c r="GUQ111" s="376"/>
      <c r="GUR111" s="376"/>
      <c r="GUS111" s="376"/>
      <c r="GUT111" s="376"/>
      <c r="GUU111" s="376"/>
      <c r="GUV111" s="376"/>
      <c r="GUW111" s="376"/>
      <c r="GUX111" s="376"/>
      <c r="GUY111" s="376"/>
      <c r="GUZ111" s="376"/>
      <c r="GVA111" s="376"/>
      <c r="GVB111" s="376"/>
      <c r="GVC111" s="376"/>
      <c r="GVD111" s="376"/>
      <c r="GVE111" s="376"/>
      <c r="GVF111" s="376"/>
      <c r="GVG111" s="376"/>
      <c r="GVH111" s="376"/>
      <c r="GVI111" s="376"/>
      <c r="GVJ111" s="376"/>
      <c r="GVK111" s="376"/>
      <c r="GVL111" s="376"/>
      <c r="GVM111" s="376"/>
      <c r="GVN111" s="376"/>
      <c r="GVO111" s="376"/>
      <c r="GVP111" s="376"/>
      <c r="GVQ111" s="376"/>
      <c r="GVR111" s="376"/>
      <c r="GVS111" s="376"/>
      <c r="GVT111" s="376"/>
      <c r="GVU111" s="376"/>
      <c r="GVV111" s="376"/>
      <c r="GVW111" s="376"/>
      <c r="GVX111" s="376"/>
      <c r="GVY111" s="376"/>
      <c r="GVZ111" s="376"/>
      <c r="GWA111" s="376"/>
      <c r="GWB111" s="376"/>
      <c r="GWC111" s="376"/>
      <c r="GWD111" s="376"/>
      <c r="GWE111" s="376"/>
      <c r="GWF111" s="376"/>
      <c r="GWG111" s="376"/>
      <c r="GWH111" s="376"/>
      <c r="GWI111" s="376"/>
      <c r="GWJ111" s="376"/>
      <c r="GWK111" s="376"/>
      <c r="GWL111" s="376"/>
      <c r="GWM111" s="376"/>
      <c r="GWN111" s="376"/>
      <c r="GWO111" s="376"/>
      <c r="GWP111" s="376"/>
      <c r="GWQ111" s="376"/>
      <c r="GWR111" s="376"/>
      <c r="GWS111" s="376"/>
      <c r="GWT111" s="376"/>
      <c r="GWU111" s="376"/>
      <c r="GWV111" s="376"/>
      <c r="GWW111" s="376"/>
      <c r="GWX111" s="376"/>
      <c r="GWY111" s="376"/>
      <c r="GWZ111" s="376"/>
      <c r="GXA111" s="376"/>
      <c r="GXB111" s="376"/>
      <c r="GXC111" s="376"/>
      <c r="GXD111" s="376"/>
      <c r="GXE111" s="376"/>
      <c r="GXF111" s="376"/>
      <c r="GXG111" s="376"/>
      <c r="GXH111" s="376"/>
      <c r="GXI111" s="376"/>
      <c r="GXJ111" s="376"/>
      <c r="GXK111" s="376"/>
      <c r="GXL111" s="376"/>
      <c r="GXM111" s="376"/>
      <c r="GXN111" s="376"/>
      <c r="GXO111" s="376"/>
      <c r="GXP111" s="376"/>
      <c r="GXQ111" s="376"/>
      <c r="GXR111" s="376"/>
      <c r="GXS111" s="376"/>
      <c r="GXT111" s="376"/>
      <c r="GXU111" s="376"/>
      <c r="GXV111" s="376"/>
      <c r="GXW111" s="376"/>
      <c r="GXX111" s="376"/>
      <c r="GXY111" s="376"/>
      <c r="GXZ111" s="376"/>
      <c r="GYA111" s="376"/>
      <c r="GYB111" s="376"/>
      <c r="GYC111" s="376"/>
      <c r="GYD111" s="376"/>
      <c r="GYE111" s="376"/>
      <c r="GYF111" s="376"/>
      <c r="GYG111" s="376"/>
      <c r="GYH111" s="376"/>
      <c r="GYI111" s="376"/>
      <c r="GYJ111" s="376"/>
      <c r="GYK111" s="376"/>
      <c r="GYL111" s="376"/>
      <c r="GYM111" s="376"/>
      <c r="GYN111" s="376"/>
      <c r="GYO111" s="376"/>
      <c r="GYP111" s="376"/>
      <c r="GYQ111" s="376"/>
      <c r="GYR111" s="376"/>
      <c r="GYS111" s="376"/>
      <c r="GYT111" s="376"/>
      <c r="GYU111" s="376"/>
      <c r="GYV111" s="376"/>
      <c r="GYW111" s="376"/>
      <c r="GYX111" s="376"/>
      <c r="GYY111" s="376"/>
      <c r="GYZ111" s="376"/>
      <c r="GZA111" s="376"/>
      <c r="GZB111" s="376"/>
      <c r="GZC111" s="376"/>
      <c r="GZD111" s="376"/>
      <c r="GZE111" s="376"/>
      <c r="GZF111" s="376"/>
      <c r="GZG111" s="376"/>
      <c r="GZH111" s="376"/>
      <c r="GZI111" s="376"/>
      <c r="GZJ111" s="376"/>
      <c r="GZK111" s="376"/>
      <c r="GZL111" s="376"/>
      <c r="GZM111" s="376"/>
      <c r="GZN111" s="376"/>
      <c r="GZO111" s="376"/>
      <c r="GZP111" s="376"/>
      <c r="GZQ111" s="376"/>
      <c r="GZR111" s="376"/>
      <c r="GZS111" s="376"/>
      <c r="GZT111" s="376"/>
      <c r="GZU111" s="376"/>
      <c r="GZV111" s="376"/>
      <c r="GZW111" s="376"/>
      <c r="GZX111" s="376"/>
      <c r="GZY111" s="376"/>
      <c r="GZZ111" s="376"/>
      <c r="HAA111" s="376"/>
      <c r="HAB111" s="376"/>
      <c r="HAC111" s="376"/>
      <c r="HAD111" s="376"/>
      <c r="HAE111" s="376"/>
      <c r="HAF111" s="376"/>
      <c r="HAG111" s="376"/>
      <c r="HAH111" s="376"/>
      <c r="HAI111" s="376"/>
      <c r="HAJ111" s="376"/>
      <c r="HAK111" s="376"/>
      <c r="HAL111" s="376"/>
      <c r="HAM111" s="376"/>
      <c r="HAN111" s="376"/>
      <c r="HAO111" s="376"/>
      <c r="HAP111" s="376"/>
      <c r="HAQ111" s="376"/>
      <c r="HAR111" s="376"/>
      <c r="HAS111" s="376"/>
      <c r="HAT111" s="376"/>
      <c r="HAU111" s="376"/>
      <c r="HAV111" s="376"/>
      <c r="HAW111" s="376"/>
      <c r="HAX111" s="376"/>
      <c r="HAY111" s="376"/>
      <c r="HAZ111" s="376"/>
      <c r="HBA111" s="376"/>
      <c r="HBB111" s="376"/>
      <c r="HBC111" s="376"/>
      <c r="HBD111" s="376"/>
      <c r="HBE111" s="376"/>
      <c r="HBF111" s="376"/>
      <c r="HBG111" s="376"/>
      <c r="HBH111" s="376"/>
      <c r="HBI111" s="376"/>
      <c r="HBJ111" s="376"/>
      <c r="HBK111" s="376"/>
      <c r="HBL111" s="376"/>
      <c r="HBM111" s="376"/>
      <c r="HBN111" s="376"/>
      <c r="HBO111" s="376"/>
      <c r="HBP111" s="376"/>
      <c r="HBQ111" s="376"/>
      <c r="HBR111" s="376"/>
      <c r="HBS111" s="376"/>
      <c r="HBT111" s="376"/>
      <c r="HBU111" s="376"/>
      <c r="HBV111" s="376"/>
      <c r="HBW111" s="376"/>
      <c r="HBX111" s="376"/>
      <c r="HBY111" s="376"/>
      <c r="HBZ111" s="376"/>
      <c r="HCA111" s="376"/>
      <c r="HCB111" s="376"/>
      <c r="HCC111" s="376"/>
      <c r="HCD111" s="376"/>
      <c r="HCE111" s="376"/>
      <c r="HCF111" s="376"/>
      <c r="HCG111" s="376"/>
      <c r="HCH111" s="376"/>
      <c r="HCI111" s="376"/>
      <c r="HCJ111" s="376"/>
      <c r="HCK111" s="376"/>
      <c r="HCL111" s="376"/>
      <c r="HCM111" s="376"/>
      <c r="HCN111" s="376"/>
      <c r="HCO111" s="376"/>
      <c r="HCP111" s="376"/>
      <c r="HCQ111" s="376"/>
      <c r="HCR111" s="376"/>
      <c r="HCS111" s="376"/>
      <c r="HCT111" s="376"/>
      <c r="HCU111" s="376"/>
      <c r="HCV111" s="376"/>
      <c r="HCW111" s="376"/>
      <c r="HCX111" s="376"/>
      <c r="HCY111" s="376"/>
      <c r="HCZ111" s="376"/>
      <c r="HDA111" s="376"/>
      <c r="HDB111" s="376"/>
      <c r="HDC111" s="376"/>
      <c r="HDD111" s="376"/>
      <c r="HDE111" s="376"/>
      <c r="HDF111" s="376"/>
      <c r="HDG111" s="376"/>
      <c r="HDH111" s="376"/>
      <c r="HDI111" s="376"/>
      <c r="HDJ111" s="376"/>
      <c r="HDK111" s="376"/>
      <c r="HDL111" s="376"/>
      <c r="HDM111" s="376"/>
      <c r="HDN111" s="376"/>
      <c r="HDO111" s="376"/>
      <c r="HDP111" s="376"/>
      <c r="HDQ111" s="376"/>
      <c r="HDR111" s="376"/>
      <c r="HDS111" s="376"/>
      <c r="HDT111" s="376"/>
      <c r="HDU111" s="376"/>
      <c r="HDV111" s="376"/>
      <c r="HDW111" s="376"/>
      <c r="HDX111" s="376"/>
      <c r="HDY111" s="376"/>
      <c r="HDZ111" s="376"/>
      <c r="HEA111" s="376"/>
      <c r="HEB111" s="376"/>
      <c r="HEC111" s="376"/>
      <c r="HED111" s="376"/>
      <c r="HEE111" s="376"/>
      <c r="HEF111" s="376"/>
      <c r="HEG111" s="376"/>
      <c r="HEH111" s="376"/>
      <c r="HEI111" s="376"/>
      <c r="HEJ111" s="376"/>
      <c r="HEK111" s="376"/>
      <c r="HEL111" s="376"/>
      <c r="HEM111" s="376"/>
      <c r="HEN111" s="376"/>
      <c r="HEO111" s="376"/>
      <c r="HEP111" s="376"/>
      <c r="HEQ111" s="376"/>
      <c r="HER111" s="376"/>
      <c r="HES111" s="376"/>
      <c r="HET111" s="376"/>
      <c r="HEU111" s="376"/>
      <c r="HEV111" s="376"/>
      <c r="HEW111" s="376"/>
      <c r="HEX111" s="376"/>
      <c r="HEY111" s="376"/>
      <c r="HEZ111" s="376"/>
      <c r="HFA111" s="376"/>
      <c r="HFB111" s="376"/>
      <c r="HFC111" s="376"/>
      <c r="HFD111" s="376"/>
      <c r="HFE111" s="376"/>
      <c r="HFF111" s="376"/>
      <c r="HFG111" s="376"/>
      <c r="HFH111" s="376"/>
      <c r="HFI111" s="376"/>
      <c r="HFJ111" s="376"/>
      <c r="HFK111" s="376"/>
      <c r="HFL111" s="376"/>
      <c r="HFM111" s="376"/>
      <c r="HFN111" s="376"/>
      <c r="HFO111" s="376"/>
      <c r="HFP111" s="376"/>
      <c r="HFQ111" s="376"/>
      <c r="HFR111" s="376"/>
      <c r="HFS111" s="376"/>
      <c r="HFT111" s="376"/>
      <c r="HFU111" s="376"/>
      <c r="HFV111" s="376"/>
      <c r="HFW111" s="376"/>
      <c r="HFX111" s="376"/>
      <c r="HFY111" s="376"/>
      <c r="HFZ111" s="376"/>
      <c r="HGA111" s="376"/>
      <c r="HGB111" s="376"/>
      <c r="HGC111" s="376"/>
      <c r="HGD111" s="376"/>
      <c r="HGE111" s="376"/>
      <c r="HGF111" s="376"/>
      <c r="HGG111" s="376"/>
      <c r="HGH111" s="376"/>
      <c r="HGI111" s="376"/>
      <c r="HGJ111" s="376"/>
      <c r="HGK111" s="376"/>
      <c r="HGL111" s="376"/>
      <c r="HGM111" s="376"/>
      <c r="HGN111" s="376"/>
      <c r="HGO111" s="376"/>
      <c r="HGP111" s="376"/>
      <c r="HGQ111" s="376"/>
      <c r="HGR111" s="376"/>
      <c r="HGS111" s="376"/>
      <c r="HGT111" s="376"/>
      <c r="HGU111" s="376"/>
      <c r="HGV111" s="376"/>
      <c r="HGW111" s="376"/>
      <c r="HGX111" s="376"/>
      <c r="HGY111" s="376"/>
      <c r="HGZ111" s="376"/>
      <c r="HHA111" s="376"/>
      <c r="HHB111" s="376"/>
      <c r="HHC111" s="376"/>
      <c r="HHD111" s="376"/>
      <c r="HHE111" s="376"/>
      <c r="HHF111" s="376"/>
      <c r="HHG111" s="376"/>
      <c r="HHH111" s="376"/>
      <c r="HHI111" s="376"/>
      <c r="HHJ111" s="376"/>
      <c r="HHK111" s="376"/>
      <c r="HHL111" s="376"/>
      <c r="HHM111" s="376"/>
      <c r="HHN111" s="376"/>
      <c r="HHO111" s="376"/>
      <c r="HHP111" s="376"/>
      <c r="HHQ111" s="376"/>
      <c r="HHR111" s="376"/>
      <c r="HHS111" s="376"/>
      <c r="HHT111" s="376"/>
      <c r="HHU111" s="376"/>
      <c r="HHV111" s="376"/>
      <c r="HHW111" s="376"/>
      <c r="HHX111" s="376"/>
      <c r="HHY111" s="376"/>
      <c r="HHZ111" s="376"/>
      <c r="HIA111" s="376"/>
      <c r="HIB111" s="376"/>
      <c r="HIC111" s="376"/>
      <c r="HID111" s="376"/>
      <c r="HIE111" s="376"/>
      <c r="HIF111" s="376"/>
      <c r="HIG111" s="376"/>
      <c r="HIH111" s="376"/>
      <c r="HII111" s="376"/>
      <c r="HIJ111" s="376"/>
      <c r="HIK111" s="376"/>
      <c r="HIL111" s="376"/>
      <c r="HIM111" s="376"/>
      <c r="HIN111" s="376"/>
      <c r="HIO111" s="376"/>
      <c r="HIP111" s="376"/>
      <c r="HIQ111" s="376"/>
      <c r="HIR111" s="376"/>
      <c r="HIS111" s="376"/>
      <c r="HIT111" s="376"/>
      <c r="HIU111" s="376"/>
      <c r="HIV111" s="376"/>
      <c r="HIW111" s="376"/>
      <c r="HIX111" s="376"/>
      <c r="HIY111" s="376"/>
      <c r="HIZ111" s="376"/>
      <c r="HJA111" s="376"/>
      <c r="HJB111" s="376"/>
      <c r="HJC111" s="376"/>
      <c r="HJD111" s="376"/>
      <c r="HJE111" s="376"/>
      <c r="HJF111" s="376"/>
      <c r="HJG111" s="376"/>
      <c r="HJH111" s="376"/>
      <c r="HJI111" s="376"/>
      <c r="HJJ111" s="376"/>
      <c r="HJK111" s="376"/>
      <c r="HJL111" s="376"/>
      <c r="HJM111" s="376"/>
      <c r="HJN111" s="376"/>
      <c r="HJO111" s="376"/>
      <c r="HJP111" s="376"/>
      <c r="HJQ111" s="376"/>
      <c r="HJR111" s="376"/>
      <c r="HJS111" s="376"/>
      <c r="HJT111" s="376"/>
      <c r="HJU111" s="376"/>
      <c r="HJV111" s="376"/>
      <c r="HJW111" s="376"/>
      <c r="HJX111" s="376"/>
      <c r="HJY111" s="376"/>
      <c r="HJZ111" s="376"/>
      <c r="HKA111" s="376"/>
      <c r="HKB111" s="376"/>
      <c r="HKC111" s="376"/>
      <c r="HKD111" s="376"/>
      <c r="HKE111" s="376"/>
      <c r="HKF111" s="376"/>
      <c r="HKG111" s="376"/>
      <c r="HKH111" s="376"/>
      <c r="HKI111" s="376"/>
      <c r="HKJ111" s="376"/>
      <c r="HKK111" s="376"/>
      <c r="HKL111" s="376"/>
      <c r="HKM111" s="376"/>
      <c r="HKN111" s="376"/>
      <c r="HKO111" s="376"/>
      <c r="HKP111" s="376"/>
      <c r="HKQ111" s="376"/>
      <c r="HKR111" s="376"/>
      <c r="HKS111" s="376"/>
      <c r="HKT111" s="376"/>
      <c r="HKU111" s="376"/>
      <c r="HKV111" s="376"/>
      <c r="HKW111" s="376"/>
      <c r="HKX111" s="376"/>
      <c r="HKY111" s="376"/>
      <c r="HKZ111" s="376"/>
      <c r="HLA111" s="376"/>
      <c r="HLB111" s="376"/>
      <c r="HLC111" s="376"/>
      <c r="HLD111" s="376"/>
      <c r="HLE111" s="376"/>
      <c r="HLF111" s="376"/>
      <c r="HLG111" s="376"/>
      <c r="HLH111" s="376"/>
      <c r="HLI111" s="376"/>
      <c r="HLJ111" s="376"/>
      <c r="HLK111" s="376"/>
      <c r="HLL111" s="376"/>
      <c r="HLM111" s="376"/>
      <c r="HLN111" s="376"/>
      <c r="HLO111" s="376"/>
      <c r="HLP111" s="376"/>
      <c r="HLQ111" s="376"/>
      <c r="HLR111" s="376"/>
      <c r="HLS111" s="376"/>
      <c r="HLT111" s="376"/>
      <c r="HLU111" s="376"/>
      <c r="HLV111" s="376"/>
      <c r="HLW111" s="376"/>
      <c r="HLX111" s="376"/>
      <c r="HLY111" s="376"/>
      <c r="HLZ111" s="376"/>
      <c r="HMA111" s="376"/>
      <c r="HMB111" s="376"/>
      <c r="HMC111" s="376"/>
      <c r="HMD111" s="376"/>
      <c r="HME111" s="376"/>
      <c r="HMF111" s="376"/>
      <c r="HMG111" s="376"/>
      <c r="HMH111" s="376"/>
      <c r="HMI111" s="376"/>
      <c r="HMJ111" s="376"/>
      <c r="HMK111" s="376"/>
      <c r="HML111" s="376"/>
      <c r="HMM111" s="376"/>
      <c r="HMN111" s="376"/>
      <c r="HMO111" s="376"/>
      <c r="HMP111" s="376"/>
      <c r="HMQ111" s="376"/>
      <c r="HMR111" s="376"/>
      <c r="HMS111" s="376"/>
      <c r="HMT111" s="376"/>
      <c r="HMU111" s="376"/>
      <c r="HMV111" s="376"/>
      <c r="HMW111" s="376"/>
      <c r="HMX111" s="376"/>
      <c r="HMY111" s="376"/>
      <c r="HMZ111" s="376"/>
      <c r="HNA111" s="376"/>
      <c r="HNB111" s="376"/>
      <c r="HNC111" s="376"/>
      <c r="HND111" s="376"/>
      <c r="HNE111" s="376"/>
      <c r="HNF111" s="376"/>
      <c r="HNG111" s="376"/>
      <c r="HNH111" s="376"/>
      <c r="HNI111" s="376"/>
      <c r="HNJ111" s="376"/>
      <c r="HNK111" s="376"/>
      <c r="HNL111" s="376"/>
      <c r="HNM111" s="376"/>
      <c r="HNN111" s="376"/>
      <c r="HNO111" s="376"/>
      <c r="HNP111" s="376"/>
      <c r="HNQ111" s="376"/>
      <c r="HNR111" s="376"/>
      <c r="HNS111" s="376"/>
      <c r="HNT111" s="376"/>
      <c r="HNU111" s="376"/>
      <c r="HNV111" s="376"/>
      <c r="HNW111" s="376"/>
      <c r="HNX111" s="376"/>
      <c r="HNY111" s="376"/>
      <c r="HNZ111" s="376"/>
      <c r="HOA111" s="376"/>
      <c r="HOB111" s="376"/>
      <c r="HOC111" s="376"/>
      <c r="HOD111" s="376"/>
      <c r="HOE111" s="376"/>
      <c r="HOF111" s="376"/>
      <c r="HOG111" s="376"/>
      <c r="HOH111" s="376"/>
      <c r="HOI111" s="376"/>
      <c r="HOJ111" s="376"/>
      <c r="HOK111" s="376"/>
      <c r="HOL111" s="376"/>
      <c r="HOM111" s="376"/>
      <c r="HON111" s="376"/>
      <c r="HOO111" s="376"/>
      <c r="HOP111" s="376"/>
      <c r="HOQ111" s="376"/>
      <c r="HOR111" s="376"/>
      <c r="HOS111" s="376"/>
      <c r="HOT111" s="376"/>
      <c r="HOU111" s="376"/>
      <c r="HOV111" s="376"/>
      <c r="HOW111" s="376"/>
      <c r="HOX111" s="376"/>
      <c r="HOY111" s="376"/>
      <c r="HOZ111" s="376"/>
      <c r="HPA111" s="376"/>
      <c r="HPB111" s="376"/>
      <c r="HPC111" s="376"/>
      <c r="HPD111" s="376"/>
      <c r="HPE111" s="376"/>
      <c r="HPF111" s="376"/>
      <c r="HPG111" s="376"/>
      <c r="HPH111" s="376"/>
      <c r="HPI111" s="376"/>
      <c r="HPJ111" s="376"/>
      <c r="HPK111" s="376"/>
      <c r="HPL111" s="376"/>
      <c r="HPM111" s="376"/>
      <c r="HPN111" s="376"/>
      <c r="HPO111" s="376"/>
      <c r="HPP111" s="376"/>
      <c r="HPQ111" s="376"/>
      <c r="HPR111" s="376"/>
      <c r="HPS111" s="376"/>
      <c r="HPT111" s="376"/>
      <c r="HPU111" s="376"/>
      <c r="HPV111" s="376"/>
      <c r="HPW111" s="376"/>
      <c r="HPX111" s="376"/>
      <c r="HPY111" s="376"/>
      <c r="HPZ111" s="376"/>
      <c r="HQA111" s="376"/>
      <c r="HQB111" s="376"/>
      <c r="HQC111" s="376"/>
      <c r="HQD111" s="376"/>
      <c r="HQE111" s="376"/>
      <c r="HQF111" s="376"/>
      <c r="HQG111" s="376"/>
      <c r="HQH111" s="376"/>
      <c r="HQI111" s="376"/>
      <c r="HQJ111" s="376"/>
      <c r="HQK111" s="376"/>
      <c r="HQL111" s="376"/>
      <c r="HQM111" s="376"/>
      <c r="HQN111" s="376"/>
      <c r="HQO111" s="376"/>
      <c r="HQP111" s="376"/>
      <c r="HQQ111" s="376"/>
      <c r="HQR111" s="376"/>
      <c r="HQS111" s="376"/>
      <c r="HQT111" s="376"/>
      <c r="HQU111" s="376"/>
      <c r="HQV111" s="376"/>
      <c r="HQW111" s="376"/>
      <c r="HQX111" s="376"/>
      <c r="HQY111" s="376"/>
      <c r="HQZ111" s="376"/>
      <c r="HRA111" s="376"/>
      <c r="HRB111" s="376"/>
      <c r="HRC111" s="376"/>
      <c r="HRD111" s="376"/>
      <c r="HRE111" s="376"/>
      <c r="HRF111" s="376"/>
      <c r="HRG111" s="376"/>
      <c r="HRH111" s="376"/>
      <c r="HRI111" s="376"/>
      <c r="HRJ111" s="376"/>
      <c r="HRK111" s="376"/>
      <c r="HRL111" s="376"/>
      <c r="HRM111" s="376"/>
      <c r="HRN111" s="376"/>
      <c r="HRO111" s="376"/>
      <c r="HRP111" s="376"/>
      <c r="HRQ111" s="376"/>
      <c r="HRR111" s="376"/>
      <c r="HRS111" s="376"/>
      <c r="HRT111" s="376"/>
      <c r="HRU111" s="376"/>
      <c r="HRV111" s="376"/>
      <c r="HRW111" s="376"/>
      <c r="HRX111" s="376"/>
      <c r="HRY111" s="376"/>
      <c r="HRZ111" s="376"/>
      <c r="HSA111" s="376"/>
      <c r="HSB111" s="376"/>
      <c r="HSC111" s="376"/>
      <c r="HSD111" s="376"/>
      <c r="HSE111" s="376"/>
      <c r="HSF111" s="376"/>
      <c r="HSG111" s="376"/>
      <c r="HSH111" s="376"/>
      <c r="HSI111" s="376"/>
      <c r="HSJ111" s="376"/>
      <c r="HSK111" s="376"/>
      <c r="HSL111" s="376"/>
      <c r="HSM111" s="376"/>
      <c r="HSN111" s="376"/>
      <c r="HSO111" s="376"/>
      <c r="HSP111" s="376"/>
      <c r="HSQ111" s="376"/>
      <c r="HSR111" s="376"/>
      <c r="HSS111" s="376"/>
      <c r="HST111" s="376"/>
      <c r="HSU111" s="376"/>
      <c r="HSV111" s="376"/>
      <c r="HSW111" s="376"/>
      <c r="HSX111" s="376"/>
      <c r="HSY111" s="376"/>
      <c r="HSZ111" s="376"/>
      <c r="HTA111" s="376"/>
      <c r="HTB111" s="376"/>
      <c r="HTC111" s="376"/>
      <c r="HTD111" s="376"/>
      <c r="HTE111" s="376"/>
      <c r="HTF111" s="376"/>
      <c r="HTG111" s="376"/>
      <c r="HTH111" s="376"/>
      <c r="HTI111" s="376"/>
      <c r="HTJ111" s="376"/>
      <c r="HTK111" s="376"/>
      <c r="HTL111" s="376"/>
      <c r="HTM111" s="376"/>
      <c r="HTN111" s="376"/>
      <c r="HTO111" s="376"/>
      <c r="HTP111" s="376"/>
      <c r="HTQ111" s="376"/>
      <c r="HTR111" s="376"/>
      <c r="HTS111" s="376"/>
      <c r="HTT111" s="376"/>
      <c r="HTU111" s="376"/>
      <c r="HTV111" s="376"/>
      <c r="HTW111" s="376"/>
      <c r="HTX111" s="376"/>
      <c r="HTY111" s="376"/>
      <c r="HTZ111" s="376"/>
      <c r="HUA111" s="376"/>
      <c r="HUB111" s="376"/>
      <c r="HUC111" s="376"/>
      <c r="HUD111" s="376"/>
      <c r="HUE111" s="376"/>
      <c r="HUF111" s="376"/>
      <c r="HUG111" s="376"/>
      <c r="HUH111" s="376"/>
      <c r="HUI111" s="376"/>
      <c r="HUJ111" s="376"/>
      <c r="HUK111" s="376"/>
      <c r="HUL111" s="376"/>
      <c r="HUM111" s="376"/>
      <c r="HUN111" s="376"/>
      <c r="HUO111" s="376"/>
      <c r="HUP111" s="376"/>
      <c r="HUQ111" s="376"/>
      <c r="HUR111" s="376"/>
      <c r="HUS111" s="376"/>
      <c r="HUT111" s="376"/>
      <c r="HUU111" s="376"/>
      <c r="HUV111" s="376"/>
      <c r="HUW111" s="376"/>
      <c r="HUX111" s="376"/>
      <c r="HUY111" s="376"/>
      <c r="HUZ111" s="376"/>
      <c r="HVA111" s="376"/>
      <c r="HVB111" s="376"/>
      <c r="HVC111" s="376"/>
      <c r="HVD111" s="376"/>
      <c r="HVE111" s="376"/>
      <c r="HVF111" s="376"/>
      <c r="HVG111" s="376"/>
      <c r="HVH111" s="376"/>
      <c r="HVI111" s="376"/>
      <c r="HVJ111" s="376"/>
      <c r="HVK111" s="376"/>
      <c r="HVL111" s="376"/>
      <c r="HVM111" s="376"/>
      <c r="HVN111" s="376"/>
      <c r="HVO111" s="376"/>
      <c r="HVP111" s="376"/>
      <c r="HVQ111" s="376"/>
      <c r="HVR111" s="376"/>
      <c r="HVS111" s="376"/>
      <c r="HVT111" s="376"/>
      <c r="HVU111" s="376"/>
      <c r="HVV111" s="376"/>
      <c r="HVW111" s="376"/>
      <c r="HVX111" s="376"/>
      <c r="HVY111" s="376"/>
      <c r="HVZ111" s="376"/>
      <c r="HWA111" s="376"/>
      <c r="HWB111" s="376"/>
      <c r="HWC111" s="376"/>
      <c r="HWD111" s="376"/>
      <c r="HWE111" s="376"/>
      <c r="HWF111" s="376"/>
      <c r="HWG111" s="376"/>
      <c r="HWH111" s="376"/>
      <c r="HWI111" s="376"/>
      <c r="HWJ111" s="376"/>
      <c r="HWK111" s="376"/>
      <c r="HWL111" s="376"/>
      <c r="HWM111" s="376"/>
      <c r="HWN111" s="376"/>
      <c r="HWO111" s="376"/>
      <c r="HWP111" s="376"/>
      <c r="HWQ111" s="376"/>
      <c r="HWR111" s="376"/>
      <c r="HWS111" s="376"/>
      <c r="HWT111" s="376"/>
      <c r="HWU111" s="376"/>
      <c r="HWV111" s="376"/>
      <c r="HWW111" s="376"/>
      <c r="HWX111" s="376"/>
      <c r="HWY111" s="376"/>
      <c r="HWZ111" s="376"/>
      <c r="HXA111" s="376"/>
      <c r="HXB111" s="376"/>
      <c r="HXC111" s="376"/>
      <c r="HXD111" s="376"/>
      <c r="HXE111" s="376"/>
      <c r="HXF111" s="376"/>
      <c r="HXG111" s="376"/>
      <c r="HXH111" s="376"/>
      <c r="HXI111" s="376"/>
      <c r="HXJ111" s="376"/>
      <c r="HXK111" s="376"/>
      <c r="HXL111" s="376"/>
      <c r="HXM111" s="376"/>
      <c r="HXN111" s="376"/>
      <c r="HXO111" s="376"/>
      <c r="HXP111" s="376"/>
      <c r="HXQ111" s="376"/>
      <c r="HXR111" s="376"/>
      <c r="HXS111" s="376"/>
      <c r="HXT111" s="376"/>
      <c r="HXU111" s="376"/>
      <c r="HXV111" s="376"/>
      <c r="HXW111" s="376"/>
      <c r="HXX111" s="376"/>
      <c r="HXY111" s="376"/>
      <c r="HXZ111" s="376"/>
      <c r="HYA111" s="376"/>
      <c r="HYB111" s="376"/>
      <c r="HYC111" s="376"/>
      <c r="HYD111" s="376"/>
      <c r="HYE111" s="376"/>
      <c r="HYF111" s="376"/>
      <c r="HYG111" s="376"/>
      <c r="HYH111" s="376"/>
      <c r="HYI111" s="376"/>
      <c r="HYJ111" s="376"/>
      <c r="HYK111" s="376"/>
      <c r="HYL111" s="376"/>
      <c r="HYM111" s="376"/>
      <c r="HYN111" s="376"/>
      <c r="HYO111" s="376"/>
      <c r="HYP111" s="376"/>
      <c r="HYQ111" s="376"/>
      <c r="HYR111" s="376"/>
      <c r="HYS111" s="376"/>
      <c r="HYT111" s="376"/>
      <c r="HYU111" s="376"/>
      <c r="HYV111" s="376"/>
      <c r="HYW111" s="376"/>
      <c r="HYX111" s="376"/>
      <c r="HYY111" s="376"/>
      <c r="HYZ111" s="376"/>
      <c r="HZA111" s="376"/>
      <c r="HZB111" s="376"/>
      <c r="HZC111" s="376"/>
      <c r="HZD111" s="376"/>
      <c r="HZE111" s="376"/>
      <c r="HZF111" s="376"/>
      <c r="HZG111" s="376"/>
      <c r="HZH111" s="376"/>
      <c r="HZI111" s="376"/>
      <c r="HZJ111" s="376"/>
      <c r="HZK111" s="376"/>
      <c r="HZL111" s="376"/>
      <c r="HZM111" s="376"/>
      <c r="HZN111" s="376"/>
      <c r="HZO111" s="376"/>
      <c r="HZP111" s="376"/>
      <c r="HZQ111" s="376"/>
      <c r="HZR111" s="376"/>
      <c r="HZS111" s="376"/>
      <c r="HZT111" s="376"/>
      <c r="HZU111" s="376"/>
      <c r="HZV111" s="376"/>
      <c r="HZW111" s="376"/>
      <c r="HZX111" s="376"/>
      <c r="HZY111" s="376"/>
      <c r="HZZ111" s="376"/>
      <c r="IAA111" s="376"/>
      <c r="IAB111" s="376"/>
      <c r="IAC111" s="376"/>
      <c r="IAD111" s="376"/>
      <c r="IAE111" s="376"/>
      <c r="IAF111" s="376"/>
      <c r="IAG111" s="376"/>
      <c r="IAH111" s="376"/>
      <c r="IAI111" s="376"/>
      <c r="IAJ111" s="376"/>
      <c r="IAK111" s="376"/>
      <c r="IAL111" s="376"/>
      <c r="IAM111" s="376"/>
      <c r="IAN111" s="376"/>
      <c r="IAO111" s="376"/>
      <c r="IAP111" s="376"/>
      <c r="IAQ111" s="376"/>
      <c r="IAR111" s="376"/>
      <c r="IAS111" s="376"/>
      <c r="IAT111" s="376"/>
      <c r="IAU111" s="376"/>
      <c r="IAV111" s="376"/>
      <c r="IAW111" s="376"/>
      <c r="IAX111" s="376"/>
      <c r="IAY111" s="376"/>
      <c r="IAZ111" s="376"/>
      <c r="IBA111" s="376"/>
      <c r="IBB111" s="376"/>
      <c r="IBC111" s="376"/>
      <c r="IBD111" s="376"/>
      <c r="IBE111" s="376"/>
      <c r="IBF111" s="376"/>
      <c r="IBG111" s="376"/>
      <c r="IBH111" s="376"/>
      <c r="IBI111" s="376"/>
      <c r="IBJ111" s="376"/>
      <c r="IBK111" s="376"/>
      <c r="IBL111" s="376"/>
      <c r="IBM111" s="376"/>
      <c r="IBN111" s="376"/>
      <c r="IBO111" s="376"/>
      <c r="IBP111" s="376"/>
      <c r="IBQ111" s="376"/>
      <c r="IBR111" s="376"/>
      <c r="IBS111" s="376"/>
      <c r="IBT111" s="376"/>
      <c r="IBU111" s="376"/>
      <c r="IBV111" s="376"/>
      <c r="IBW111" s="376"/>
      <c r="IBX111" s="376"/>
      <c r="IBY111" s="376"/>
      <c r="IBZ111" s="376"/>
      <c r="ICA111" s="376"/>
      <c r="ICB111" s="376"/>
      <c r="ICC111" s="376"/>
      <c r="ICD111" s="376"/>
      <c r="ICE111" s="376"/>
      <c r="ICF111" s="376"/>
      <c r="ICG111" s="376"/>
      <c r="ICH111" s="376"/>
      <c r="ICI111" s="376"/>
      <c r="ICJ111" s="376"/>
      <c r="ICK111" s="376"/>
      <c r="ICL111" s="376"/>
      <c r="ICM111" s="376"/>
      <c r="ICN111" s="376"/>
      <c r="ICO111" s="376"/>
      <c r="ICP111" s="376"/>
      <c r="ICQ111" s="376"/>
      <c r="ICR111" s="376"/>
      <c r="ICS111" s="376"/>
      <c r="ICT111" s="376"/>
      <c r="ICU111" s="376"/>
      <c r="ICV111" s="376"/>
      <c r="ICW111" s="376"/>
      <c r="ICX111" s="376"/>
      <c r="ICY111" s="376"/>
      <c r="ICZ111" s="376"/>
      <c r="IDA111" s="376"/>
      <c r="IDB111" s="376"/>
      <c r="IDC111" s="376"/>
      <c r="IDD111" s="376"/>
      <c r="IDE111" s="376"/>
      <c r="IDF111" s="376"/>
      <c r="IDG111" s="376"/>
      <c r="IDH111" s="376"/>
      <c r="IDI111" s="376"/>
      <c r="IDJ111" s="376"/>
      <c r="IDK111" s="376"/>
      <c r="IDL111" s="376"/>
      <c r="IDM111" s="376"/>
      <c r="IDN111" s="376"/>
      <c r="IDO111" s="376"/>
      <c r="IDP111" s="376"/>
      <c r="IDQ111" s="376"/>
      <c r="IDR111" s="376"/>
      <c r="IDS111" s="376"/>
      <c r="IDT111" s="376"/>
      <c r="IDU111" s="376"/>
      <c r="IDV111" s="376"/>
      <c r="IDW111" s="376"/>
      <c r="IDX111" s="376"/>
      <c r="IDY111" s="376"/>
      <c r="IDZ111" s="376"/>
      <c r="IEA111" s="376"/>
      <c r="IEB111" s="376"/>
      <c r="IEC111" s="376"/>
      <c r="IED111" s="376"/>
      <c r="IEE111" s="376"/>
      <c r="IEF111" s="376"/>
      <c r="IEG111" s="376"/>
      <c r="IEH111" s="376"/>
      <c r="IEI111" s="376"/>
      <c r="IEJ111" s="376"/>
      <c r="IEK111" s="376"/>
      <c r="IEL111" s="376"/>
      <c r="IEM111" s="376"/>
      <c r="IEN111" s="376"/>
      <c r="IEO111" s="376"/>
      <c r="IEP111" s="376"/>
      <c r="IEQ111" s="376"/>
      <c r="IER111" s="376"/>
      <c r="IES111" s="376"/>
      <c r="IET111" s="376"/>
      <c r="IEU111" s="376"/>
      <c r="IEV111" s="376"/>
      <c r="IEW111" s="376"/>
      <c r="IEX111" s="376"/>
      <c r="IEY111" s="376"/>
      <c r="IEZ111" s="376"/>
      <c r="IFA111" s="376"/>
      <c r="IFB111" s="376"/>
      <c r="IFC111" s="376"/>
      <c r="IFD111" s="376"/>
      <c r="IFE111" s="376"/>
      <c r="IFF111" s="376"/>
      <c r="IFG111" s="376"/>
      <c r="IFH111" s="376"/>
      <c r="IFI111" s="376"/>
      <c r="IFJ111" s="376"/>
      <c r="IFK111" s="376"/>
      <c r="IFL111" s="376"/>
      <c r="IFM111" s="376"/>
      <c r="IFN111" s="376"/>
      <c r="IFO111" s="376"/>
      <c r="IFP111" s="376"/>
      <c r="IFQ111" s="376"/>
      <c r="IFR111" s="376"/>
      <c r="IFS111" s="376"/>
      <c r="IFT111" s="376"/>
      <c r="IFU111" s="376"/>
      <c r="IFV111" s="376"/>
      <c r="IFW111" s="376"/>
      <c r="IFX111" s="376"/>
      <c r="IFY111" s="376"/>
      <c r="IFZ111" s="376"/>
      <c r="IGA111" s="376"/>
      <c r="IGB111" s="376"/>
      <c r="IGC111" s="376"/>
      <c r="IGD111" s="376"/>
      <c r="IGE111" s="376"/>
      <c r="IGF111" s="376"/>
      <c r="IGG111" s="376"/>
      <c r="IGH111" s="376"/>
      <c r="IGI111" s="376"/>
      <c r="IGJ111" s="376"/>
      <c r="IGK111" s="376"/>
      <c r="IGL111" s="376"/>
      <c r="IGM111" s="376"/>
      <c r="IGN111" s="376"/>
      <c r="IGO111" s="376"/>
      <c r="IGP111" s="376"/>
      <c r="IGQ111" s="376"/>
      <c r="IGR111" s="376"/>
      <c r="IGS111" s="376"/>
      <c r="IGT111" s="376"/>
      <c r="IGU111" s="376"/>
      <c r="IGV111" s="376"/>
      <c r="IGW111" s="376"/>
      <c r="IGX111" s="376"/>
      <c r="IGY111" s="376"/>
      <c r="IGZ111" s="376"/>
      <c r="IHA111" s="376"/>
      <c r="IHB111" s="376"/>
      <c r="IHC111" s="376"/>
      <c r="IHD111" s="376"/>
      <c r="IHE111" s="376"/>
      <c r="IHF111" s="376"/>
      <c r="IHG111" s="376"/>
      <c r="IHH111" s="376"/>
      <c r="IHI111" s="376"/>
      <c r="IHJ111" s="376"/>
      <c r="IHK111" s="376"/>
      <c r="IHL111" s="376"/>
      <c r="IHM111" s="376"/>
      <c r="IHN111" s="376"/>
      <c r="IHO111" s="376"/>
      <c r="IHP111" s="376"/>
      <c r="IHQ111" s="376"/>
      <c r="IHR111" s="376"/>
      <c r="IHS111" s="376"/>
      <c r="IHT111" s="376"/>
      <c r="IHU111" s="376"/>
      <c r="IHV111" s="376"/>
      <c r="IHW111" s="376"/>
      <c r="IHX111" s="376"/>
      <c r="IHY111" s="376"/>
      <c r="IHZ111" s="376"/>
      <c r="IIA111" s="376"/>
      <c r="IIB111" s="376"/>
      <c r="IIC111" s="376"/>
      <c r="IID111" s="376"/>
      <c r="IIE111" s="376"/>
      <c r="IIF111" s="376"/>
      <c r="IIG111" s="376"/>
      <c r="IIH111" s="376"/>
      <c r="III111" s="376"/>
      <c r="IIJ111" s="376"/>
      <c r="IIK111" s="376"/>
      <c r="IIL111" s="376"/>
      <c r="IIM111" s="376"/>
      <c r="IIN111" s="376"/>
      <c r="IIO111" s="376"/>
      <c r="IIP111" s="376"/>
      <c r="IIQ111" s="376"/>
      <c r="IIR111" s="376"/>
      <c r="IIS111" s="376"/>
      <c r="IIT111" s="376"/>
      <c r="IIU111" s="376"/>
      <c r="IIV111" s="376"/>
      <c r="IIW111" s="376"/>
      <c r="IIX111" s="376"/>
      <c r="IIY111" s="376"/>
      <c r="IIZ111" s="376"/>
      <c r="IJA111" s="376"/>
      <c r="IJB111" s="376"/>
      <c r="IJC111" s="376"/>
      <c r="IJD111" s="376"/>
      <c r="IJE111" s="376"/>
      <c r="IJF111" s="376"/>
      <c r="IJG111" s="376"/>
      <c r="IJH111" s="376"/>
      <c r="IJI111" s="376"/>
      <c r="IJJ111" s="376"/>
      <c r="IJK111" s="376"/>
      <c r="IJL111" s="376"/>
      <c r="IJM111" s="376"/>
      <c r="IJN111" s="376"/>
      <c r="IJO111" s="376"/>
      <c r="IJP111" s="376"/>
      <c r="IJQ111" s="376"/>
      <c r="IJR111" s="376"/>
      <c r="IJS111" s="376"/>
      <c r="IJT111" s="376"/>
      <c r="IJU111" s="376"/>
      <c r="IJV111" s="376"/>
      <c r="IJW111" s="376"/>
      <c r="IJX111" s="376"/>
      <c r="IJY111" s="376"/>
      <c r="IJZ111" s="376"/>
      <c r="IKA111" s="376"/>
      <c r="IKB111" s="376"/>
      <c r="IKC111" s="376"/>
      <c r="IKD111" s="376"/>
      <c r="IKE111" s="376"/>
      <c r="IKF111" s="376"/>
      <c r="IKG111" s="376"/>
      <c r="IKH111" s="376"/>
      <c r="IKI111" s="376"/>
      <c r="IKJ111" s="376"/>
      <c r="IKK111" s="376"/>
      <c r="IKL111" s="376"/>
      <c r="IKM111" s="376"/>
      <c r="IKN111" s="376"/>
      <c r="IKO111" s="376"/>
      <c r="IKP111" s="376"/>
      <c r="IKQ111" s="376"/>
      <c r="IKR111" s="376"/>
      <c r="IKS111" s="376"/>
      <c r="IKT111" s="376"/>
      <c r="IKU111" s="376"/>
      <c r="IKV111" s="376"/>
      <c r="IKW111" s="376"/>
      <c r="IKX111" s="376"/>
      <c r="IKY111" s="376"/>
      <c r="IKZ111" s="376"/>
      <c r="ILA111" s="376"/>
      <c r="ILB111" s="376"/>
      <c r="ILC111" s="376"/>
      <c r="ILD111" s="376"/>
      <c r="ILE111" s="376"/>
      <c r="ILF111" s="376"/>
      <c r="ILG111" s="376"/>
      <c r="ILH111" s="376"/>
      <c r="ILI111" s="376"/>
      <c r="ILJ111" s="376"/>
      <c r="ILK111" s="376"/>
      <c r="ILL111" s="376"/>
      <c r="ILM111" s="376"/>
      <c r="ILN111" s="376"/>
      <c r="ILO111" s="376"/>
      <c r="ILP111" s="376"/>
      <c r="ILQ111" s="376"/>
      <c r="ILR111" s="376"/>
      <c r="ILS111" s="376"/>
      <c r="ILT111" s="376"/>
      <c r="ILU111" s="376"/>
      <c r="ILV111" s="376"/>
      <c r="ILW111" s="376"/>
      <c r="ILX111" s="376"/>
      <c r="ILY111" s="376"/>
      <c r="ILZ111" s="376"/>
      <c r="IMA111" s="376"/>
      <c r="IMB111" s="376"/>
      <c r="IMC111" s="376"/>
      <c r="IMD111" s="376"/>
      <c r="IME111" s="376"/>
      <c r="IMF111" s="376"/>
      <c r="IMG111" s="376"/>
      <c r="IMH111" s="376"/>
      <c r="IMI111" s="376"/>
      <c r="IMJ111" s="376"/>
      <c r="IMK111" s="376"/>
      <c r="IML111" s="376"/>
      <c r="IMM111" s="376"/>
      <c r="IMN111" s="376"/>
      <c r="IMO111" s="376"/>
      <c r="IMP111" s="376"/>
      <c r="IMQ111" s="376"/>
      <c r="IMR111" s="376"/>
      <c r="IMS111" s="376"/>
      <c r="IMT111" s="376"/>
      <c r="IMU111" s="376"/>
      <c r="IMV111" s="376"/>
      <c r="IMW111" s="376"/>
      <c r="IMX111" s="376"/>
      <c r="IMY111" s="376"/>
      <c r="IMZ111" s="376"/>
      <c r="INA111" s="376"/>
      <c r="INB111" s="376"/>
      <c r="INC111" s="376"/>
      <c r="IND111" s="376"/>
      <c r="INE111" s="376"/>
      <c r="INF111" s="376"/>
      <c r="ING111" s="376"/>
      <c r="INH111" s="376"/>
      <c r="INI111" s="376"/>
      <c r="INJ111" s="376"/>
      <c r="INK111" s="376"/>
      <c r="INL111" s="376"/>
      <c r="INM111" s="376"/>
      <c r="INN111" s="376"/>
      <c r="INO111" s="376"/>
      <c r="INP111" s="376"/>
      <c r="INQ111" s="376"/>
      <c r="INR111" s="376"/>
      <c r="INS111" s="376"/>
      <c r="INT111" s="376"/>
      <c r="INU111" s="376"/>
      <c r="INV111" s="376"/>
      <c r="INW111" s="376"/>
      <c r="INX111" s="376"/>
      <c r="INY111" s="376"/>
      <c r="INZ111" s="376"/>
      <c r="IOA111" s="376"/>
      <c r="IOB111" s="376"/>
      <c r="IOC111" s="376"/>
      <c r="IOD111" s="376"/>
      <c r="IOE111" s="376"/>
      <c r="IOF111" s="376"/>
      <c r="IOG111" s="376"/>
      <c r="IOH111" s="376"/>
      <c r="IOI111" s="376"/>
      <c r="IOJ111" s="376"/>
      <c r="IOK111" s="376"/>
      <c r="IOL111" s="376"/>
      <c r="IOM111" s="376"/>
      <c r="ION111" s="376"/>
      <c r="IOO111" s="376"/>
      <c r="IOP111" s="376"/>
      <c r="IOQ111" s="376"/>
      <c r="IOR111" s="376"/>
      <c r="IOS111" s="376"/>
      <c r="IOT111" s="376"/>
      <c r="IOU111" s="376"/>
      <c r="IOV111" s="376"/>
      <c r="IOW111" s="376"/>
      <c r="IOX111" s="376"/>
      <c r="IOY111" s="376"/>
      <c r="IOZ111" s="376"/>
      <c r="IPA111" s="376"/>
      <c r="IPB111" s="376"/>
      <c r="IPC111" s="376"/>
      <c r="IPD111" s="376"/>
      <c r="IPE111" s="376"/>
      <c r="IPF111" s="376"/>
      <c r="IPG111" s="376"/>
      <c r="IPH111" s="376"/>
      <c r="IPI111" s="376"/>
      <c r="IPJ111" s="376"/>
      <c r="IPK111" s="376"/>
      <c r="IPL111" s="376"/>
      <c r="IPM111" s="376"/>
      <c r="IPN111" s="376"/>
      <c r="IPO111" s="376"/>
      <c r="IPP111" s="376"/>
      <c r="IPQ111" s="376"/>
      <c r="IPR111" s="376"/>
      <c r="IPS111" s="376"/>
      <c r="IPT111" s="376"/>
      <c r="IPU111" s="376"/>
      <c r="IPV111" s="376"/>
      <c r="IPW111" s="376"/>
      <c r="IPX111" s="376"/>
      <c r="IPY111" s="376"/>
      <c r="IPZ111" s="376"/>
      <c r="IQA111" s="376"/>
      <c r="IQB111" s="376"/>
      <c r="IQC111" s="376"/>
      <c r="IQD111" s="376"/>
      <c r="IQE111" s="376"/>
      <c r="IQF111" s="376"/>
      <c r="IQG111" s="376"/>
      <c r="IQH111" s="376"/>
      <c r="IQI111" s="376"/>
      <c r="IQJ111" s="376"/>
      <c r="IQK111" s="376"/>
      <c r="IQL111" s="376"/>
      <c r="IQM111" s="376"/>
      <c r="IQN111" s="376"/>
      <c r="IQO111" s="376"/>
      <c r="IQP111" s="376"/>
      <c r="IQQ111" s="376"/>
      <c r="IQR111" s="376"/>
      <c r="IQS111" s="376"/>
      <c r="IQT111" s="376"/>
      <c r="IQU111" s="376"/>
      <c r="IQV111" s="376"/>
      <c r="IQW111" s="376"/>
      <c r="IQX111" s="376"/>
      <c r="IQY111" s="376"/>
      <c r="IQZ111" s="376"/>
      <c r="IRA111" s="376"/>
      <c r="IRB111" s="376"/>
      <c r="IRC111" s="376"/>
      <c r="IRD111" s="376"/>
      <c r="IRE111" s="376"/>
      <c r="IRF111" s="376"/>
      <c r="IRG111" s="376"/>
      <c r="IRH111" s="376"/>
      <c r="IRI111" s="376"/>
      <c r="IRJ111" s="376"/>
      <c r="IRK111" s="376"/>
      <c r="IRL111" s="376"/>
      <c r="IRM111" s="376"/>
      <c r="IRN111" s="376"/>
      <c r="IRO111" s="376"/>
      <c r="IRP111" s="376"/>
      <c r="IRQ111" s="376"/>
      <c r="IRR111" s="376"/>
      <c r="IRS111" s="376"/>
      <c r="IRT111" s="376"/>
      <c r="IRU111" s="376"/>
      <c r="IRV111" s="376"/>
      <c r="IRW111" s="376"/>
      <c r="IRX111" s="376"/>
      <c r="IRY111" s="376"/>
      <c r="IRZ111" s="376"/>
      <c r="ISA111" s="376"/>
      <c r="ISB111" s="376"/>
      <c r="ISC111" s="376"/>
      <c r="ISD111" s="376"/>
      <c r="ISE111" s="376"/>
      <c r="ISF111" s="376"/>
      <c r="ISG111" s="376"/>
      <c r="ISH111" s="376"/>
      <c r="ISI111" s="376"/>
      <c r="ISJ111" s="376"/>
      <c r="ISK111" s="376"/>
      <c r="ISL111" s="376"/>
      <c r="ISM111" s="376"/>
      <c r="ISN111" s="376"/>
      <c r="ISO111" s="376"/>
      <c r="ISP111" s="376"/>
      <c r="ISQ111" s="376"/>
      <c r="ISR111" s="376"/>
      <c r="ISS111" s="376"/>
      <c r="IST111" s="376"/>
      <c r="ISU111" s="376"/>
      <c r="ISV111" s="376"/>
      <c r="ISW111" s="376"/>
      <c r="ISX111" s="376"/>
      <c r="ISY111" s="376"/>
      <c r="ISZ111" s="376"/>
      <c r="ITA111" s="376"/>
      <c r="ITB111" s="376"/>
      <c r="ITC111" s="376"/>
      <c r="ITD111" s="376"/>
      <c r="ITE111" s="376"/>
      <c r="ITF111" s="376"/>
      <c r="ITG111" s="376"/>
      <c r="ITH111" s="376"/>
      <c r="ITI111" s="376"/>
      <c r="ITJ111" s="376"/>
      <c r="ITK111" s="376"/>
      <c r="ITL111" s="376"/>
      <c r="ITM111" s="376"/>
      <c r="ITN111" s="376"/>
      <c r="ITO111" s="376"/>
      <c r="ITP111" s="376"/>
      <c r="ITQ111" s="376"/>
      <c r="ITR111" s="376"/>
      <c r="ITS111" s="376"/>
      <c r="ITT111" s="376"/>
      <c r="ITU111" s="376"/>
      <c r="ITV111" s="376"/>
      <c r="ITW111" s="376"/>
      <c r="ITX111" s="376"/>
      <c r="ITY111" s="376"/>
      <c r="ITZ111" s="376"/>
      <c r="IUA111" s="376"/>
      <c r="IUB111" s="376"/>
      <c r="IUC111" s="376"/>
      <c r="IUD111" s="376"/>
      <c r="IUE111" s="376"/>
      <c r="IUF111" s="376"/>
      <c r="IUG111" s="376"/>
      <c r="IUH111" s="376"/>
      <c r="IUI111" s="376"/>
      <c r="IUJ111" s="376"/>
      <c r="IUK111" s="376"/>
      <c r="IUL111" s="376"/>
      <c r="IUM111" s="376"/>
      <c r="IUN111" s="376"/>
      <c r="IUO111" s="376"/>
      <c r="IUP111" s="376"/>
      <c r="IUQ111" s="376"/>
      <c r="IUR111" s="376"/>
      <c r="IUS111" s="376"/>
      <c r="IUT111" s="376"/>
      <c r="IUU111" s="376"/>
      <c r="IUV111" s="376"/>
      <c r="IUW111" s="376"/>
      <c r="IUX111" s="376"/>
      <c r="IUY111" s="376"/>
      <c r="IUZ111" s="376"/>
      <c r="IVA111" s="376"/>
      <c r="IVB111" s="376"/>
      <c r="IVC111" s="376"/>
      <c r="IVD111" s="376"/>
      <c r="IVE111" s="376"/>
      <c r="IVF111" s="376"/>
      <c r="IVG111" s="376"/>
      <c r="IVH111" s="376"/>
      <c r="IVI111" s="376"/>
      <c r="IVJ111" s="376"/>
      <c r="IVK111" s="376"/>
      <c r="IVL111" s="376"/>
      <c r="IVM111" s="376"/>
      <c r="IVN111" s="376"/>
      <c r="IVO111" s="376"/>
      <c r="IVP111" s="376"/>
      <c r="IVQ111" s="376"/>
      <c r="IVR111" s="376"/>
      <c r="IVS111" s="376"/>
      <c r="IVT111" s="376"/>
      <c r="IVU111" s="376"/>
      <c r="IVV111" s="376"/>
      <c r="IVW111" s="376"/>
      <c r="IVX111" s="376"/>
      <c r="IVY111" s="376"/>
      <c r="IVZ111" s="376"/>
      <c r="IWA111" s="376"/>
      <c r="IWB111" s="376"/>
      <c r="IWC111" s="376"/>
      <c r="IWD111" s="376"/>
      <c r="IWE111" s="376"/>
      <c r="IWF111" s="376"/>
      <c r="IWG111" s="376"/>
      <c r="IWH111" s="376"/>
      <c r="IWI111" s="376"/>
      <c r="IWJ111" s="376"/>
      <c r="IWK111" s="376"/>
      <c r="IWL111" s="376"/>
      <c r="IWM111" s="376"/>
      <c r="IWN111" s="376"/>
      <c r="IWO111" s="376"/>
      <c r="IWP111" s="376"/>
      <c r="IWQ111" s="376"/>
      <c r="IWR111" s="376"/>
      <c r="IWS111" s="376"/>
      <c r="IWT111" s="376"/>
      <c r="IWU111" s="376"/>
      <c r="IWV111" s="376"/>
      <c r="IWW111" s="376"/>
      <c r="IWX111" s="376"/>
      <c r="IWY111" s="376"/>
      <c r="IWZ111" s="376"/>
      <c r="IXA111" s="376"/>
      <c r="IXB111" s="376"/>
      <c r="IXC111" s="376"/>
      <c r="IXD111" s="376"/>
      <c r="IXE111" s="376"/>
      <c r="IXF111" s="376"/>
      <c r="IXG111" s="376"/>
      <c r="IXH111" s="376"/>
      <c r="IXI111" s="376"/>
      <c r="IXJ111" s="376"/>
      <c r="IXK111" s="376"/>
      <c r="IXL111" s="376"/>
      <c r="IXM111" s="376"/>
      <c r="IXN111" s="376"/>
      <c r="IXO111" s="376"/>
      <c r="IXP111" s="376"/>
      <c r="IXQ111" s="376"/>
      <c r="IXR111" s="376"/>
      <c r="IXS111" s="376"/>
      <c r="IXT111" s="376"/>
      <c r="IXU111" s="376"/>
      <c r="IXV111" s="376"/>
      <c r="IXW111" s="376"/>
      <c r="IXX111" s="376"/>
      <c r="IXY111" s="376"/>
      <c r="IXZ111" s="376"/>
      <c r="IYA111" s="376"/>
      <c r="IYB111" s="376"/>
      <c r="IYC111" s="376"/>
      <c r="IYD111" s="376"/>
      <c r="IYE111" s="376"/>
      <c r="IYF111" s="376"/>
      <c r="IYG111" s="376"/>
      <c r="IYH111" s="376"/>
      <c r="IYI111" s="376"/>
      <c r="IYJ111" s="376"/>
      <c r="IYK111" s="376"/>
      <c r="IYL111" s="376"/>
      <c r="IYM111" s="376"/>
      <c r="IYN111" s="376"/>
      <c r="IYO111" s="376"/>
      <c r="IYP111" s="376"/>
      <c r="IYQ111" s="376"/>
      <c r="IYR111" s="376"/>
      <c r="IYS111" s="376"/>
      <c r="IYT111" s="376"/>
      <c r="IYU111" s="376"/>
      <c r="IYV111" s="376"/>
      <c r="IYW111" s="376"/>
      <c r="IYX111" s="376"/>
      <c r="IYY111" s="376"/>
      <c r="IYZ111" s="376"/>
      <c r="IZA111" s="376"/>
      <c r="IZB111" s="376"/>
      <c r="IZC111" s="376"/>
      <c r="IZD111" s="376"/>
      <c r="IZE111" s="376"/>
      <c r="IZF111" s="376"/>
      <c r="IZG111" s="376"/>
      <c r="IZH111" s="376"/>
      <c r="IZI111" s="376"/>
      <c r="IZJ111" s="376"/>
      <c r="IZK111" s="376"/>
      <c r="IZL111" s="376"/>
      <c r="IZM111" s="376"/>
      <c r="IZN111" s="376"/>
      <c r="IZO111" s="376"/>
      <c r="IZP111" s="376"/>
      <c r="IZQ111" s="376"/>
      <c r="IZR111" s="376"/>
      <c r="IZS111" s="376"/>
      <c r="IZT111" s="376"/>
      <c r="IZU111" s="376"/>
      <c r="IZV111" s="376"/>
      <c r="IZW111" s="376"/>
      <c r="IZX111" s="376"/>
      <c r="IZY111" s="376"/>
      <c r="IZZ111" s="376"/>
      <c r="JAA111" s="376"/>
      <c r="JAB111" s="376"/>
      <c r="JAC111" s="376"/>
      <c r="JAD111" s="376"/>
      <c r="JAE111" s="376"/>
      <c r="JAF111" s="376"/>
      <c r="JAG111" s="376"/>
      <c r="JAH111" s="376"/>
      <c r="JAI111" s="376"/>
      <c r="JAJ111" s="376"/>
      <c r="JAK111" s="376"/>
      <c r="JAL111" s="376"/>
      <c r="JAM111" s="376"/>
      <c r="JAN111" s="376"/>
      <c r="JAO111" s="376"/>
      <c r="JAP111" s="376"/>
      <c r="JAQ111" s="376"/>
      <c r="JAR111" s="376"/>
      <c r="JAS111" s="376"/>
      <c r="JAT111" s="376"/>
      <c r="JAU111" s="376"/>
      <c r="JAV111" s="376"/>
      <c r="JAW111" s="376"/>
      <c r="JAX111" s="376"/>
      <c r="JAY111" s="376"/>
      <c r="JAZ111" s="376"/>
      <c r="JBA111" s="376"/>
      <c r="JBB111" s="376"/>
      <c r="JBC111" s="376"/>
      <c r="JBD111" s="376"/>
      <c r="JBE111" s="376"/>
      <c r="JBF111" s="376"/>
      <c r="JBG111" s="376"/>
      <c r="JBH111" s="376"/>
      <c r="JBI111" s="376"/>
      <c r="JBJ111" s="376"/>
      <c r="JBK111" s="376"/>
      <c r="JBL111" s="376"/>
      <c r="JBM111" s="376"/>
      <c r="JBN111" s="376"/>
      <c r="JBO111" s="376"/>
      <c r="JBP111" s="376"/>
      <c r="JBQ111" s="376"/>
      <c r="JBR111" s="376"/>
      <c r="JBS111" s="376"/>
      <c r="JBT111" s="376"/>
      <c r="JBU111" s="376"/>
      <c r="JBV111" s="376"/>
      <c r="JBW111" s="376"/>
      <c r="JBX111" s="376"/>
      <c r="JBY111" s="376"/>
      <c r="JBZ111" s="376"/>
      <c r="JCA111" s="376"/>
      <c r="JCB111" s="376"/>
      <c r="JCC111" s="376"/>
      <c r="JCD111" s="376"/>
      <c r="JCE111" s="376"/>
      <c r="JCF111" s="376"/>
      <c r="JCG111" s="376"/>
      <c r="JCH111" s="376"/>
      <c r="JCI111" s="376"/>
      <c r="JCJ111" s="376"/>
      <c r="JCK111" s="376"/>
      <c r="JCL111" s="376"/>
      <c r="JCM111" s="376"/>
      <c r="JCN111" s="376"/>
      <c r="JCO111" s="376"/>
      <c r="JCP111" s="376"/>
      <c r="JCQ111" s="376"/>
      <c r="JCR111" s="376"/>
      <c r="JCS111" s="376"/>
      <c r="JCT111" s="376"/>
      <c r="JCU111" s="376"/>
      <c r="JCV111" s="376"/>
      <c r="JCW111" s="376"/>
      <c r="JCX111" s="376"/>
      <c r="JCY111" s="376"/>
      <c r="JCZ111" s="376"/>
      <c r="JDA111" s="376"/>
      <c r="JDB111" s="376"/>
      <c r="JDC111" s="376"/>
      <c r="JDD111" s="376"/>
      <c r="JDE111" s="376"/>
      <c r="JDF111" s="376"/>
      <c r="JDG111" s="376"/>
      <c r="JDH111" s="376"/>
      <c r="JDI111" s="376"/>
      <c r="JDJ111" s="376"/>
      <c r="JDK111" s="376"/>
      <c r="JDL111" s="376"/>
      <c r="JDM111" s="376"/>
      <c r="JDN111" s="376"/>
      <c r="JDO111" s="376"/>
      <c r="JDP111" s="376"/>
      <c r="JDQ111" s="376"/>
      <c r="JDR111" s="376"/>
      <c r="JDS111" s="376"/>
      <c r="JDT111" s="376"/>
      <c r="JDU111" s="376"/>
      <c r="JDV111" s="376"/>
      <c r="JDW111" s="376"/>
      <c r="JDX111" s="376"/>
      <c r="JDY111" s="376"/>
      <c r="JDZ111" s="376"/>
      <c r="JEA111" s="376"/>
      <c r="JEB111" s="376"/>
      <c r="JEC111" s="376"/>
      <c r="JED111" s="376"/>
      <c r="JEE111" s="376"/>
      <c r="JEF111" s="376"/>
      <c r="JEG111" s="376"/>
      <c r="JEH111" s="376"/>
      <c r="JEI111" s="376"/>
      <c r="JEJ111" s="376"/>
      <c r="JEK111" s="376"/>
      <c r="JEL111" s="376"/>
      <c r="JEM111" s="376"/>
      <c r="JEN111" s="376"/>
      <c r="JEO111" s="376"/>
      <c r="JEP111" s="376"/>
      <c r="JEQ111" s="376"/>
      <c r="JER111" s="376"/>
      <c r="JES111" s="376"/>
      <c r="JET111" s="376"/>
      <c r="JEU111" s="376"/>
      <c r="JEV111" s="376"/>
      <c r="JEW111" s="376"/>
      <c r="JEX111" s="376"/>
      <c r="JEY111" s="376"/>
      <c r="JEZ111" s="376"/>
      <c r="JFA111" s="376"/>
      <c r="JFB111" s="376"/>
      <c r="JFC111" s="376"/>
      <c r="JFD111" s="376"/>
      <c r="JFE111" s="376"/>
      <c r="JFF111" s="376"/>
      <c r="JFG111" s="376"/>
      <c r="JFH111" s="376"/>
      <c r="JFI111" s="376"/>
      <c r="JFJ111" s="376"/>
      <c r="JFK111" s="376"/>
      <c r="JFL111" s="376"/>
      <c r="JFM111" s="376"/>
      <c r="JFN111" s="376"/>
      <c r="JFO111" s="376"/>
      <c r="JFP111" s="376"/>
      <c r="JFQ111" s="376"/>
      <c r="JFR111" s="376"/>
      <c r="JFS111" s="376"/>
      <c r="JFT111" s="376"/>
      <c r="JFU111" s="376"/>
      <c r="JFV111" s="376"/>
      <c r="JFW111" s="376"/>
      <c r="JFX111" s="376"/>
      <c r="JFY111" s="376"/>
      <c r="JFZ111" s="376"/>
      <c r="JGA111" s="376"/>
      <c r="JGB111" s="376"/>
      <c r="JGC111" s="376"/>
      <c r="JGD111" s="376"/>
      <c r="JGE111" s="376"/>
      <c r="JGF111" s="376"/>
      <c r="JGG111" s="376"/>
      <c r="JGH111" s="376"/>
      <c r="JGI111" s="376"/>
      <c r="JGJ111" s="376"/>
      <c r="JGK111" s="376"/>
      <c r="JGL111" s="376"/>
      <c r="JGM111" s="376"/>
      <c r="JGN111" s="376"/>
      <c r="JGO111" s="376"/>
      <c r="JGP111" s="376"/>
      <c r="JGQ111" s="376"/>
      <c r="JGR111" s="376"/>
      <c r="JGS111" s="376"/>
      <c r="JGT111" s="376"/>
      <c r="JGU111" s="376"/>
      <c r="JGV111" s="376"/>
      <c r="JGW111" s="376"/>
      <c r="JGX111" s="376"/>
      <c r="JGY111" s="376"/>
      <c r="JGZ111" s="376"/>
      <c r="JHA111" s="376"/>
      <c r="JHB111" s="376"/>
      <c r="JHC111" s="376"/>
      <c r="JHD111" s="376"/>
      <c r="JHE111" s="376"/>
      <c r="JHF111" s="376"/>
      <c r="JHG111" s="376"/>
      <c r="JHH111" s="376"/>
      <c r="JHI111" s="376"/>
      <c r="JHJ111" s="376"/>
      <c r="JHK111" s="376"/>
      <c r="JHL111" s="376"/>
      <c r="JHM111" s="376"/>
      <c r="JHN111" s="376"/>
      <c r="JHO111" s="376"/>
      <c r="JHP111" s="376"/>
      <c r="JHQ111" s="376"/>
      <c r="JHR111" s="376"/>
      <c r="JHS111" s="376"/>
      <c r="JHT111" s="376"/>
      <c r="JHU111" s="376"/>
      <c r="JHV111" s="376"/>
      <c r="JHW111" s="376"/>
      <c r="JHX111" s="376"/>
      <c r="JHY111" s="376"/>
      <c r="JHZ111" s="376"/>
      <c r="JIA111" s="376"/>
      <c r="JIB111" s="376"/>
      <c r="JIC111" s="376"/>
      <c r="JID111" s="376"/>
      <c r="JIE111" s="376"/>
      <c r="JIF111" s="376"/>
      <c r="JIG111" s="376"/>
      <c r="JIH111" s="376"/>
      <c r="JII111" s="376"/>
      <c r="JIJ111" s="376"/>
      <c r="JIK111" s="376"/>
      <c r="JIL111" s="376"/>
      <c r="JIM111" s="376"/>
      <c r="JIN111" s="376"/>
      <c r="JIO111" s="376"/>
      <c r="JIP111" s="376"/>
      <c r="JIQ111" s="376"/>
      <c r="JIR111" s="376"/>
      <c r="JIS111" s="376"/>
      <c r="JIT111" s="376"/>
      <c r="JIU111" s="376"/>
      <c r="JIV111" s="376"/>
      <c r="JIW111" s="376"/>
      <c r="JIX111" s="376"/>
      <c r="JIY111" s="376"/>
      <c r="JIZ111" s="376"/>
      <c r="JJA111" s="376"/>
      <c r="JJB111" s="376"/>
      <c r="JJC111" s="376"/>
      <c r="JJD111" s="376"/>
      <c r="JJE111" s="376"/>
      <c r="JJF111" s="376"/>
      <c r="JJG111" s="376"/>
      <c r="JJH111" s="376"/>
      <c r="JJI111" s="376"/>
      <c r="JJJ111" s="376"/>
      <c r="JJK111" s="376"/>
      <c r="JJL111" s="376"/>
      <c r="JJM111" s="376"/>
      <c r="JJN111" s="376"/>
      <c r="JJO111" s="376"/>
      <c r="JJP111" s="376"/>
      <c r="JJQ111" s="376"/>
      <c r="JJR111" s="376"/>
      <c r="JJS111" s="376"/>
      <c r="JJT111" s="376"/>
      <c r="JJU111" s="376"/>
      <c r="JJV111" s="376"/>
      <c r="JJW111" s="376"/>
      <c r="JJX111" s="376"/>
      <c r="JJY111" s="376"/>
      <c r="JJZ111" s="376"/>
      <c r="JKA111" s="376"/>
      <c r="JKB111" s="376"/>
      <c r="JKC111" s="376"/>
      <c r="JKD111" s="376"/>
      <c r="JKE111" s="376"/>
      <c r="JKF111" s="376"/>
      <c r="JKG111" s="376"/>
      <c r="JKH111" s="376"/>
      <c r="JKI111" s="376"/>
      <c r="JKJ111" s="376"/>
      <c r="JKK111" s="376"/>
      <c r="JKL111" s="376"/>
      <c r="JKM111" s="376"/>
      <c r="JKN111" s="376"/>
      <c r="JKO111" s="376"/>
      <c r="JKP111" s="376"/>
      <c r="JKQ111" s="376"/>
      <c r="JKR111" s="376"/>
      <c r="JKS111" s="376"/>
      <c r="JKT111" s="376"/>
      <c r="JKU111" s="376"/>
      <c r="JKV111" s="376"/>
      <c r="JKW111" s="376"/>
      <c r="JKX111" s="376"/>
      <c r="JKY111" s="376"/>
      <c r="JKZ111" s="376"/>
      <c r="JLA111" s="376"/>
      <c r="JLB111" s="376"/>
      <c r="JLC111" s="376"/>
      <c r="JLD111" s="376"/>
      <c r="JLE111" s="376"/>
      <c r="JLF111" s="376"/>
      <c r="JLG111" s="376"/>
      <c r="JLH111" s="376"/>
      <c r="JLI111" s="376"/>
      <c r="JLJ111" s="376"/>
      <c r="JLK111" s="376"/>
      <c r="JLL111" s="376"/>
      <c r="JLM111" s="376"/>
      <c r="JLN111" s="376"/>
      <c r="JLO111" s="376"/>
      <c r="JLP111" s="376"/>
      <c r="JLQ111" s="376"/>
      <c r="JLR111" s="376"/>
      <c r="JLS111" s="376"/>
      <c r="JLT111" s="376"/>
      <c r="JLU111" s="376"/>
      <c r="JLV111" s="376"/>
      <c r="JLW111" s="376"/>
      <c r="JLX111" s="376"/>
      <c r="JLY111" s="376"/>
      <c r="JLZ111" s="376"/>
      <c r="JMA111" s="376"/>
      <c r="JMB111" s="376"/>
      <c r="JMC111" s="376"/>
      <c r="JMD111" s="376"/>
      <c r="JME111" s="376"/>
      <c r="JMF111" s="376"/>
      <c r="JMG111" s="376"/>
      <c r="JMH111" s="376"/>
      <c r="JMI111" s="376"/>
      <c r="JMJ111" s="376"/>
      <c r="JMK111" s="376"/>
      <c r="JML111" s="376"/>
      <c r="JMM111" s="376"/>
      <c r="JMN111" s="376"/>
      <c r="JMO111" s="376"/>
      <c r="JMP111" s="376"/>
      <c r="JMQ111" s="376"/>
      <c r="JMR111" s="376"/>
      <c r="JMS111" s="376"/>
      <c r="JMT111" s="376"/>
      <c r="JMU111" s="376"/>
      <c r="JMV111" s="376"/>
      <c r="JMW111" s="376"/>
      <c r="JMX111" s="376"/>
      <c r="JMY111" s="376"/>
      <c r="JMZ111" s="376"/>
      <c r="JNA111" s="376"/>
      <c r="JNB111" s="376"/>
      <c r="JNC111" s="376"/>
      <c r="JND111" s="376"/>
      <c r="JNE111" s="376"/>
      <c r="JNF111" s="376"/>
      <c r="JNG111" s="376"/>
      <c r="JNH111" s="376"/>
      <c r="JNI111" s="376"/>
      <c r="JNJ111" s="376"/>
      <c r="JNK111" s="376"/>
      <c r="JNL111" s="376"/>
      <c r="JNM111" s="376"/>
      <c r="JNN111" s="376"/>
      <c r="JNO111" s="376"/>
      <c r="JNP111" s="376"/>
      <c r="JNQ111" s="376"/>
      <c r="JNR111" s="376"/>
      <c r="JNS111" s="376"/>
      <c r="JNT111" s="376"/>
      <c r="JNU111" s="376"/>
      <c r="JNV111" s="376"/>
      <c r="JNW111" s="376"/>
      <c r="JNX111" s="376"/>
      <c r="JNY111" s="376"/>
      <c r="JNZ111" s="376"/>
      <c r="JOA111" s="376"/>
      <c r="JOB111" s="376"/>
      <c r="JOC111" s="376"/>
      <c r="JOD111" s="376"/>
      <c r="JOE111" s="376"/>
      <c r="JOF111" s="376"/>
      <c r="JOG111" s="376"/>
      <c r="JOH111" s="376"/>
      <c r="JOI111" s="376"/>
      <c r="JOJ111" s="376"/>
      <c r="JOK111" s="376"/>
      <c r="JOL111" s="376"/>
      <c r="JOM111" s="376"/>
      <c r="JON111" s="376"/>
      <c r="JOO111" s="376"/>
      <c r="JOP111" s="376"/>
      <c r="JOQ111" s="376"/>
      <c r="JOR111" s="376"/>
      <c r="JOS111" s="376"/>
      <c r="JOT111" s="376"/>
      <c r="JOU111" s="376"/>
      <c r="JOV111" s="376"/>
      <c r="JOW111" s="376"/>
      <c r="JOX111" s="376"/>
      <c r="JOY111" s="376"/>
      <c r="JOZ111" s="376"/>
      <c r="JPA111" s="376"/>
      <c r="JPB111" s="376"/>
      <c r="JPC111" s="376"/>
      <c r="JPD111" s="376"/>
      <c r="JPE111" s="376"/>
      <c r="JPF111" s="376"/>
      <c r="JPG111" s="376"/>
      <c r="JPH111" s="376"/>
      <c r="JPI111" s="376"/>
      <c r="JPJ111" s="376"/>
      <c r="JPK111" s="376"/>
      <c r="JPL111" s="376"/>
      <c r="JPM111" s="376"/>
      <c r="JPN111" s="376"/>
      <c r="JPO111" s="376"/>
      <c r="JPP111" s="376"/>
      <c r="JPQ111" s="376"/>
      <c r="JPR111" s="376"/>
      <c r="JPS111" s="376"/>
      <c r="JPT111" s="376"/>
      <c r="JPU111" s="376"/>
      <c r="JPV111" s="376"/>
      <c r="JPW111" s="376"/>
      <c r="JPX111" s="376"/>
      <c r="JPY111" s="376"/>
      <c r="JPZ111" s="376"/>
      <c r="JQA111" s="376"/>
      <c r="JQB111" s="376"/>
      <c r="JQC111" s="376"/>
      <c r="JQD111" s="376"/>
      <c r="JQE111" s="376"/>
      <c r="JQF111" s="376"/>
      <c r="JQG111" s="376"/>
      <c r="JQH111" s="376"/>
      <c r="JQI111" s="376"/>
      <c r="JQJ111" s="376"/>
      <c r="JQK111" s="376"/>
      <c r="JQL111" s="376"/>
      <c r="JQM111" s="376"/>
      <c r="JQN111" s="376"/>
      <c r="JQO111" s="376"/>
      <c r="JQP111" s="376"/>
      <c r="JQQ111" s="376"/>
      <c r="JQR111" s="376"/>
      <c r="JQS111" s="376"/>
      <c r="JQT111" s="376"/>
      <c r="JQU111" s="376"/>
      <c r="JQV111" s="376"/>
      <c r="JQW111" s="376"/>
      <c r="JQX111" s="376"/>
      <c r="JQY111" s="376"/>
      <c r="JQZ111" s="376"/>
      <c r="JRA111" s="376"/>
      <c r="JRB111" s="376"/>
      <c r="JRC111" s="376"/>
      <c r="JRD111" s="376"/>
      <c r="JRE111" s="376"/>
      <c r="JRF111" s="376"/>
      <c r="JRG111" s="376"/>
      <c r="JRH111" s="376"/>
      <c r="JRI111" s="376"/>
      <c r="JRJ111" s="376"/>
      <c r="JRK111" s="376"/>
      <c r="JRL111" s="376"/>
      <c r="JRM111" s="376"/>
      <c r="JRN111" s="376"/>
      <c r="JRO111" s="376"/>
      <c r="JRP111" s="376"/>
      <c r="JRQ111" s="376"/>
      <c r="JRR111" s="376"/>
      <c r="JRS111" s="376"/>
      <c r="JRT111" s="376"/>
      <c r="JRU111" s="376"/>
      <c r="JRV111" s="376"/>
      <c r="JRW111" s="376"/>
      <c r="JRX111" s="376"/>
      <c r="JRY111" s="376"/>
      <c r="JRZ111" s="376"/>
      <c r="JSA111" s="376"/>
      <c r="JSB111" s="376"/>
      <c r="JSC111" s="376"/>
      <c r="JSD111" s="376"/>
      <c r="JSE111" s="376"/>
      <c r="JSF111" s="376"/>
      <c r="JSG111" s="376"/>
      <c r="JSH111" s="376"/>
      <c r="JSI111" s="376"/>
      <c r="JSJ111" s="376"/>
      <c r="JSK111" s="376"/>
      <c r="JSL111" s="376"/>
      <c r="JSM111" s="376"/>
      <c r="JSN111" s="376"/>
      <c r="JSO111" s="376"/>
      <c r="JSP111" s="376"/>
      <c r="JSQ111" s="376"/>
      <c r="JSR111" s="376"/>
      <c r="JSS111" s="376"/>
      <c r="JST111" s="376"/>
      <c r="JSU111" s="376"/>
      <c r="JSV111" s="376"/>
      <c r="JSW111" s="376"/>
      <c r="JSX111" s="376"/>
      <c r="JSY111" s="376"/>
      <c r="JSZ111" s="376"/>
      <c r="JTA111" s="376"/>
      <c r="JTB111" s="376"/>
      <c r="JTC111" s="376"/>
      <c r="JTD111" s="376"/>
      <c r="JTE111" s="376"/>
      <c r="JTF111" s="376"/>
      <c r="JTG111" s="376"/>
      <c r="JTH111" s="376"/>
      <c r="JTI111" s="376"/>
      <c r="JTJ111" s="376"/>
      <c r="JTK111" s="376"/>
      <c r="JTL111" s="376"/>
      <c r="JTM111" s="376"/>
      <c r="JTN111" s="376"/>
      <c r="JTO111" s="376"/>
      <c r="JTP111" s="376"/>
      <c r="JTQ111" s="376"/>
      <c r="JTR111" s="376"/>
      <c r="JTS111" s="376"/>
      <c r="JTT111" s="376"/>
      <c r="JTU111" s="376"/>
      <c r="JTV111" s="376"/>
      <c r="JTW111" s="376"/>
      <c r="JTX111" s="376"/>
      <c r="JTY111" s="376"/>
      <c r="JTZ111" s="376"/>
      <c r="JUA111" s="376"/>
      <c r="JUB111" s="376"/>
      <c r="JUC111" s="376"/>
      <c r="JUD111" s="376"/>
      <c r="JUE111" s="376"/>
      <c r="JUF111" s="376"/>
      <c r="JUG111" s="376"/>
      <c r="JUH111" s="376"/>
      <c r="JUI111" s="376"/>
      <c r="JUJ111" s="376"/>
      <c r="JUK111" s="376"/>
      <c r="JUL111" s="376"/>
      <c r="JUM111" s="376"/>
      <c r="JUN111" s="376"/>
      <c r="JUO111" s="376"/>
      <c r="JUP111" s="376"/>
      <c r="JUQ111" s="376"/>
      <c r="JUR111" s="376"/>
      <c r="JUS111" s="376"/>
      <c r="JUT111" s="376"/>
      <c r="JUU111" s="376"/>
      <c r="JUV111" s="376"/>
      <c r="JUW111" s="376"/>
      <c r="JUX111" s="376"/>
      <c r="JUY111" s="376"/>
      <c r="JUZ111" s="376"/>
      <c r="JVA111" s="376"/>
      <c r="JVB111" s="376"/>
      <c r="JVC111" s="376"/>
      <c r="JVD111" s="376"/>
      <c r="JVE111" s="376"/>
      <c r="JVF111" s="376"/>
      <c r="JVG111" s="376"/>
      <c r="JVH111" s="376"/>
      <c r="JVI111" s="376"/>
      <c r="JVJ111" s="376"/>
      <c r="JVK111" s="376"/>
      <c r="JVL111" s="376"/>
      <c r="JVM111" s="376"/>
      <c r="JVN111" s="376"/>
      <c r="JVO111" s="376"/>
      <c r="JVP111" s="376"/>
      <c r="JVQ111" s="376"/>
      <c r="JVR111" s="376"/>
      <c r="JVS111" s="376"/>
      <c r="JVT111" s="376"/>
      <c r="JVU111" s="376"/>
      <c r="JVV111" s="376"/>
      <c r="JVW111" s="376"/>
      <c r="JVX111" s="376"/>
      <c r="JVY111" s="376"/>
      <c r="JVZ111" s="376"/>
      <c r="JWA111" s="376"/>
      <c r="JWB111" s="376"/>
      <c r="JWC111" s="376"/>
      <c r="JWD111" s="376"/>
      <c r="JWE111" s="376"/>
      <c r="JWF111" s="376"/>
      <c r="JWG111" s="376"/>
      <c r="JWH111" s="376"/>
      <c r="JWI111" s="376"/>
      <c r="JWJ111" s="376"/>
      <c r="JWK111" s="376"/>
      <c r="JWL111" s="376"/>
      <c r="JWM111" s="376"/>
      <c r="JWN111" s="376"/>
      <c r="JWO111" s="376"/>
      <c r="JWP111" s="376"/>
      <c r="JWQ111" s="376"/>
      <c r="JWR111" s="376"/>
      <c r="JWS111" s="376"/>
      <c r="JWT111" s="376"/>
      <c r="JWU111" s="376"/>
      <c r="JWV111" s="376"/>
      <c r="JWW111" s="376"/>
      <c r="JWX111" s="376"/>
      <c r="JWY111" s="376"/>
      <c r="JWZ111" s="376"/>
      <c r="JXA111" s="376"/>
      <c r="JXB111" s="376"/>
      <c r="JXC111" s="376"/>
      <c r="JXD111" s="376"/>
      <c r="JXE111" s="376"/>
      <c r="JXF111" s="376"/>
      <c r="JXG111" s="376"/>
      <c r="JXH111" s="376"/>
      <c r="JXI111" s="376"/>
      <c r="JXJ111" s="376"/>
      <c r="JXK111" s="376"/>
      <c r="JXL111" s="376"/>
      <c r="JXM111" s="376"/>
      <c r="JXN111" s="376"/>
      <c r="JXO111" s="376"/>
      <c r="JXP111" s="376"/>
      <c r="JXQ111" s="376"/>
      <c r="JXR111" s="376"/>
      <c r="JXS111" s="376"/>
      <c r="JXT111" s="376"/>
      <c r="JXU111" s="376"/>
      <c r="JXV111" s="376"/>
      <c r="JXW111" s="376"/>
      <c r="JXX111" s="376"/>
      <c r="JXY111" s="376"/>
      <c r="JXZ111" s="376"/>
      <c r="JYA111" s="376"/>
      <c r="JYB111" s="376"/>
      <c r="JYC111" s="376"/>
      <c r="JYD111" s="376"/>
      <c r="JYE111" s="376"/>
      <c r="JYF111" s="376"/>
      <c r="JYG111" s="376"/>
      <c r="JYH111" s="376"/>
      <c r="JYI111" s="376"/>
      <c r="JYJ111" s="376"/>
      <c r="JYK111" s="376"/>
      <c r="JYL111" s="376"/>
      <c r="JYM111" s="376"/>
      <c r="JYN111" s="376"/>
      <c r="JYO111" s="376"/>
      <c r="JYP111" s="376"/>
      <c r="JYQ111" s="376"/>
      <c r="JYR111" s="376"/>
      <c r="JYS111" s="376"/>
      <c r="JYT111" s="376"/>
      <c r="JYU111" s="376"/>
      <c r="JYV111" s="376"/>
      <c r="JYW111" s="376"/>
      <c r="JYX111" s="376"/>
      <c r="JYY111" s="376"/>
      <c r="JYZ111" s="376"/>
      <c r="JZA111" s="376"/>
      <c r="JZB111" s="376"/>
      <c r="JZC111" s="376"/>
      <c r="JZD111" s="376"/>
      <c r="JZE111" s="376"/>
      <c r="JZF111" s="376"/>
      <c r="JZG111" s="376"/>
      <c r="JZH111" s="376"/>
      <c r="JZI111" s="376"/>
      <c r="JZJ111" s="376"/>
      <c r="JZK111" s="376"/>
      <c r="JZL111" s="376"/>
      <c r="JZM111" s="376"/>
      <c r="JZN111" s="376"/>
      <c r="JZO111" s="376"/>
      <c r="JZP111" s="376"/>
      <c r="JZQ111" s="376"/>
      <c r="JZR111" s="376"/>
      <c r="JZS111" s="376"/>
      <c r="JZT111" s="376"/>
      <c r="JZU111" s="376"/>
      <c r="JZV111" s="376"/>
      <c r="JZW111" s="376"/>
      <c r="JZX111" s="376"/>
      <c r="JZY111" s="376"/>
      <c r="JZZ111" s="376"/>
      <c r="KAA111" s="376"/>
      <c r="KAB111" s="376"/>
      <c r="KAC111" s="376"/>
      <c r="KAD111" s="376"/>
      <c r="KAE111" s="376"/>
      <c r="KAF111" s="376"/>
      <c r="KAG111" s="376"/>
      <c r="KAH111" s="376"/>
      <c r="KAI111" s="376"/>
      <c r="KAJ111" s="376"/>
      <c r="KAK111" s="376"/>
      <c r="KAL111" s="376"/>
      <c r="KAM111" s="376"/>
      <c r="KAN111" s="376"/>
      <c r="KAO111" s="376"/>
      <c r="KAP111" s="376"/>
      <c r="KAQ111" s="376"/>
      <c r="KAR111" s="376"/>
      <c r="KAS111" s="376"/>
      <c r="KAT111" s="376"/>
      <c r="KAU111" s="376"/>
      <c r="KAV111" s="376"/>
      <c r="KAW111" s="376"/>
      <c r="KAX111" s="376"/>
      <c r="KAY111" s="376"/>
      <c r="KAZ111" s="376"/>
      <c r="KBA111" s="376"/>
      <c r="KBB111" s="376"/>
      <c r="KBC111" s="376"/>
      <c r="KBD111" s="376"/>
      <c r="KBE111" s="376"/>
      <c r="KBF111" s="376"/>
      <c r="KBG111" s="376"/>
      <c r="KBH111" s="376"/>
      <c r="KBI111" s="376"/>
      <c r="KBJ111" s="376"/>
      <c r="KBK111" s="376"/>
      <c r="KBL111" s="376"/>
      <c r="KBM111" s="376"/>
      <c r="KBN111" s="376"/>
      <c r="KBO111" s="376"/>
      <c r="KBP111" s="376"/>
      <c r="KBQ111" s="376"/>
      <c r="KBR111" s="376"/>
      <c r="KBS111" s="376"/>
      <c r="KBT111" s="376"/>
      <c r="KBU111" s="376"/>
      <c r="KBV111" s="376"/>
      <c r="KBW111" s="376"/>
      <c r="KBX111" s="376"/>
      <c r="KBY111" s="376"/>
      <c r="KBZ111" s="376"/>
      <c r="KCA111" s="376"/>
      <c r="KCB111" s="376"/>
      <c r="KCC111" s="376"/>
      <c r="KCD111" s="376"/>
      <c r="KCE111" s="376"/>
      <c r="KCF111" s="376"/>
      <c r="KCG111" s="376"/>
      <c r="KCH111" s="376"/>
      <c r="KCI111" s="376"/>
      <c r="KCJ111" s="376"/>
      <c r="KCK111" s="376"/>
      <c r="KCL111" s="376"/>
      <c r="KCM111" s="376"/>
      <c r="KCN111" s="376"/>
      <c r="KCO111" s="376"/>
      <c r="KCP111" s="376"/>
      <c r="KCQ111" s="376"/>
      <c r="KCR111" s="376"/>
      <c r="KCS111" s="376"/>
      <c r="KCT111" s="376"/>
      <c r="KCU111" s="376"/>
      <c r="KCV111" s="376"/>
      <c r="KCW111" s="376"/>
      <c r="KCX111" s="376"/>
      <c r="KCY111" s="376"/>
      <c r="KCZ111" s="376"/>
      <c r="KDA111" s="376"/>
      <c r="KDB111" s="376"/>
      <c r="KDC111" s="376"/>
      <c r="KDD111" s="376"/>
      <c r="KDE111" s="376"/>
      <c r="KDF111" s="376"/>
      <c r="KDG111" s="376"/>
      <c r="KDH111" s="376"/>
      <c r="KDI111" s="376"/>
      <c r="KDJ111" s="376"/>
      <c r="KDK111" s="376"/>
      <c r="KDL111" s="376"/>
      <c r="KDM111" s="376"/>
      <c r="KDN111" s="376"/>
      <c r="KDO111" s="376"/>
      <c r="KDP111" s="376"/>
      <c r="KDQ111" s="376"/>
      <c r="KDR111" s="376"/>
      <c r="KDS111" s="376"/>
      <c r="KDT111" s="376"/>
      <c r="KDU111" s="376"/>
      <c r="KDV111" s="376"/>
      <c r="KDW111" s="376"/>
      <c r="KDX111" s="376"/>
      <c r="KDY111" s="376"/>
      <c r="KDZ111" s="376"/>
      <c r="KEA111" s="376"/>
      <c r="KEB111" s="376"/>
      <c r="KEC111" s="376"/>
      <c r="KED111" s="376"/>
      <c r="KEE111" s="376"/>
      <c r="KEF111" s="376"/>
      <c r="KEG111" s="376"/>
      <c r="KEH111" s="376"/>
      <c r="KEI111" s="376"/>
      <c r="KEJ111" s="376"/>
      <c r="KEK111" s="376"/>
      <c r="KEL111" s="376"/>
      <c r="KEM111" s="376"/>
      <c r="KEN111" s="376"/>
      <c r="KEO111" s="376"/>
      <c r="KEP111" s="376"/>
      <c r="KEQ111" s="376"/>
      <c r="KER111" s="376"/>
      <c r="KES111" s="376"/>
      <c r="KET111" s="376"/>
      <c r="KEU111" s="376"/>
      <c r="KEV111" s="376"/>
      <c r="KEW111" s="376"/>
      <c r="KEX111" s="376"/>
      <c r="KEY111" s="376"/>
      <c r="KEZ111" s="376"/>
      <c r="KFA111" s="376"/>
      <c r="KFB111" s="376"/>
      <c r="KFC111" s="376"/>
      <c r="KFD111" s="376"/>
      <c r="KFE111" s="376"/>
      <c r="KFF111" s="376"/>
      <c r="KFG111" s="376"/>
      <c r="KFH111" s="376"/>
      <c r="KFI111" s="376"/>
      <c r="KFJ111" s="376"/>
      <c r="KFK111" s="376"/>
      <c r="KFL111" s="376"/>
      <c r="KFM111" s="376"/>
      <c r="KFN111" s="376"/>
      <c r="KFO111" s="376"/>
      <c r="KFP111" s="376"/>
      <c r="KFQ111" s="376"/>
      <c r="KFR111" s="376"/>
      <c r="KFS111" s="376"/>
      <c r="KFT111" s="376"/>
      <c r="KFU111" s="376"/>
      <c r="KFV111" s="376"/>
      <c r="KFW111" s="376"/>
      <c r="KFX111" s="376"/>
      <c r="KFY111" s="376"/>
      <c r="KFZ111" s="376"/>
      <c r="KGA111" s="376"/>
      <c r="KGB111" s="376"/>
      <c r="KGC111" s="376"/>
      <c r="KGD111" s="376"/>
      <c r="KGE111" s="376"/>
      <c r="KGF111" s="376"/>
      <c r="KGG111" s="376"/>
      <c r="KGH111" s="376"/>
      <c r="KGI111" s="376"/>
      <c r="KGJ111" s="376"/>
      <c r="KGK111" s="376"/>
      <c r="KGL111" s="376"/>
      <c r="KGM111" s="376"/>
      <c r="KGN111" s="376"/>
      <c r="KGO111" s="376"/>
      <c r="KGP111" s="376"/>
      <c r="KGQ111" s="376"/>
      <c r="KGR111" s="376"/>
      <c r="KGS111" s="376"/>
      <c r="KGT111" s="376"/>
      <c r="KGU111" s="376"/>
      <c r="KGV111" s="376"/>
      <c r="KGW111" s="376"/>
      <c r="KGX111" s="376"/>
      <c r="KGY111" s="376"/>
      <c r="KGZ111" s="376"/>
      <c r="KHA111" s="376"/>
      <c r="KHB111" s="376"/>
      <c r="KHC111" s="376"/>
      <c r="KHD111" s="376"/>
      <c r="KHE111" s="376"/>
      <c r="KHF111" s="376"/>
      <c r="KHG111" s="376"/>
      <c r="KHH111" s="376"/>
      <c r="KHI111" s="376"/>
      <c r="KHJ111" s="376"/>
      <c r="KHK111" s="376"/>
      <c r="KHL111" s="376"/>
      <c r="KHM111" s="376"/>
      <c r="KHN111" s="376"/>
      <c r="KHO111" s="376"/>
      <c r="KHP111" s="376"/>
      <c r="KHQ111" s="376"/>
      <c r="KHR111" s="376"/>
      <c r="KHS111" s="376"/>
      <c r="KHT111" s="376"/>
      <c r="KHU111" s="376"/>
      <c r="KHV111" s="376"/>
      <c r="KHW111" s="376"/>
      <c r="KHX111" s="376"/>
      <c r="KHY111" s="376"/>
      <c r="KHZ111" s="376"/>
      <c r="KIA111" s="376"/>
      <c r="KIB111" s="376"/>
      <c r="KIC111" s="376"/>
      <c r="KID111" s="376"/>
      <c r="KIE111" s="376"/>
      <c r="KIF111" s="376"/>
      <c r="KIG111" s="376"/>
      <c r="KIH111" s="376"/>
      <c r="KII111" s="376"/>
      <c r="KIJ111" s="376"/>
      <c r="KIK111" s="376"/>
      <c r="KIL111" s="376"/>
      <c r="KIM111" s="376"/>
      <c r="KIN111" s="376"/>
      <c r="KIO111" s="376"/>
      <c r="KIP111" s="376"/>
      <c r="KIQ111" s="376"/>
      <c r="KIR111" s="376"/>
      <c r="KIS111" s="376"/>
      <c r="KIT111" s="376"/>
      <c r="KIU111" s="376"/>
      <c r="KIV111" s="376"/>
      <c r="KIW111" s="376"/>
      <c r="KIX111" s="376"/>
      <c r="KIY111" s="376"/>
      <c r="KIZ111" s="376"/>
      <c r="KJA111" s="376"/>
      <c r="KJB111" s="376"/>
      <c r="KJC111" s="376"/>
      <c r="KJD111" s="376"/>
      <c r="KJE111" s="376"/>
      <c r="KJF111" s="376"/>
      <c r="KJG111" s="376"/>
      <c r="KJH111" s="376"/>
      <c r="KJI111" s="376"/>
      <c r="KJJ111" s="376"/>
      <c r="KJK111" s="376"/>
      <c r="KJL111" s="376"/>
      <c r="KJM111" s="376"/>
      <c r="KJN111" s="376"/>
      <c r="KJO111" s="376"/>
      <c r="KJP111" s="376"/>
      <c r="KJQ111" s="376"/>
      <c r="KJR111" s="376"/>
      <c r="KJS111" s="376"/>
      <c r="KJT111" s="376"/>
      <c r="KJU111" s="376"/>
      <c r="KJV111" s="376"/>
      <c r="KJW111" s="376"/>
      <c r="KJX111" s="376"/>
      <c r="KJY111" s="376"/>
      <c r="KJZ111" s="376"/>
      <c r="KKA111" s="376"/>
      <c r="KKB111" s="376"/>
      <c r="KKC111" s="376"/>
      <c r="KKD111" s="376"/>
      <c r="KKE111" s="376"/>
      <c r="KKF111" s="376"/>
      <c r="KKG111" s="376"/>
      <c r="KKH111" s="376"/>
      <c r="KKI111" s="376"/>
      <c r="KKJ111" s="376"/>
      <c r="KKK111" s="376"/>
      <c r="KKL111" s="376"/>
      <c r="KKM111" s="376"/>
      <c r="KKN111" s="376"/>
      <c r="KKO111" s="376"/>
      <c r="KKP111" s="376"/>
      <c r="KKQ111" s="376"/>
      <c r="KKR111" s="376"/>
      <c r="KKS111" s="376"/>
      <c r="KKT111" s="376"/>
      <c r="KKU111" s="376"/>
      <c r="KKV111" s="376"/>
      <c r="KKW111" s="376"/>
      <c r="KKX111" s="376"/>
      <c r="KKY111" s="376"/>
      <c r="KKZ111" s="376"/>
      <c r="KLA111" s="376"/>
      <c r="KLB111" s="376"/>
      <c r="KLC111" s="376"/>
      <c r="KLD111" s="376"/>
      <c r="KLE111" s="376"/>
      <c r="KLF111" s="376"/>
      <c r="KLG111" s="376"/>
      <c r="KLH111" s="376"/>
      <c r="KLI111" s="376"/>
      <c r="KLJ111" s="376"/>
      <c r="KLK111" s="376"/>
      <c r="KLL111" s="376"/>
      <c r="KLM111" s="376"/>
      <c r="KLN111" s="376"/>
      <c r="KLO111" s="376"/>
      <c r="KLP111" s="376"/>
      <c r="KLQ111" s="376"/>
      <c r="KLR111" s="376"/>
      <c r="KLS111" s="376"/>
      <c r="KLT111" s="376"/>
      <c r="KLU111" s="376"/>
      <c r="KLV111" s="376"/>
      <c r="KLW111" s="376"/>
      <c r="KLX111" s="376"/>
      <c r="KLY111" s="376"/>
      <c r="KLZ111" s="376"/>
      <c r="KMA111" s="376"/>
      <c r="KMB111" s="376"/>
      <c r="KMC111" s="376"/>
      <c r="KMD111" s="376"/>
      <c r="KME111" s="376"/>
      <c r="KMF111" s="376"/>
      <c r="KMG111" s="376"/>
      <c r="KMH111" s="376"/>
      <c r="KMI111" s="376"/>
      <c r="KMJ111" s="376"/>
      <c r="KMK111" s="376"/>
      <c r="KML111" s="376"/>
      <c r="KMM111" s="376"/>
      <c r="KMN111" s="376"/>
      <c r="KMO111" s="376"/>
      <c r="KMP111" s="376"/>
      <c r="KMQ111" s="376"/>
      <c r="KMR111" s="376"/>
      <c r="KMS111" s="376"/>
      <c r="KMT111" s="376"/>
      <c r="KMU111" s="376"/>
      <c r="KMV111" s="376"/>
      <c r="KMW111" s="376"/>
      <c r="KMX111" s="376"/>
      <c r="KMY111" s="376"/>
      <c r="KMZ111" s="376"/>
      <c r="KNA111" s="376"/>
      <c r="KNB111" s="376"/>
      <c r="KNC111" s="376"/>
      <c r="KND111" s="376"/>
      <c r="KNE111" s="376"/>
      <c r="KNF111" s="376"/>
      <c r="KNG111" s="376"/>
      <c r="KNH111" s="376"/>
      <c r="KNI111" s="376"/>
      <c r="KNJ111" s="376"/>
      <c r="KNK111" s="376"/>
      <c r="KNL111" s="376"/>
      <c r="KNM111" s="376"/>
      <c r="KNN111" s="376"/>
      <c r="KNO111" s="376"/>
      <c r="KNP111" s="376"/>
      <c r="KNQ111" s="376"/>
      <c r="KNR111" s="376"/>
      <c r="KNS111" s="376"/>
      <c r="KNT111" s="376"/>
      <c r="KNU111" s="376"/>
      <c r="KNV111" s="376"/>
      <c r="KNW111" s="376"/>
      <c r="KNX111" s="376"/>
      <c r="KNY111" s="376"/>
      <c r="KNZ111" s="376"/>
      <c r="KOA111" s="376"/>
      <c r="KOB111" s="376"/>
      <c r="KOC111" s="376"/>
      <c r="KOD111" s="376"/>
      <c r="KOE111" s="376"/>
      <c r="KOF111" s="376"/>
      <c r="KOG111" s="376"/>
      <c r="KOH111" s="376"/>
      <c r="KOI111" s="376"/>
      <c r="KOJ111" s="376"/>
      <c r="KOK111" s="376"/>
      <c r="KOL111" s="376"/>
      <c r="KOM111" s="376"/>
      <c r="KON111" s="376"/>
      <c r="KOO111" s="376"/>
      <c r="KOP111" s="376"/>
      <c r="KOQ111" s="376"/>
      <c r="KOR111" s="376"/>
      <c r="KOS111" s="376"/>
      <c r="KOT111" s="376"/>
      <c r="KOU111" s="376"/>
      <c r="KOV111" s="376"/>
      <c r="KOW111" s="376"/>
      <c r="KOX111" s="376"/>
      <c r="KOY111" s="376"/>
      <c r="KOZ111" s="376"/>
      <c r="KPA111" s="376"/>
      <c r="KPB111" s="376"/>
      <c r="KPC111" s="376"/>
      <c r="KPD111" s="376"/>
      <c r="KPE111" s="376"/>
      <c r="KPF111" s="376"/>
      <c r="KPG111" s="376"/>
      <c r="KPH111" s="376"/>
      <c r="KPI111" s="376"/>
      <c r="KPJ111" s="376"/>
      <c r="KPK111" s="376"/>
      <c r="KPL111" s="376"/>
      <c r="KPM111" s="376"/>
      <c r="KPN111" s="376"/>
      <c r="KPO111" s="376"/>
      <c r="KPP111" s="376"/>
      <c r="KPQ111" s="376"/>
      <c r="KPR111" s="376"/>
      <c r="KPS111" s="376"/>
      <c r="KPT111" s="376"/>
      <c r="KPU111" s="376"/>
      <c r="KPV111" s="376"/>
      <c r="KPW111" s="376"/>
      <c r="KPX111" s="376"/>
      <c r="KPY111" s="376"/>
      <c r="KPZ111" s="376"/>
      <c r="KQA111" s="376"/>
      <c r="KQB111" s="376"/>
      <c r="KQC111" s="376"/>
      <c r="KQD111" s="376"/>
      <c r="KQE111" s="376"/>
      <c r="KQF111" s="376"/>
      <c r="KQG111" s="376"/>
      <c r="KQH111" s="376"/>
      <c r="KQI111" s="376"/>
      <c r="KQJ111" s="376"/>
      <c r="KQK111" s="376"/>
      <c r="KQL111" s="376"/>
      <c r="KQM111" s="376"/>
      <c r="KQN111" s="376"/>
      <c r="KQO111" s="376"/>
      <c r="KQP111" s="376"/>
      <c r="KQQ111" s="376"/>
      <c r="KQR111" s="376"/>
      <c r="KQS111" s="376"/>
      <c r="KQT111" s="376"/>
      <c r="KQU111" s="376"/>
      <c r="KQV111" s="376"/>
      <c r="KQW111" s="376"/>
      <c r="KQX111" s="376"/>
      <c r="KQY111" s="376"/>
      <c r="KQZ111" s="376"/>
      <c r="KRA111" s="376"/>
      <c r="KRB111" s="376"/>
      <c r="KRC111" s="376"/>
      <c r="KRD111" s="376"/>
      <c r="KRE111" s="376"/>
      <c r="KRF111" s="376"/>
      <c r="KRG111" s="376"/>
      <c r="KRH111" s="376"/>
      <c r="KRI111" s="376"/>
      <c r="KRJ111" s="376"/>
      <c r="KRK111" s="376"/>
      <c r="KRL111" s="376"/>
      <c r="KRM111" s="376"/>
      <c r="KRN111" s="376"/>
      <c r="KRO111" s="376"/>
      <c r="KRP111" s="376"/>
      <c r="KRQ111" s="376"/>
      <c r="KRR111" s="376"/>
      <c r="KRS111" s="376"/>
      <c r="KRT111" s="376"/>
      <c r="KRU111" s="376"/>
      <c r="KRV111" s="376"/>
      <c r="KRW111" s="376"/>
      <c r="KRX111" s="376"/>
      <c r="KRY111" s="376"/>
      <c r="KRZ111" s="376"/>
      <c r="KSA111" s="376"/>
      <c r="KSB111" s="376"/>
      <c r="KSC111" s="376"/>
      <c r="KSD111" s="376"/>
      <c r="KSE111" s="376"/>
      <c r="KSF111" s="376"/>
      <c r="KSG111" s="376"/>
      <c r="KSH111" s="376"/>
      <c r="KSI111" s="376"/>
      <c r="KSJ111" s="376"/>
      <c r="KSK111" s="376"/>
      <c r="KSL111" s="376"/>
      <c r="KSM111" s="376"/>
      <c r="KSN111" s="376"/>
      <c r="KSO111" s="376"/>
      <c r="KSP111" s="376"/>
      <c r="KSQ111" s="376"/>
      <c r="KSR111" s="376"/>
      <c r="KSS111" s="376"/>
      <c r="KST111" s="376"/>
      <c r="KSU111" s="376"/>
      <c r="KSV111" s="376"/>
      <c r="KSW111" s="376"/>
      <c r="KSX111" s="376"/>
      <c r="KSY111" s="376"/>
      <c r="KSZ111" s="376"/>
      <c r="KTA111" s="376"/>
      <c r="KTB111" s="376"/>
      <c r="KTC111" s="376"/>
      <c r="KTD111" s="376"/>
      <c r="KTE111" s="376"/>
      <c r="KTF111" s="376"/>
      <c r="KTG111" s="376"/>
      <c r="KTH111" s="376"/>
      <c r="KTI111" s="376"/>
      <c r="KTJ111" s="376"/>
      <c r="KTK111" s="376"/>
      <c r="KTL111" s="376"/>
      <c r="KTM111" s="376"/>
      <c r="KTN111" s="376"/>
      <c r="KTO111" s="376"/>
      <c r="KTP111" s="376"/>
      <c r="KTQ111" s="376"/>
      <c r="KTR111" s="376"/>
      <c r="KTS111" s="376"/>
      <c r="KTT111" s="376"/>
      <c r="KTU111" s="376"/>
      <c r="KTV111" s="376"/>
      <c r="KTW111" s="376"/>
      <c r="KTX111" s="376"/>
      <c r="KTY111" s="376"/>
      <c r="KTZ111" s="376"/>
      <c r="KUA111" s="376"/>
      <c r="KUB111" s="376"/>
      <c r="KUC111" s="376"/>
      <c r="KUD111" s="376"/>
      <c r="KUE111" s="376"/>
      <c r="KUF111" s="376"/>
      <c r="KUG111" s="376"/>
      <c r="KUH111" s="376"/>
      <c r="KUI111" s="376"/>
      <c r="KUJ111" s="376"/>
      <c r="KUK111" s="376"/>
      <c r="KUL111" s="376"/>
      <c r="KUM111" s="376"/>
      <c r="KUN111" s="376"/>
      <c r="KUO111" s="376"/>
      <c r="KUP111" s="376"/>
      <c r="KUQ111" s="376"/>
      <c r="KUR111" s="376"/>
      <c r="KUS111" s="376"/>
      <c r="KUT111" s="376"/>
      <c r="KUU111" s="376"/>
      <c r="KUV111" s="376"/>
      <c r="KUW111" s="376"/>
      <c r="KUX111" s="376"/>
      <c r="KUY111" s="376"/>
      <c r="KUZ111" s="376"/>
      <c r="KVA111" s="376"/>
      <c r="KVB111" s="376"/>
      <c r="KVC111" s="376"/>
      <c r="KVD111" s="376"/>
      <c r="KVE111" s="376"/>
      <c r="KVF111" s="376"/>
      <c r="KVG111" s="376"/>
      <c r="KVH111" s="376"/>
      <c r="KVI111" s="376"/>
      <c r="KVJ111" s="376"/>
      <c r="KVK111" s="376"/>
      <c r="KVL111" s="376"/>
      <c r="KVM111" s="376"/>
      <c r="KVN111" s="376"/>
      <c r="KVO111" s="376"/>
      <c r="KVP111" s="376"/>
      <c r="KVQ111" s="376"/>
      <c r="KVR111" s="376"/>
      <c r="KVS111" s="376"/>
      <c r="KVT111" s="376"/>
      <c r="KVU111" s="376"/>
      <c r="KVV111" s="376"/>
      <c r="KVW111" s="376"/>
      <c r="KVX111" s="376"/>
      <c r="KVY111" s="376"/>
      <c r="KVZ111" s="376"/>
      <c r="KWA111" s="376"/>
      <c r="KWB111" s="376"/>
      <c r="KWC111" s="376"/>
      <c r="KWD111" s="376"/>
      <c r="KWE111" s="376"/>
      <c r="KWF111" s="376"/>
      <c r="KWG111" s="376"/>
      <c r="KWH111" s="376"/>
      <c r="KWI111" s="376"/>
      <c r="KWJ111" s="376"/>
      <c r="KWK111" s="376"/>
      <c r="KWL111" s="376"/>
      <c r="KWM111" s="376"/>
      <c r="KWN111" s="376"/>
      <c r="KWO111" s="376"/>
      <c r="KWP111" s="376"/>
      <c r="KWQ111" s="376"/>
      <c r="KWR111" s="376"/>
      <c r="KWS111" s="376"/>
      <c r="KWT111" s="376"/>
      <c r="KWU111" s="376"/>
      <c r="KWV111" s="376"/>
      <c r="KWW111" s="376"/>
      <c r="KWX111" s="376"/>
      <c r="KWY111" s="376"/>
      <c r="KWZ111" s="376"/>
      <c r="KXA111" s="376"/>
      <c r="KXB111" s="376"/>
      <c r="KXC111" s="376"/>
      <c r="KXD111" s="376"/>
      <c r="KXE111" s="376"/>
      <c r="KXF111" s="376"/>
      <c r="KXG111" s="376"/>
      <c r="KXH111" s="376"/>
      <c r="KXI111" s="376"/>
      <c r="KXJ111" s="376"/>
      <c r="KXK111" s="376"/>
      <c r="KXL111" s="376"/>
      <c r="KXM111" s="376"/>
      <c r="KXN111" s="376"/>
      <c r="KXO111" s="376"/>
      <c r="KXP111" s="376"/>
      <c r="KXQ111" s="376"/>
      <c r="KXR111" s="376"/>
      <c r="KXS111" s="376"/>
      <c r="KXT111" s="376"/>
      <c r="KXU111" s="376"/>
      <c r="KXV111" s="376"/>
      <c r="KXW111" s="376"/>
      <c r="KXX111" s="376"/>
      <c r="KXY111" s="376"/>
      <c r="KXZ111" s="376"/>
      <c r="KYA111" s="376"/>
      <c r="KYB111" s="376"/>
      <c r="KYC111" s="376"/>
      <c r="KYD111" s="376"/>
      <c r="KYE111" s="376"/>
      <c r="KYF111" s="376"/>
      <c r="KYG111" s="376"/>
      <c r="KYH111" s="376"/>
      <c r="KYI111" s="376"/>
      <c r="KYJ111" s="376"/>
      <c r="KYK111" s="376"/>
      <c r="KYL111" s="376"/>
      <c r="KYM111" s="376"/>
      <c r="KYN111" s="376"/>
      <c r="KYO111" s="376"/>
      <c r="KYP111" s="376"/>
      <c r="KYQ111" s="376"/>
      <c r="KYR111" s="376"/>
      <c r="KYS111" s="376"/>
      <c r="KYT111" s="376"/>
      <c r="KYU111" s="376"/>
      <c r="KYV111" s="376"/>
      <c r="KYW111" s="376"/>
      <c r="KYX111" s="376"/>
      <c r="KYY111" s="376"/>
      <c r="KYZ111" s="376"/>
      <c r="KZA111" s="376"/>
      <c r="KZB111" s="376"/>
      <c r="KZC111" s="376"/>
      <c r="KZD111" s="376"/>
      <c r="KZE111" s="376"/>
      <c r="KZF111" s="376"/>
      <c r="KZG111" s="376"/>
      <c r="KZH111" s="376"/>
      <c r="KZI111" s="376"/>
      <c r="KZJ111" s="376"/>
      <c r="KZK111" s="376"/>
      <c r="KZL111" s="376"/>
      <c r="KZM111" s="376"/>
      <c r="KZN111" s="376"/>
      <c r="KZO111" s="376"/>
      <c r="KZP111" s="376"/>
      <c r="KZQ111" s="376"/>
      <c r="KZR111" s="376"/>
      <c r="KZS111" s="376"/>
      <c r="KZT111" s="376"/>
      <c r="KZU111" s="376"/>
      <c r="KZV111" s="376"/>
      <c r="KZW111" s="376"/>
      <c r="KZX111" s="376"/>
      <c r="KZY111" s="376"/>
      <c r="KZZ111" s="376"/>
      <c r="LAA111" s="376"/>
      <c r="LAB111" s="376"/>
      <c r="LAC111" s="376"/>
      <c r="LAD111" s="376"/>
      <c r="LAE111" s="376"/>
      <c r="LAF111" s="376"/>
      <c r="LAG111" s="376"/>
      <c r="LAH111" s="376"/>
      <c r="LAI111" s="376"/>
      <c r="LAJ111" s="376"/>
      <c r="LAK111" s="376"/>
      <c r="LAL111" s="376"/>
      <c r="LAM111" s="376"/>
      <c r="LAN111" s="376"/>
      <c r="LAO111" s="376"/>
      <c r="LAP111" s="376"/>
      <c r="LAQ111" s="376"/>
      <c r="LAR111" s="376"/>
      <c r="LAS111" s="376"/>
      <c r="LAT111" s="376"/>
      <c r="LAU111" s="376"/>
      <c r="LAV111" s="376"/>
      <c r="LAW111" s="376"/>
      <c r="LAX111" s="376"/>
      <c r="LAY111" s="376"/>
      <c r="LAZ111" s="376"/>
      <c r="LBA111" s="376"/>
      <c r="LBB111" s="376"/>
      <c r="LBC111" s="376"/>
      <c r="LBD111" s="376"/>
      <c r="LBE111" s="376"/>
      <c r="LBF111" s="376"/>
      <c r="LBG111" s="376"/>
      <c r="LBH111" s="376"/>
      <c r="LBI111" s="376"/>
      <c r="LBJ111" s="376"/>
      <c r="LBK111" s="376"/>
      <c r="LBL111" s="376"/>
      <c r="LBM111" s="376"/>
      <c r="LBN111" s="376"/>
      <c r="LBO111" s="376"/>
      <c r="LBP111" s="376"/>
      <c r="LBQ111" s="376"/>
      <c r="LBR111" s="376"/>
      <c r="LBS111" s="376"/>
      <c r="LBT111" s="376"/>
      <c r="LBU111" s="376"/>
      <c r="LBV111" s="376"/>
      <c r="LBW111" s="376"/>
      <c r="LBX111" s="376"/>
      <c r="LBY111" s="376"/>
      <c r="LBZ111" s="376"/>
      <c r="LCA111" s="376"/>
      <c r="LCB111" s="376"/>
      <c r="LCC111" s="376"/>
      <c r="LCD111" s="376"/>
      <c r="LCE111" s="376"/>
      <c r="LCF111" s="376"/>
      <c r="LCG111" s="376"/>
      <c r="LCH111" s="376"/>
      <c r="LCI111" s="376"/>
      <c r="LCJ111" s="376"/>
      <c r="LCK111" s="376"/>
      <c r="LCL111" s="376"/>
      <c r="LCM111" s="376"/>
      <c r="LCN111" s="376"/>
      <c r="LCO111" s="376"/>
      <c r="LCP111" s="376"/>
      <c r="LCQ111" s="376"/>
      <c r="LCR111" s="376"/>
      <c r="LCS111" s="376"/>
      <c r="LCT111" s="376"/>
      <c r="LCU111" s="376"/>
      <c r="LCV111" s="376"/>
      <c r="LCW111" s="376"/>
      <c r="LCX111" s="376"/>
      <c r="LCY111" s="376"/>
      <c r="LCZ111" s="376"/>
      <c r="LDA111" s="376"/>
      <c r="LDB111" s="376"/>
      <c r="LDC111" s="376"/>
      <c r="LDD111" s="376"/>
      <c r="LDE111" s="376"/>
      <c r="LDF111" s="376"/>
      <c r="LDG111" s="376"/>
      <c r="LDH111" s="376"/>
      <c r="LDI111" s="376"/>
      <c r="LDJ111" s="376"/>
      <c r="LDK111" s="376"/>
      <c r="LDL111" s="376"/>
      <c r="LDM111" s="376"/>
      <c r="LDN111" s="376"/>
      <c r="LDO111" s="376"/>
      <c r="LDP111" s="376"/>
      <c r="LDQ111" s="376"/>
      <c r="LDR111" s="376"/>
      <c r="LDS111" s="376"/>
      <c r="LDT111" s="376"/>
      <c r="LDU111" s="376"/>
      <c r="LDV111" s="376"/>
      <c r="LDW111" s="376"/>
      <c r="LDX111" s="376"/>
      <c r="LDY111" s="376"/>
      <c r="LDZ111" s="376"/>
      <c r="LEA111" s="376"/>
      <c r="LEB111" s="376"/>
      <c r="LEC111" s="376"/>
      <c r="LED111" s="376"/>
      <c r="LEE111" s="376"/>
      <c r="LEF111" s="376"/>
      <c r="LEG111" s="376"/>
      <c r="LEH111" s="376"/>
      <c r="LEI111" s="376"/>
      <c r="LEJ111" s="376"/>
      <c r="LEK111" s="376"/>
      <c r="LEL111" s="376"/>
      <c r="LEM111" s="376"/>
      <c r="LEN111" s="376"/>
      <c r="LEO111" s="376"/>
      <c r="LEP111" s="376"/>
      <c r="LEQ111" s="376"/>
      <c r="LER111" s="376"/>
      <c r="LES111" s="376"/>
      <c r="LET111" s="376"/>
      <c r="LEU111" s="376"/>
      <c r="LEV111" s="376"/>
      <c r="LEW111" s="376"/>
      <c r="LEX111" s="376"/>
      <c r="LEY111" s="376"/>
      <c r="LEZ111" s="376"/>
      <c r="LFA111" s="376"/>
      <c r="LFB111" s="376"/>
      <c r="LFC111" s="376"/>
      <c r="LFD111" s="376"/>
      <c r="LFE111" s="376"/>
      <c r="LFF111" s="376"/>
      <c r="LFG111" s="376"/>
      <c r="LFH111" s="376"/>
      <c r="LFI111" s="376"/>
      <c r="LFJ111" s="376"/>
      <c r="LFK111" s="376"/>
      <c r="LFL111" s="376"/>
      <c r="LFM111" s="376"/>
      <c r="LFN111" s="376"/>
      <c r="LFO111" s="376"/>
      <c r="LFP111" s="376"/>
      <c r="LFQ111" s="376"/>
      <c r="LFR111" s="376"/>
      <c r="LFS111" s="376"/>
      <c r="LFT111" s="376"/>
      <c r="LFU111" s="376"/>
      <c r="LFV111" s="376"/>
      <c r="LFW111" s="376"/>
      <c r="LFX111" s="376"/>
      <c r="LFY111" s="376"/>
      <c r="LFZ111" s="376"/>
      <c r="LGA111" s="376"/>
      <c r="LGB111" s="376"/>
      <c r="LGC111" s="376"/>
      <c r="LGD111" s="376"/>
      <c r="LGE111" s="376"/>
      <c r="LGF111" s="376"/>
      <c r="LGG111" s="376"/>
      <c r="LGH111" s="376"/>
      <c r="LGI111" s="376"/>
      <c r="LGJ111" s="376"/>
      <c r="LGK111" s="376"/>
      <c r="LGL111" s="376"/>
      <c r="LGM111" s="376"/>
      <c r="LGN111" s="376"/>
      <c r="LGO111" s="376"/>
      <c r="LGP111" s="376"/>
      <c r="LGQ111" s="376"/>
      <c r="LGR111" s="376"/>
      <c r="LGS111" s="376"/>
      <c r="LGT111" s="376"/>
      <c r="LGU111" s="376"/>
      <c r="LGV111" s="376"/>
      <c r="LGW111" s="376"/>
      <c r="LGX111" s="376"/>
      <c r="LGY111" s="376"/>
      <c r="LGZ111" s="376"/>
      <c r="LHA111" s="376"/>
      <c r="LHB111" s="376"/>
      <c r="LHC111" s="376"/>
      <c r="LHD111" s="376"/>
      <c r="LHE111" s="376"/>
      <c r="LHF111" s="376"/>
      <c r="LHG111" s="376"/>
      <c r="LHH111" s="376"/>
      <c r="LHI111" s="376"/>
      <c r="LHJ111" s="376"/>
      <c r="LHK111" s="376"/>
      <c r="LHL111" s="376"/>
      <c r="LHM111" s="376"/>
      <c r="LHN111" s="376"/>
      <c r="LHO111" s="376"/>
      <c r="LHP111" s="376"/>
      <c r="LHQ111" s="376"/>
      <c r="LHR111" s="376"/>
      <c r="LHS111" s="376"/>
      <c r="LHT111" s="376"/>
      <c r="LHU111" s="376"/>
      <c r="LHV111" s="376"/>
      <c r="LHW111" s="376"/>
      <c r="LHX111" s="376"/>
      <c r="LHY111" s="376"/>
      <c r="LHZ111" s="376"/>
      <c r="LIA111" s="376"/>
      <c r="LIB111" s="376"/>
      <c r="LIC111" s="376"/>
      <c r="LID111" s="376"/>
      <c r="LIE111" s="376"/>
      <c r="LIF111" s="376"/>
      <c r="LIG111" s="376"/>
      <c r="LIH111" s="376"/>
      <c r="LII111" s="376"/>
      <c r="LIJ111" s="376"/>
      <c r="LIK111" s="376"/>
      <c r="LIL111" s="376"/>
      <c r="LIM111" s="376"/>
      <c r="LIN111" s="376"/>
      <c r="LIO111" s="376"/>
      <c r="LIP111" s="376"/>
      <c r="LIQ111" s="376"/>
      <c r="LIR111" s="376"/>
      <c r="LIS111" s="376"/>
      <c r="LIT111" s="376"/>
      <c r="LIU111" s="376"/>
      <c r="LIV111" s="376"/>
      <c r="LIW111" s="376"/>
      <c r="LIX111" s="376"/>
      <c r="LIY111" s="376"/>
      <c r="LIZ111" s="376"/>
      <c r="LJA111" s="376"/>
      <c r="LJB111" s="376"/>
      <c r="LJC111" s="376"/>
      <c r="LJD111" s="376"/>
      <c r="LJE111" s="376"/>
      <c r="LJF111" s="376"/>
      <c r="LJG111" s="376"/>
      <c r="LJH111" s="376"/>
      <c r="LJI111" s="376"/>
      <c r="LJJ111" s="376"/>
      <c r="LJK111" s="376"/>
      <c r="LJL111" s="376"/>
      <c r="LJM111" s="376"/>
      <c r="LJN111" s="376"/>
      <c r="LJO111" s="376"/>
      <c r="LJP111" s="376"/>
      <c r="LJQ111" s="376"/>
      <c r="LJR111" s="376"/>
      <c r="LJS111" s="376"/>
      <c r="LJT111" s="376"/>
      <c r="LJU111" s="376"/>
      <c r="LJV111" s="376"/>
      <c r="LJW111" s="376"/>
      <c r="LJX111" s="376"/>
      <c r="LJY111" s="376"/>
      <c r="LJZ111" s="376"/>
      <c r="LKA111" s="376"/>
      <c r="LKB111" s="376"/>
      <c r="LKC111" s="376"/>
      <c r="LKD111" s="376"/>
      <c r="LKE111" s="376"/>
      <c r="LKF111" s="376"/>
      <c r="LKG111" s="376"/>
      <c r="LKH111" s="376"/>
      <c r="LKI111" s="376"/>
      <c r="LKJ111" s="376"/>
      <c r="LKK111" s="376"/>
      <c r="LKL111" s="376"/>
      <c r="LKM111" s="376"/>
      <c r="LKN111" s="376"/>
      <c r="LKO111" s="376"/>
      <c r="LKP111" s="376"/>
      <c r="LKQ111" s="376"/>
      <c r="LKR111" s="376"/>
      <c r="LKS111" s="376"/>
      <c r="LKT111" s="376"/>
      <c r="LKU111" s="376"/>
      <c r="LKV111" s="376"/>
      <c r="LKW111" s="376"/>
      <c r="LKX111" s="376"/>
      <c r="LKY111" s="376"/>
      <c r="LKZ111" s="376"/>
      <c r="LLA111" s="376"/>
      <c r="LLB111" s="376"/>
      <c r="LLC111" s="376"/>
      <c r="LLD111" s="376"/>
      <c r="LLE111" s="376"/>
      <c r="LLF111" s="376"/>
      <c r="LLG111" s="376"/>
      <c r="LLH111" s="376"/>
      <c r="LLI111" s="376"/>
      <c r="LLJ111" s="376"/>
      <c r="LLK111" s="376"/>
      <c r="LLL111" s="376"/>
      <c r="LLM111" s="376"/>
      <c r="LLN111" s="376"/>
      <c r="LLO111" s="376"/>
      <c r="LLP111" s="376"/>
      <c r="LLQ111" s="376"/>
      <c r="LLR111" s="376"/>
      <c r="LLS111" s="376"/>
      <c r="LLT111" s="376"/>
      <c r="LLU111" s="376"/>
      <c r="LLV111" s="376"/>
      <c r="LLW111" s="376"/>
      <c r="LLX111" s="376"/>
      <c r="LLY111" s="376"/>
      <c r="LLZ111" s="376"/>
      <c r="LMA111" s="376"/>
      <c r="LMB111" s="376"/>
      <c r="LMC111" s="376"/>
      <c r="LMD111" s="376"/>
      <c r="LME111" s="376"/>
      <c r="LMF111" s="376"/>
      <c r="LMG111" s="376"/>
      <c r="LMH111" s="376"/>
      <c r="LMI111" s="376"/>
      <c r="LMJ111" s="376"/>
      <c r="LMK111" s="376"/>
      <c r="LML111" s="376"/>
      <c r="LMM111" s="376"/>
      <c r="LMN111" s="376"/>
      <c r="LMO111" s="376"/>
      <c r="LMP111" s="376"/>
      <c r="LMQ111" s="376"/>
      <c r="LMR111" s="376"/>
      <c r="LMS111" s="376"/>
      <c r="LMT111" s="376"/>
      <c r="LMU111" s="376"/>
      <c r="LMV111" s="376"/>
      <c r="LMW111" s="376"/>
      <c r="LMX111" s="376"/>
      <c r="LMY111" s="376"/>
      <c r="LMZ111" s="376"/>
      <c r="LNA111" s="376"/>
      <c r="LNB111" s="376"/>
      <c r="LNC111" s="376"/>
      <c r="LND111" s="376"/>
      <c r="LNE111" s="376"/>
      <c r="LNF111" s="376"/>
      <c r="LNG111" s="376"/>
      <c r="LNH111" s="376"/>
      <c r="LNI111" s="376"/>
      <c r="LNJ111" s="376"/>
      <c r="LNK111" s="376"/>
      <c r="LNL111" s="376"/>
      <c r="LNM111" s="376"/>
      <c r="LNN111" s="376"/>
      <c r="LNO111" s="376"/>
      <c r="LNP111" s="376"/>
      <c r="LNQ111" s="376"/>
      <c r="LNR111" s="376"/>
      <c r="LNS111" s="376"/>
      <c r="LNT111" s="376"/>
      <c r="LNU111" s="376"/>
      <c r="LNV111" s="376"/>
      <c r="LNW111" s="376"/>
      <c r="LNX111" s="376"/>
      <c r="LNY111" s="376"/>
      <c r="LNZ111" s="376"/>
      <c r="LOA111" s="376"/>
      <c r="LOB111" s="376"/>
      <c r="LOC111" s="376"/>
      <c r="LOD111" s="376"/>
      <c r="LOE111" s="376"/>
      <c r="LOF111" s="376"/>
      <c r="LOG111" s="376"/>
      <c r="LOH111" s="376"/>
      <c r="LOI111" s="376"/>
      <c r="LOJ111" s="376"/>
      <c r="LOK111" s="376"/>
      <c r="LOL111" s="376"/>
      <c r="LOM111" s="376"/>
      <c r="LON111" s="376"/>
      <c r="LOO111" s="376"/>
      <c r="LOP111" s="376"/>
      <c r="LOQ111" s="376"/>
      <c r="LOR111" s="376"/>
      <c r="LOS111" s="376"/>
      <c r="LOT111" s="376"/>
      <c r="LOU111" s="376"/>
      <c r="LOV111" s="376"/>
      <c r="LOW111" s="376"/>
      <c r="LOX111" s="376"/>
      <c r="LOY111" s="376"/>
      <c r="LOZ111" s="376"/>
      <c r="LPA111" s="376"/>
      <c r="LPB111" s="376"/>
      <c r="LPC111" s="376"/>
      <c r="LPD111" s="376"/>
      <c r="LPE111" s="376"/>
      <c r="LPF111" s="376"/>
      <c r="LPG111" s="376"/>
      <c r="LPH111" s="376"/>
      <c r="LPI111" s="376"/>
      <c r="LPJ111" s="376"/>
      <c r="LPK111" s="376"/>
      <c r="LPL111" s="376"/>
      <c r="LPM111" s="376"/>
      <c r="LPN111" s="376"/>
      <c r="LPO111" s="376"/>
      <c r="LPP111" s="376"/>
      <c r="LPQ111" s="376"/>
      <c r="LPR111" s="376"/>
      <c r="LPS111" s="376"/>
      <c r="LPT111" s="376"/>
      <c r="LPU111" s="376"/>
      <c r="LPV111" s="376"/>
      <c r="LPW111" s="376"/>
      <c r="LPX111" s="376"/>
      <c r="LPY111" s="376"/>
      <c r="LPZ111" s="376"/>
      <c r="LQA111" s="376"/>
      <c r="LQB111" s="376"/>
      <c r="LQC111" s="376"/>
      <c r="LQD111" s="376"/>
      <c r="LQE111" s="376"/>
      <c r="LQF111" s="376"/>
      <c r="LQG111" s="376"/>
      <c r="LQH111" s="376"/>
      <c r="LQI111" s="376"/>
      <c r="LQJ111" s="376"/>
      <c r="LQK111" s="376"/>
      <c r="LQL111" s="376"/>
      <c r="LQM111" s="376"/>
      <c r="LQN111" s="376"/>
      <c r="LQO111" s="376"/>
      <c r="LQP111" s="376"/>
      <c r="LQQ111" s="376"/>
      <c r="LQR111" s="376"/>
      <c r="LQS111" s="376"/>
      <c r="LQT111" s="376"/>
      <c r="LQU111" s="376"/>
      <c r="LQV111" s="376"/>
      <c r="LQW111" s="376"/>
      <c r="LQX111" s="376"/>
      <c r="LQY111" s="376"/>
      <c r="LQZ111" s="376"/>
      <c r="LRA111" s="376"/>
      <c r="LRB111" s="376"/>
      <c r="LRC111" s="376"/>
      <c r="LRD111" s="376"/>
      <c r="LRE111" s="376"/>
      <c r="LRF111" s="376"/>
      <c r="LRG111" s="376"/>
      <c r="LRH111" s="376"/>
      <c r="LRI111" s="376"/>
      <c r="LRJ111" s="376"/>
      <c r="LRK111" s="376"/>
      <c r="LRL111" s="376"/>
      <c r="LRM111" s="376"/>
      <c r="LRN111" s="376"/>
      <c r="LRO111" s="376"/>
      <c r="LRP111" s="376"/>
      <c r="LRQ111" s="376"/>
      <c r="LRR111" s="376"/>
      <c r="LRS111" s="376"/>
      <c r="LRT111" s="376"/>
      <c r="LRU111" s="376"/>
      <c r="LRV111" s="376"/>
      <c r="LRW111" s="376"/>
      <c r="LRX111" s="376"/>
      <c r="LRY111" s="376"/>
      <c r="LRZ111" s="376"/>
      <c r="LSA111" s="376"/>
      <c r="LSB111" s="376"/>
      <c r="LSC111" s="376"/>
      <c r="LSD111" s="376"/>
      <c r="LSE111" s="376"/>
      <c r="LSF111" s="376"/>
      <c r="LSG111" s="376"/>
      <c r="LSH111" s="376"/>
      <c r="LSI111" s="376"/>
      <c r="LSJ111" s="376"/>
      <c r="LSK111" s="376"/>
      <c r="LSL111" s="376"/>
      <c r="LSM111" s="376"/>
      <c r="LSN111" s="376"/>
      <c r="LSO111" s="376"/>
      <c r="LSP111" s="376"/>
      <c r="LSQ111" s="376"/>
      <c r="LSR111" s="376"/>
      <c r="LSS111" s="376"/>
      <c r="LST111" s="376"/>
      <c r="LSU111" s="376"/>
      <c r="LSV111" s="376"/>
      <c r="LSW111" s="376"/>
      <c r="LSX111" s="376"/>
      <c r="LSY111" s="376"/>
      <c r="LSZ111" s="376"/>
      <c r="LTA111" s="376"/>
      <c r="LTB111" s="376"/>
      <c r="LTC111" s="376"/>
      <c r="LTD111" s="376"/>
      <c r="LTE111" s="376"/>
      <c r="LTF111" s="376"/>
      <c r="LTG111" s="376"/>
      <c r="LTH111" s="376"/>
      <c r="LTI111" s="376"/>
      <c r="LTJ111" s="376"/>
      <c r="LTK111" s="376"/>
      <c r="LTL111" s="376"/>
      <c r="LTM111" s="376"/>
      <c r="LTN111" s="376"/>
      <c r="LTO111" s="376"/>
      <c r="LTP111" s="376"/>
      <c r="LTQ111" s="376"/>
      <c r="LTR111" s="376"/>
      <c r="LTS111" s="376"/>
      <c r="LTT111" s="376"/>
      <c r="LTU111" s="376"/>
      <c r="LTV111" s="376"/>
      <c r="LTW111" s="376"/>
      <c r="LTX111" s="376"/>
      <c r="LTY111" s="376"/>
      <c r="LTZ111" s="376"/>
      <c r="LUA111" s="376"/>
      <c r="LUB111" s="376"/>
      <c r="LUC111" s="376"/>
      <c r="LUD111" s="376"/>
      <c r="LUE111" s="376"/>
      <c r="LUF111" s="376"/>
      <c r="LUG111" s="376"/>
      <c r="LUH111" s="376"/>
      <c r="LUI111" s="376"/>
      <c r="LUJ111" s="376"/>
      <c r="LUK111" s="376"/>
      <c r="LUL111" s="376"/>
      <c r="LUM111" s="376"/>
      <c r="LUN111" s="376"/>
      <c r="LUO111" s="376"/>
      <c r="LUP111" s="376"/>
      <c r="LUQ111" s="376"/>
      <c r="LUR111" s="376"/>
      <c r="LUS111" s="376"/>
      <c r="LUT111" s="376"/>
      <c r="LUU111" s="376"/>
      <c r="LUV111" s="376"/>
      <c r="LUW111" s="376"/>
      <c r="LUX111" s="376"/>
      <c r="LUY111" s="376"/>
      <c r="LUZ111" s="376"/>
      <c r="LVA111" s="376"/>
      <c r="LVB111" s="376"/>
      <c r="LVC111" s="376"/>
      <c r="LVD111" s="376"/>
      <c r="LVE111" s="376"/>
      <c r="LVF111" s="376"/>
      <c r="LVG111" s="376"/>
      <c r="LVH111" s="376"/>
      <c r="LVI111" s="376"/>
      <c r="LVJ111" s="376"/>
      <c r="LVK111" s="376"/>
      <c r="LVL111" s="376"/>
      <c r="LVM111" s="376"/>
      <c r="LVN111" s="376"/>
      <c r="LVO111" s="376"/>
      <c r="LVP111" s="376"/>
      <c r="LVQ111" s="376"/>
      <c r="LVR111" s="376"/>
      <c r="LVS111" s="376"/>
      <c r="LVT111" s="376"/>
      <c r="LVU111" s="376"/>
      <c r="LVV111" s="376"/>
      <c r="LVW111" s="376"/>
      <c r="LVX111" s="376"/>
      <c r="LVY111" s="376"/>
      <c r="LVZ111" s="376"/>
      <c r="LWA111" s="376"/>
      <c r="LWB111" s="376"/>
      <c r="LWC111" s="376"/>
      <c r="LWD111" s="376"/>
      <c r="LWE111" s="376"/>
      <c r="LWF111" s="376"/>
      <c r="LWG111" s="376"/>
      <c r="LWH111" s="376"/>
      <c r="LWI111" s="376"/>
      <c r="LWJ111" s="376"/>
      <c r="LWK111" s="376"/>
      <c r="LWL111" s="376"/>
      <c r="LWM111" s="376"/>
      <c r="LWN111" s="376"/>
      <c r="LWO111" s="376"/>
      <c r="LWP111" s="376"/>
      <c r="LWQ111" s="376"/>
      <c r="LWR111" s="376"/>
      <c r="LWS111" s="376"/>
      <c r="LWT111" s="376"/>
      <c r="LWU111" s="376"/>
      <c r="LWV111" s="376"/>
      <c r="LWW111" s="376"/>
      <c r="LWX111" s="376"/>
      <c r="LWY111" s="376"/>
      <c r="LWZ111" s="376"/>
      <c r="LXA111" s="376"/>
      <c r="LXB111" s="376"/>
      <c r="LXC111" s="376"/>
      <c r="LXD111" s="376"/>
      <c r="LXE111" s="376"/>
      <c r="LXF111" s="376"/>
      <c r="LXG111" s="376"/>
      <c r="LXH111" s="376"/>
      <c r="LXI111" s="376"/>
      <c r="LXJ111" s="376"/>
      <c r="LXK111" s="376"/>
      <c r="LXL111" s="376"/>
      <c r="LXM111" s="376"/>
      <c r="LXN111" s="376"/>
      <c r="LXO111" s="376"/>
      <c r="LXP111" s="376"/>
      <c r="LXQ111" s="376"/>
      <c r="LXR111" s="376"/>
      <c r="LXS111" s="376"/>
      <c r="LXT111" s="376"/>
      <c r="LXU111" s="376"/>
      <c r="LXV111" s="376"/>
      <c r="LXW111" s="376"/>
      <c r="LXX111" s="376"/>
      <c r="LXY111" s="376"/>
      <c r="LXZ111" s="376"/>
      <c r="LYA111" s="376"/>
      <c r="LYB111" s="376"/>
      <c r="LYC111" s="376"/>
      <c r="LYD111" s="376"/>
      <c r="LYE111" s="376"/>
      <c r="LYF111" s="376"/>
      <c r="LYG111" s="376"/>
      <c r="LYH111" s="376"/>
      <c r="LYI111" s="376"/>
      <c r="LYJ111" s="376"/>
      <c r="LYK111" s="376"/>
      <c r="LYL111" s="376"/>
      <c r="LYM111" s="376"/>
      <c r="LYN111" s="376"/>
      <c r="LYO111" s="376"/>
      <c r="LYP111" s="376"/>
      <c r="LYQ111" s="376"/>
      <c r="LYR111" s="376"/>
      <c r="LYS111" s="376"/>
      <c r="LYT111" s="376"/>
      <c r="LYU111" s="376"/>
      <c r="LYV111" s="376"/>
      <c r="LYW111" s="376"/>
      <c r="LYX111" s="376"/>
      <c r="LYY111" s="376"/>
      <c r="LYZ111" s="376"/>
      <c r="LZA111" s="376"/>
      <c r="LZB111" s="376"/>
      <c r="LZC111" s="376"/>
      <c r="LZD111" s="376"/>
      <c r="LZE111" s="376"/>
      <c r="LZF111" s="376"/>
      <c r="LZG111" s="376"/>
      <c r="LZH111" s="376"/>
      <c r="LZI111" s="376"/>
      <c r="LZJ111" s="376"/>
      <c r="LZK111" s="376"/>
      <c r="LZL111" s="376"/>
      <c r="LZM111" s="376"/>
      <c r="LZN111" s="376"/>
      <c r="LZO111" s="376"/>
      <c r="LZP111" s="376"/>
      <c r="LZQ111" s="376"/>
      <c r="LZR111" s="376"/>
      <c r="LZS111" s="376"/>
      <c r="LZT111" s="376"/>
      <c r="LZU111" s="376"/>
      <c r="LZV111" s="376"/>
      <c r="LZW111" s="376"/>
      <c r="LZX111" s="376"/>
      <c r="LZY111" s="376"/>
      <c r="LZZ111" s="376"/>
      <c r="MAA111" s="376"/>
      <c r="MAB111" s="376"/>
      <c r="MAC111" s="376"/>
      <c r="MAD111" s="376"/>
      <c r="MAE111" s="376"/>
      <c r="MAF111" s="376"/>
      <c r="MAG111" s="376"/>
      <c r="MAH111" s="376"/>
      <c r="MAI111" s="376"/>
      <c r="MAJ111" s="376"/>
      <c r="MAK111" s="376"/>
      <c r="MAL111" s="376"/>
      <c r="MAM111" s="376"/>
      <c r="MAN111" s="376"/>
      <c r="MAO111" s="376"/>
      <c r="MAP111" s="376"/>
      <c r="MAQ111" s="376"/>
      <c r="MAR111" s="376"/>
      <c r="MAS111" s="376"/>
      <c r="MAT111" s="376"/>
      <c r="MAU111" s="376"/>
      <c r="MAV111" s="376"/>
      <c r="MAW111" s="376"/>
      <c r="MAX111" s="376"/>
      <c r="MAY111" s="376"/>
      <c r="MAZ111" s="376"/>
      <c r="MBA111" s="376"/>
      <c r="MBB111" s="376"/>
      <c r="MBC111" s="376"/>
      <c r="MBD111" s="376"/>
      <c r="MBE111" s="376"/>
      <c r="MBF111" s="376"/>
      <c r="MBG111" s="376"/>
      <c r="MBH111" s="376"/>
      <c r="MBI111" s="376"/>
      <c r="MBJ111" s="376"/>
      <c r="MBK111" s="376"/>
      <c r="MBL111" s="376"/>
      <c r="MBM111" s="376"/>
      <c r="MBN111" s="376"/>
      <c r="MBO111" s="376"/>
      <c r="MBP111" s="376"/>
      <c r="MBQ111" s="376"/>
      <c r="MBR111" s="376"/>
      <c r="MBS111" s="376"/>
      <c r="MBT111" s="376"/>
      <c r="MBU111" s="376"/>
      <c r="MBV111" s="376"/>
      <c r="MBW111" s="376"/>
      <c r="MBX111" s="376"/>
      <c r="MBY111" s="376"/>
      <c r="MBZ111" s="376"/>
      <c r="MCA111" s="376"/>
      <c r="MCB111" s="376"/>
      <c r="MCC111" s="376"/>
      <c r="MCD111" s="376"/>
      <c r="MCE111" s="376"/>
      <c r="MCF111" s="376"/>
      <c r="MCG111" s="376"/>
      <c r="MCH111" s="376"/>
      <c r="MCI111" s="376"/>
      <c r="MCJ111" s="376"/>
      <c r="MCK111" s="376"/>
      <c r="MCL111" s="376"/>
      <c r="MCM111" s="376"/>
      <c r="MCN111" s="376"/>
      <c r="MCO111" s="376"/>
      <c r="MCP111" s="376"/>
      <c r="MCQ111" s="376"/>
      <c r="MCR111" s="376"/>
      <c r="MCS111" s="376"/>
      <c r="MCT111" s="376"/>
      <c r="MCU111" s="376"/>
      <c r="MCV111" s="376"/>
      <c r="MCW111" s="376"/>
      <c r="MCX111" s="376"/>
      <c r="MCY111" s="376"/>
      <c r="MCZ111" s="376"/>
      <c r="MDA111" s="376"/>
      <c r="MDB111" s="376"/>
      <c r="MDC111" s="376"/>
      <c r="MDD111" s="376"/>
      <c r="MDE111" s="376"/>
      <c r="MDF111" s="376"/>
      <c r="MDG111" s="376"/>
      <c r="MDH111" s="376"/>
      <c r="MDI111" s="376"/>
      <c r="MDJ111" s="376"/>
      <c r="MDK111" s="376"/>
      <c r="MDL111" s="376"/>
      <c r="MDM111" s="376"/>
      <c r="MDN111" s="376"/>
      <c r="MDO111" s="376"/>
      <c r="MDP111" s="376"/>
      <c r="MDQ111" s="376"/>
      <c r="MDR111" s="376"/>
      <c r="MDS111" s="376"/>
      <c r="MDT111" s="376"/>
      <c r="MDU111" s="376"/>
      <c r="MDV111" s="376"/>
      <c r="MDW111" s="376"/>
      <c r="MDX111" s="376"/>
      <c r="MDY111" s="376"/>
      <c r="MDZ111" s="376"/>
      <c r="MEA111" s="376"/>
      <c r="MEB111" s="376"/>
      <c r="MEC111" s="376"/>
      <c r="MED111" s="376"/>
      <c r="MEE111" s="376"/>
      <c r="MEF111" s="376"/>
      <c r="MEG111" s="376"/>
      <c r="MEH111" s="376"/>
      <c r="MEI111" s="376"/>
      <c r="MEJ111" s="376"/>
      <c r="MEK111" s="376"/>
      <c r="MEL111" s="376"/>
      <c r="MEM111" s="376"/>
      <c r="MEN111" s="376"/>
      <c r="MEO111" s="376"/>
      <c r="MEP111" s="376"/>
      <c r="MEQ111" s="376"/>
      <c r="MER111" s="376"/>
      <c r="MES111" s="376"/>
      <c r="MET111" s="376"/>
      <c r="MEU111" s="376"/>
      <c r="MEV111" s="376"/>
      <c r="MEW111" s="376"/>
      <c r="MEX111" s="376"/>
      <c r="MEY111" s="376"/>
      <c r="MEZ111" s="376"/>
      <c r="MFA111" s="376"/>
      <c r="MFB111" s="376"/>
      <c r="MFC111" s="376"/>
      <c r="MFD111" s="376"/>
      <c r="MFE111" s="376"/>
      <c r="MFF111" s="376"/>
      <c r="MFG111" s="376"/>
      <c r="MFH111" s="376"/>
      <c r="MFI111" s="376"/>
      <c r="MFJ111" s="376"/>
      <c r="MFK111" s="376"/>
      <c r="MFL111" s="376"/>
      <c r="MFM111" s="376"/>
      <c r="MFN111" s="376"/>
      <c r="MFO111" s="376"/>
      <c r="MFP111" s="376"/>
      <c r="MFQ111" s="376"/>
      <c r="MFR111" s="376"/>
      <c r="MFS111" s="376"/>
      <c r="MFT111" s="376"/>
      <c r="MFU111" s="376"/>
      <c r="MFV111" s="376"/>
      <c r="MFW111" s="376"/>
      <c r="MFX111" s="376"/>
      <c r="MFY111" s="376"/>
      <c r="MFZ111" s="376"/>
      <c r="MGA111" s="376"/>
      <c r="MGB111" s="376"/>
      <c r="MGC111" s="376"/>
      <c r="MGD111" s="376"/>
      <c r="MGE111" s="376"/>
      <c r="MGF111" s="376"/>
      <c r="MGG111" s="376"/>
      <c r="MGH111" s="376"/>
      <c r="MGI111" s="376"/>
      <c r="MGJ111" s="376"/>
      <c r="MGK111" s="376"/>
      <c r="MGL111" s="376"/>
      <c r="MGM111" s="376"/>
      <c r="MGN111" s="376"/>
      <c r="MGO111" s="376"/>
      <c r="MGP111" s="376"/>
      <c r="MGQ111" s="376"/>
      <c r="MGR111" s="376"/>
      <c r="MGS111" s="376"/>
      <c r="MGT111" s="376"/>
      <c r="MGU111" s="376"/>
      <c r="MGV111" s="376"/>
      <c r="MGW111" s="376"/>
      <c r="MGX111" s="376"/>
      <c r="MGY111" s="376"/>
      <c r="MGZ111" s="376"/>
      <c r="MHA111" s="376"/>
      <c r="MHB111" s="376"/>
      <c r="MHC111" s="376"/>
      <c r="MHD111" s="376"/>
      <c r="MHE111" s="376"/>
      <c r="MHF111" s="376"/>
      <c r="MHG111" s="376"/>
      <c r="MHH111" s="376"/>
      <c r="MHI111" s="376"/>
      <c r="MHJ111" s="376"/>
      <c r="MHK111" s="376"/>
      <c r="MHL111" s="376"/>
      <c r="MHM111" s="376"/>
      <c r="MHN111" s="376"/>
      <c r="MHO111" s="376"/>
      <c r="MHP111" s="376"/>
      <c r="MHQ111" s="376"/>
      <c r="MHR111" s="376"/>
      <c r="MHS111" s="376"/>
      <c r="MHT111" s="376"/>
      <c r="MHU111" s="376"/>
      <c r="MHV111" s="376"/>
      <c r="MHW111" s="376"/>
      <c r="MHX111" s="376"/>
      <c r="MHY111" s="376"/>
      <c r="MHZ111" s="376"/>
      <c r="MIA111" s="376"/>
      <c r="MIB111" s="376"/>
      <c r="MIC111" s="376"/>
      <c r="MID111" s="376"/>
      <c r="MIE111" s="376"/>
      <c r="MIF111" s="376"/>
      <c r="MIG111" s="376"/>
      <c r="MIH111" s="376"/>
      <c r="MII111" s="376"/>
      <c r="MIJ111" s="376"/>
      <c r="MIK111" s="376"/>
      <c r="MIL111" s="376"/>
      <c r="MIM111" s="376"/>
      <c r="MIN111" s="376"/>
      <c r="MIO111" s="376"/>
      <c r="MIP111" s="376"/>
      <c r="MIQ111" s="376"/>
      <c r="MIR111" s="376"/>
      <c r="MIS111" s="376"/>
      <c r="MIT111" s="376"/>
      <c r="MIU111" s="376"/>
      <c r="MIV111" s="376"/>
      <c r="MIW111" s="376"/>
      <c r="MIX111" s="376"/>
      <c r="MIY111" s="376"/>
      <c r="MIZ111" s="376"/>
      <c r="MJA111" s="376"/>
      <c r="MJB111" s="376"/>
      <c r="MJC111" s="376"/>
      <c r="MJD111" s="376"/>
      <c r="MJE111" s="376"/>
      <c r="MJF111" s="376"/>
      <c r="MJG111" s="376"/>
      <c r="MJH111" s="376"/>
      <c r="MJI111" s="376"/>
      <c r="MJJ111" s="376"/>
      <c r="MJK111" s="376"/>
      <c r="MJL111" s="376"/>
      <c r="MJM111" s="376"/>
      <c r="MJN111" s="376"/>
      <c r="MJO111" s="376"/>
      <c r="MJP111" s="376"/>
      <c r="MJQ111" s="376"/>
      <c r="MJR111" s="376"/>
      <c r="MJS111" s="376"/>
      <c r="MJT111" s="376"/>
      <c r="MJU111" s="376"/>
      <c r="MJV111" s="376"/>
      <c r="MJW111" s="376"/>
      <c r="MJX111" s="376"/>
      <c r="MJY111" s="376"/>
      <c r="MJZ111" s="376"/>
      <c r="MKA111" s="376"/>
      <c r="MKB111" s="376"/>
      <c r="MKC111" s="376"/>
      <c r="MKD111" s="376"/>
      <c r="MKE111" s="376"/>
      <c r="MKF111" s="376"/>
      <c r="MKG111" s="376"/>
      <c r="MKH111" s="376"/>
      <c r="MKI111" s="376"/>
      <c r="MKJ111" s="376"/>
      <c r="MKK111" s="376"/>
      <c r="MKL111" s="376"/>
      <c r="MKM111" s="376"/>
      <c r="MKN111" s="376"/>
      <c r="MKO111" s="376"/>
      <c r="MKP111" s="376"/>
      <c r="MKQ111" s="376"/>
      <c r="MKR111" s="376"/>
      <c r="MKS111" s="376"/>
      <c r="MKT111" s="376"/>
      <c r="MKU111" s="376"/>
      <c r="MKV111" s="376"/>
      <c r="MKW111" s="376"/>
      <c r="MKX111" s="376"/>
      <c r="MKY111" s="376"/>
      <c r="MKZ111" s="376"/>
      <c r="MLA111" s="376"/>
      <c r="MLB111" s="376"/>
      <c r="MLC111" s="376"/>
      <c r="MLD111" s="376"/>
      <c r="MLE111" s="376"/>
      <c r="MLF111" s="376"/>
      <c r="MLG111" s="376"/>
      <c r="MLH111" s="376"/>
      <c r="MLI111" s="376"/>
      <c r="MLJ111" s="376"/>
      <c r="MLK111" s="376"/>
      <c r="MLL111" s="376"/>
      <c r="MLM111" s="376"/>
      <c r="MLN111" s="376"/>
      <c r="MLO111" s="376"/>
      <c r="MLP111" s="376"/>
      <c r="MLQ111" s="376"/>
      <c r="MLR111" s="376"/>
      <c r="MLS111" s="376"/>
      <c r="MLT111" s="376"/>
      <c r="MLU111" s="376"/>
      <c r="MLV111" s="376"/>
      <c r="MLW111" s="376"/>
      <c r="MLX111" s="376"/>
      <c r="MLY111" s="376"/>
      <c r="MLZ111" s="376"/>
      <c r="MMA111" s="376"/>
      <c r="MMB111" s="376"/>
      <c r="MMC111" s="376"/>
      <c r="MMD111" s="376"/>
      <c r="MME111" s="376"/>
      <c r="MMF111" s="376"/>
      <c r="MMG111" s="376"/>
      <c r="MMH111" s="376"/>
      <c r="MMI111" s="376"/>
      <c r="MMJ111" s="376"/>
      <c r="MMK111" s="376"/>
      <c r="MML111" s="376"/>
      <c r="MMM111" s="376"/>
      <c r="MMN111" s="376"/>
      <c r="MMO111" s="376"/>
      <c r="MMP111" s="376"/>
      <c r="MMQ111" s="376"/>
      <c r="MMR111" s="376"/>
      <c r="MMS111" s="376"/>
      <c r="MMT111" s="376"/>
      <c r="MMU111" s="376"/>
      <c r="MMV111" s="376"/>
      <c r="MMW111" s="376"/>
      <c r="MMX111" s="376"/>
      <c r="MMY111" s="376"/>
      <c r="MMZ111" s="376"/>
      <c r="MNA111" s="376"/>
      <c r="MNB111" s="376"/>
      <c r="MNC111" s="376"/>
      <c r="MND111" s="376"/>
      <c r="MNE111" s="376"/>
      <c r="MNF111" s="376"/>
      <c r="MNG111" s="376"/>
      <c r="MNH111" s="376"/>
      <c r="MNI111" s="376"/>
      <c r="MNJ111" s="376"/>
      <c r="MNK111" s="376"/>
      <c r="MNL111" s="376"/>
      <c r="MNM111" s="376"/>
      <c r="MNN111" s="376"/>
      <c r="MNO111" s="376"/>
      <c r="MNP111" s="376"/>
      <c r="MNQ111" s="376"/>
      <c r="MNR111" s="376"/>
      <c r="MNS111" s="376"/>
      <c r="MNT111" s="376"/>
      <c r="MNU111" s="376"/>
      <c r="MNV111" s="376"/>
      <c r="MNW111" s="376"/>
      <c r="MNX111" s="376"/>
      <c r="MNY111" s="376"/>
      <c r="MNZ111" s="376"/>
      <c r="MOA111" s="376"/>
      <c r="MOB111" s="376"/>
      <c r="MOC111" s="376"/>
      <c r="MOD111" s="376"/>
      <c r="MOE111" s="376"/>
      <c r="MOF111" s="376"/>
      <c r="MOG111" s="376"/>
      <c r="MOH111" s="376"/>
      <c r="MOI111" s="376"/>
      <c r="MOJ111" s="376"/>
      <c r="MOK111" s="376"/>
      <c r="MOL111" s="376"/>
      <c r="MOM111" s="376"/>
      <c r="MON111" s="376"/>
      <c r="MOO111" s="376"/>
      <c r="MOP111" s="376"/>
      <c r="MOQ111" s="376"/>
      <c r="MOR111" s="376"/>
      <c r="MOS111" s="376"/>
      <c r="MOT111" s="376"/>
      <c r="MOU111" s="376"/>
      <c r="MOV111" s="376"/>
      <c r="MOW111" s="376"/>
      <c r="MOX111" s="376"/>
      <c r="MOY111" s="376"/>
      <c r="MOZ111" s="376"/>
      <c r="MPA111" s="376"/>
      <c r="MPB111" s="376"/>
      <c r="MPC111" s="376"/>
      <c r="MPD111" s="376"/>
      <c r="MPE111" s="376"/>
      <c r="MPF111" s="376"/>
      <c r="MPG111" s="376"/>
      <c r="MPH111" s="376"/>
      <c r="MPI111" s="376"/>
      <c r="MPJ111" s="376"/>
      <c r="MPK111" s="376"/>
      <c r="MPL111" s="376"/>
      <c r="MPM111" s="376"/>
      <c r="MPN111" s="376"/>
      <c r="MPO111" s="376"/>
      <c r="MPP111" s="376"/>
      <c r="MPQ111" s="376"/>
      <c r="MPR111" s="376"/>
      <c r="MPS111" s="376"/>
      <c r="MPT111" s="376"/>
      <c r="MPU111" s="376"/>
      <c r="MPV111" s="376"/>
      <c r="MPW111" s="376"/>
      <c r="MPX111" s="376"/>
      <c r="MPY111" s="376"/>
      <c r="MPZ111" s="376"/>
      <c r="MQA111" s="376"/>
      <c r="MQB111" s="376"/>
      <c r="MQC111" s="376"/>
      <c r="MQD111" s="376"/>
      <c r="MQE111" s="376"/>
      <c r="MQF111" s="376"/>
      <c r="MQG111" s="376"/>
      <c r="MQH111" s="376"/>
      <c r="MQI111" s="376"/>
      <c r="MQJ111" s="376"/>
      <c r="MQK111" s="376"/>
      <c r="MQL111" s="376"/>
      <c r="MQM111" s="376"/>
      <c r="MQN111" s="376"/>
      <c r="MQO111" s="376"/>
      <c r="MQP111" s="376"/>
      <c r="MQQ111" s="376"/>
      <c r="MQR111" s="376"/>
      <c r="MQS111" s="376"/>
      <c r="MQT111" s="376"/>
      <c r="MQU111" s="376"/>
      <c r="MQV111" s="376"/>
      <c r="MQW111" s="376"/>
      <c r="MQX111" s="376"/>
      <c r="MQY111" s="376"/>
      <c r="MQZ111" s="376"/>
      <c r="MRA111" s="376"/>
      <c r="MRB111" s="376"/>
      <c r="MRC111" s="376"/>
      <c r="MRD111" s="376"/>
      <c r="MRE111" s="376"/>
      <c r="MRF111" s="376"/>
      <c r="MRG111" s="376"/>
      <c r="MRH111" s="376"/>
      <c r="MRI111" s="376"/>
      <c r="MRJ111" s="376"/>
      <c r="MRK111" s="376"/>
      <c r="MRL111" s="376"/>
      <c r="MRM111" s="376"/>
      <c r="MRN111" s="376"/>
      <c r="MRO111" s="376"/>
      <c r="MRP111" s="376"/>
      <c r="MRQ111" s="376"/>
      <c r="MRR111" s="376"/>
      <c r="MRS111" s="376"/>
      <c r="MRT111" s="376"/>
      <c r="MRU111" s="376"/>
      <c r="MRV111" s="376"/>
      <c r="MRW111" s="376"/>
      <c r="MRX111" s="376"/>
      <c r="MRY111" s="376"/>
      <c r="MRZ111" s="376"/>
      <c r="MSA111" s="376"/>
      <c r="MSB111" s="376"/>
      <c r="MSC111" s="376"/>
      <c r="MSD111" s="376"/>
      <c r="MSE111" s="376"/>
      <c r="MSF111" s="376"/>
      <c r="MSG111" s="376"/>
      <c r="MSH111" s="376"/>
      <c r="MSI111" s="376"/>
      <c r="MSJ111" s="376"/>
      <c r="MSK111" s="376"/>
      <c r="MSL111" s="376"/>
      <c r="MSM111" s="376"/>
      <c r="MSN111" s="376"/>
      <c r="MSO111" s="376"/>
      <c r="MSP111" s="376"/>
      <c r="MSQ111" s="376"/>
      <c r="MSR111" s="376"/>
      <c r="MSS111" s="376"/>
      <c r="MST111" s="376"/>
      <c r="MSU111" s="376"/>
      <c r="MSV111" s="376"/>
      <c r="MSW111" s="376"/>
      <c r="MSX111" s="376"/>
      <c r="MSY111" s="376"/>
      <c r="MSZ111" s="376"/>
      <c r="MTA111" s="376"/>
      <c r="MTB111" s="376"/>
      <c r="MTC111" s="376"/>
      <c r="MTD111" s="376"/>
      <c r="MTE111" s="376"/>
      <c r="MTF111" s="376"/>
      <c r="MTG111" s="376"/>
      <c r="MTH111" s="376"/>
      <c r="MTI111" s="376"/>
      <c r="MTJ111" s="376"/>
      <c r="MTK111" s="376"/>
      <c r="MTL111" s="376"/>
      <c r="MTM111" s="376"/>
      <c r="MTN111" s="376"/>
      <c r="MTO111" s="376"/>
      <c r="MTP111" s="376"/>
      <c r="MTQ111" s="376"/>
      <c r="MTR111" s="376"/>
      <c r="MTS111" s="376"/>
      <c r="MTT111" s="376"/>
      <c r="MTU111" s="376"/>
      <c r="MTV111" s="376"/>
      <c r="MTW111" s="376"/>
      <c r="MTX111" s="376"/>
      <c r="MTY111" s="376"/>
      <c r="MTZ111" s="376"/>
      <c r="MUA111" s="376"/>
      <c r="MUB111" s="376"/>
      <c r="MUC111" s="376"/>
      <c r="MUD111" s="376"/>
      <c r="MUE111" s="376"/>
      <c r="MUF111" s="376"/>
      <c r="MUG111" s="376"/>
      <c r="MUH111" s="376"/>
      <c r="MUI111" s="376"/>
      <c r="MUJ111" s="376"/>
      <c r="MUK111" s="376"/>
      <c r="MUL111" s="376"/>
      <c r="MUM111" s="376"/>
      <c r="MUN111" s="376"/>
      <c r="MUO111" s="376"/>
      <c r="MUP111" s="376"/>
      <c r="MUQ111" s="376"/>
      <c r="MUR111" s="376"/>
      <c r="MUS111" s="376"/>
      <c r="MUT111" s="376"/>
      <c r="MUU111" s="376"/>
      <c r="MUV111" s="376"/>
      <c r="MUW111" s="376"/>
      <c r="MUX111" s="376"/>
      <c r="MUY111" s="376"/>
      <c r="MUZ111" s="376"/>
      <c r="MVA111" s="376"/>
      <c r="MVB111" s="376"/>
      <c r="MVC111" s="376"/>
      <c r="MVD111" s="376"/>
      <c r="MVE111" s="376"/>
      <c r="MVF111" s="376"/>
      <c r="MVG111" s="376"/>
      <c r="MVH111" s="376"/>
      <c r="MVI111" s="376"/>
      <c r="MVJ111" s="376"/>
      <c r="MVK111" s="376"/>
      <c r="MVL111" s="376"/>
      <c r="MVM111" s="376"/>
      <c r="MVN111" s="376"/>
      <c r="MVO111" s="376"/>
      <c r="MVP111" s="376"/>
      <c r="MVQ111" s="376"/>
      <c r="MVR111" s="376"/>
      <c r="MVS111" s="376"/>
      <c r="MVT111" s="376"/>
      <c r="MVU111" s="376"/>
      <c r="MVV111" s="376"/>
      <c r="MVW111" s="376"/>
      <c r="MVX111" s="376"/>
      <c r="MVY111" s="376"/>
      <c r="MVZ111" s="376"/>
      <c r="MWA111" s="376"/>
      <c r="MWB111" s="376"/>
      <c r="MWC111" s="376"/>
      <c r="MWD111" s="376"/>
      <c r="MWE111" s="376"/>
      <c r="MWF111" s="376"/>
      <c r="MWG111" s="376"/>
      <c r="MWH111" s="376"/>
      <c r="MWI111" s="376"/>
      <c r="MWJ111" s="376"/>
      <c r="MWK111" s="376"/>
      <c r="MWL111" s="376"/>
      <c r="MWM111" s="376"/>
      <c r="MWN111" s="376"/>
      <c r="MWO111" s="376"/>
      <c r="MWP111" s="376"/>
      <c r="MWQ111" s="376"/>
      <c r="MWR111" s="376"/>
      <c r="MWS111" s="376"/>
      <c r="MWT111" s="376"/>
      <c r="MWU111" s="376"/>
      <c r="MWV111" s="376"/>
      <c r="MWW111" s="376"/>
      <c r="MWX111" s="376"/>
      <c r="MWY111" s="376"/>
      <c r="MWZ111" s="376"/>
      <c r="MXA111" s="376"/>
      <c r="MXB111" s="376"/>
      <c r="MXC111" s="376"/>
      <c r="MXD111" s="376"/>
      <c r="MXE111" s="376"/>
      <c r="MXF111" s="376"/>
      <c r="MXG111" s="376"/>
      <c r="MXH111" s="376"/>
      <c r="MXI111" s="376"/>
      <c r="MXJ111" s="376"/>
      <c r="MXK111" s="376"/>
      <c r="MXL111" s="376"/>
      <c r="MXM111" s="376"/>
      <c r="MXN111" s="376"/>
      <c r="MXO111" s="376"/>
      <c r="MXP111" s="376"/>
      <c r="MXQ111" s="376"/>
      <c r="MXR111" s="376"/>
      <c r="MXS111" s="376"/>
      <c r="MXT111" s="376"/>
      <c r="MXU111" s="376"/>
      <c r="MXV111" s="376"/>
      <c r="MXW111" s="376"/>
      <c r="MXX111" s="376"/>
      <c r="MXY111" s="376"/>
      <c r="MXZ111" s="376"/>
      <c r="MYA111" s="376"/>
      <c r="MYB111" s="376"/>
      <c r="MYC111" s="376"/>
      <c r="MYD111" s="376"/>
      <c r="MYE111" s="376"/>
      <c r="MYF111" s="376"/>
      <c r="MYG111" s="376"/>
      <c r="MYH111" s="376"/>
      <c r="MYI111" s="376"/>
      <c r="MYJ111" s="376"/>
      <c r="MYK111" s="376"/>
      <c r="MYL111" s="376"/>
      <c r="MYM111" s="376"/>
      <c r="MYN111" s="376"/>
      <c r="MYO111" s="376"/>
      <c r="MYP111" s="376"/>
      <c r="MYQ111" s="376"/>
      <c r="MYR111" s="376"/>
      <c r="MYS111" s="376"/>
      <c r="MYT111" s="376"/>
      <c r="MYU111" s="376"/>
      <c r="MYV111" s="376"/>
      <c r="MYW111" s="376"/>
      <c r="MYX111" s="376"/>
      <c r="MYY111" s="376"/>
      <c r="MYZ111" s="376"/>
      <c r="MZA111" s="376"/>
      <c r="MZB111" s="376"/>
      <c r="MZC111" s="376"/>
      <c r="MZD111" s="376"/>
      <c r="MZE111" s="376"/>
      <c r="MZF111" s="376"/>
      <c r="MZG111" s="376"/>
      <c r="MZH111" s="376"/>
      <c r="MZI111" s="376"/>
      <c r="MZJ111" s="376"/>
      <c r="MZK111" s="376"/>
      <c r="MZL111" s="376"/>
      <c r="MZM111" s="376"/>
      <c r="MZN111" s="376"/>
      <c r="MZO111" s="376"/>
      <c r="MZP111" s="376"/>
      <c r="MZQ111" s="376"/>
      <c r="MZR111" s="376"/>
      <c r="MZS111" s="376"/>
      <c r="MZT111" s="376"/>
      <c r="MZU111" s="376"/>
      <c r="MZV111" s="376"/>
      <c r="MZW111" s="376"/>
      <c r="MZX111" s="376"/>
      <c r="MZY111" s="376"/>
      <c r="MZZ111" s="376"/>
      <c r="NAA111" s="376"/>
      <c r="NAB111" s="376"/>
      <c r="NAC111" s="376"/>
      <c r="NAD111" s="376"/>
      <c r="NAE111" s="376"/>
      <c r="NAF111" s="376"/>
      <c r="NAG111" s="376"/>
      <c r="NAH111" s="376"/>
      <c r="NAI111" s="376"/>
      <c r="NAJ111" s="376"/>
      <c r="NAK111" s="376"/>
      <c r="NAL111" s="376"/>
      <c r="NAM111" s="376"/>
      <c r="NAN111" s="376"/>
      <c r="NAO111" s="376"/>
      <c r="NAP111" s="376"/>
      <c r="NAQ111" s="376"/>
      <c r="NAR111" s="376"/>
      <c r="NAS111" s="376"/>
      <c r="NAT111" s="376"/>
      <c r="NAU111" s="376"/>
      <c r="NAV111" s="376"/>
      <c r="NAW111" s="376"/>
      <c r="NAX111" s="376"/>
      <c r="NAY111" s="376"/>
      <c r="NAZ111" s="376"/>
      <c r="NBA111" s="376"/>
      <c r="NBB111" s="376"/>
      <c r="NBC111" s="376"/>
      <c r="NBD111" s="376"/>
      <c r="NBE111" s="376"/>
      <c r="NBF111" s="376"/>
      <c r="NBG111" s="376"/>
      <c r="NBH111" s="376"/>
      <c r="NBI111" s="376"/>
      <c r="NBJ111" s="376"/>
      <c r="NBK111" s="376"/>
      <c r="NBL111" s="376"/>
      <c r="NBM111" s="376"/>
      <c r="NBN111" s="376"/>
      <c r="NBO111" s="376"/>
      <c r="NBP111" s="376"/>
      <c r="NBQ111" s="376"/>
      <c r="NBR111" s="376"/>
      <c r="NBS111" s="376"/>
      <c r="NBT111" s="376"/>
      <c r="NBU111" s="376"/>
      <c r="NBV111" s="376"/>
      <c r="NBW111" s="376"/>
      <c r="NBX111" s="376"/>
      <c r="NBY111" s="376"/>
      <c r="NBZ111" s="376"/>
      <c r="NCA111" s="376"/>
      <c r="NCB111" s="376"/>
      <c r="NCC111" s="376"/>
      <c r="NCD111" s="376"/>
      <c r="NCE111" s="376"/>
      <c r="NCF111" s="376"/>
      <c r="NCG111" s="376"/>
      <c r="NCH111" s="376"/>
      <c r="NCI111" s="376"/>
      <c r="NCJ111" s="376"/>
      <c r="NCK111" s="376"/>
      <c r="NCL111" s="376"/>
      <c r="NCM111" s="376"/>
      <c r="NCN111" s="376"/>
      <c r="NCO111" s="376"/>
      <c r="NCP111" s="376"/>
      <c r="NCQ111" s="376"/>
      <c r="NCR111" s="376"/>
      <c r="NCS111" s="376"/>
      <c r="NCT111" s="376"/>
      <c r="NCU111" s="376"/>
      <c r="NCV111" s="376"/>
      <c r="NCW111" s="376"/>
      <c r="NCX111" s="376"/>
      <c r="NCY111" s="376"/>
      <c r="NCZ111" s="376"/>
      <c r="NDA111" s="376"/>
      <c r="NDB111" s="376"/>
      <c r="NDC111" s="376"/>
      <c r="NDD111" s="376"/>
      <c r="NDE111" s="376"/>
      <c r="NDF111" s="376"/>
      <c r="NDG111" s="376"/>
      <c r="NDH111" s="376"/>
      <c r="NDI111" s="376"/>
      <c r="NDJ111" s="376"/>
      <c r="NDK111" s="376"/>
      <c r="NDL111" s="376"/>
      <c r="NDM111" s="376"/>
      <c r="NDN111" s="376"/>
      <c r="NDO111" s="376"/>
      <c r="NDP111" s="376"/>
      <c r="NDQ111" s="376"/>
      <c r="NDR111" s="376"/>
      <c r="NDS111" s="376"/>
      <c r="NDT111" s="376"/>
      <c r="NDU111" s="376"/>
      <c r="NDV111" s="376"/>
      <c r="NDW111" s="376"/>
      <c r="NDX111" s="376"/>
      <c r="NDY111" s="376"/>
      <c r="NDZ111" s="376"/>
      <c r="NEA111" s="376"/>
      <c r="NEB111" s="376"/>
      <c r="NEC111" s="376"/>
      <c r="NED111" s="376"/>
      <c r="NEE111" s="376"/>
      <c r="NEF111" s="376"/>
      <c r="NEG111" s="376"/>
      <c r="NEH111" s="376"/>
      <c r="NEI111" s="376"/>
      <c r="NEJ111" s="376"/>
      <c r="NEK111" s="376"/>
      <c r="NEL111" s="376"/>
      <c r="NEM111" s="376"/>
      <c r="NEN111" s="376"/>
      <c r="NEO111" s="376"/>
      <c r="NEP111" s="376"/>
      <c r="NEQ111" s="376"/>
      <c r="NER111" s="376"/>
      <c r="NES111" s="376"/>
      <c r="NET111" s="376"/>
      <c r="NEU111" s="376"/>
      <c r="NEV111" s="376"/>
      <c r="NEW111" s="376"/>
      <c r="NEX111" s="376"/>
      <c r="NEY111" s="376"/>
      <c r="NEZ111" s="376"/>
      <c r="NFA111" s="376"/>
      <c r="NFB111" s="376"/>
      <c r="NFC111" s="376"/>
      <c r="NFD111" s="376"/>
      <c r="NFE111" s="376"/>
      <c r="NFF111" s="376"/>
      <c r="NFG111" s="376"/>
      <c r="NFH111" s="376"/>
      <c r="NFI111" s="376"/>
      <c r="NFJ111" s="376"/>
      <c r="NFK111" s="376"/>
      <c r="NFL111" s="376"/>
      <c r="NFM111" s="376"/>
      <c r="NFN111" s="376"/>
      <c r="NFO111" s="376"/>
      <c r="NFP111" s="376"/>
      <c r="NFQ111" s="376"/>
      <c r="NFR111" s="376"/>
      <c r="NFS111" s="376"/>
      <c r="NFT111" s="376"/>
      <c r="NFU111" s="376"/>
      <c r="NFV111" s="376"/>
      <c r="NFW111" s="376"/>
      <c r="NFX111" s="376"/>
      <c r="NFY111" s="376"/>
      <c r="NFZ111" s="376"/>
      <c r="NGA111" s="376"/>
      <c r="NGB111" s="376"/>
      <c r="NGC111" s="376"/>
      <c r="NGD111" s="376"/>
      <c r="NGE111" s="376"/>
      <c r="NGF111" s="376"/>
      <c r="NGG111" s="376"/>
      <c r="NGH111" s="376"/>
      <c r="NGI111" s="376"/>
      <c r="NGJ111" s="376"/>
      <c r="NGK111" s="376"/>
      <c r="NGL111" s="376"/>
      <c r="NGM111" s="376"/>
      <c r="NGN111" s="376"/>
      <c r="NGO111" s="376"/>
      <c r="NGP111" s="376"/>
      <c r="NGQ111" s="376"/>
      <c r="NGR111" s="376"/>
      <c r="NGS111" s="376"/>
      <c r="NGT111" s="376"/>
      <c r="NGU111" s="376"/>
      <c r="NGV111" s="376"/>
      <c r="NGW111" s="376"/>
      <c r="NGX111" s="376"/>
      <c r="NGY111" s="376"/>
      <c r="NGZ111" s="376"/>
      <c r="NHA111" s="376"/>
      <c r="NHB111" s="376"/>
      <c r="NHC111" s="376"/>
      <c r="NHD111" s="376"/>
      <c r="NHE111" s="376"/>
      <c r="NHF111" s="376"/>
      <c r="NHG111" s="376"/>
      <c r="NHH111" s="376"/>
      <c r="NHI111" s="376"/>
      <c r="NHJ111" s="376"/>
      <c r="NHK111" s="376"/>
      <c r="NHL111" s="376"/>
      <c r="NHM111" s="376"/>
      <c r="NHN111" s="376"/>
      <c r="NHO111" s="376"/>
      <c r="NHP111" s="376"/>
      <c r="NHQ111" s="376"/>
      <c r="NHR111" s="376"/>
      <c r="NHS111" s="376"/>
      <c r="NHT111" s="376"/>
      <c r="NHU111" s="376"/>
      <c r="NHV111" s="376"/>
      <c r="NHW111" s="376"/>
      <c r="NHX111" s="376"/>
      <c r="NHY111" s="376"/>
      <c r="NHZ111" s="376"/>
      <c r="NIA111" s="376"/>
      <c r="NIB111" s="376"/>
      <c r="NIC111" s="376"/>
      <c r="NID111" s="376"/>
      <c r="NIE111" s="376"/>
      <c r="NIF111" s="376"/>
      <c r="NIG111" s="376"/>
      <c r="NIH111" s="376"/>
      <c r="NII111" s="376"/>
      <c r="NIJ111" s="376"/>
      <c r="NIK111" s="376"/>
      <c r="NIL111" s="376"/>
      <c r="NIM111" s="376"/>
      <c r="NIN111" s="376"/>
      <c r="NIO111" s="376"/>
      <c r="NIP111" s="376"/>
      <c r="NIQ111" s="376"/>
      <c r="NIR111" s="376"/>
      <c r="NIS111" s="376"/>
      <c r="NIT111" s="376"/>
      <c r="NIU111" s="376"/>
      <c r="NIV111" s="376"/>
      <c r="NIW111" s="376"/>
      <c r="NIX111" s="376"/>
      <c r="NIY111" s="376"/>
      <c r="NIZ111" s="376"/>
      <c r="NJA111" s="376"/>
      <c r="NJB111" s="376"/>
      <c r="NJC111" s="376"/>
      <c r="NJD111" s="376"/>
      <c r="NJE111" s="376"/>
      <c r="NJF111" s="376"/>
      <c r="NJG111" s="376"/>
      <c r="NJH111" s="376"/>
      <c r="NJI111" s="376"/>
      <c r="NJJ111" s="376"/>
      <c r="NJK111" s="376"/>
      <c r="NJL111" s="376"/>
      <c r="NJM111" s="376"/>
      <c r="NJN111" s="376"/>
      <c r="NJO111" s="376"/>
      <c r="NJP111" s="376"/>
      <c r="NJQ111" s="376"/>
      <c r="NJR111" s="376"/>
      <c r="NJS111" s="376"/>
      <c r="NJT111" s="376"/>
      <c r="NJU111" s="376"/>
      <c r="NJV111" s="376"/>
      <c r="NJW111" s="376"/>
      <c r="NJX111" s="376"/>
      <c r="NJY111" s="376"/>
      <c r="NJZ111" s="376"/>
      <c r="NKA111" s="376"/>
      <c r="NKB111" s="376"/>
      <c r="NKC111" s="376"/>
      <c r="NKD111" s="376"/>
      <c r="NKE111" s="376"/>
      <c r="NKF111" s="376"/>
      <c r="NKG111" s="376"/>
      <c r="NKH111" s="376"/>
      <c r="NKI111" s="376"/>
      <c r="NKJ111" s="376"/>
      <c r="NKK111" s="376"/>
      <c r="NKL111" s="376"/>
      <c r="NKM111" s="376"/>
      <c r="NKN111" s="376"/>
      <c r="NKO111" s="376"/>
      <c r="NKP111" s="376"/>
      <c r="NKQ111" s="376"/>
      <c r="NKR111" s="376"/>
      <c r="NKS111" s="376"/>
      <c r="NKT111" s="376"/>
      <c r="NKU111" s="376"/>
      <c r="NKV111" s="376"/>
      <c r="NKW111" s="376"/>
      <c r="NKX111" s="376"/>
      <c r="NKY111" s="376"/>
      <c r="NKZ111" s="376"/>
      <c r="NLA111" s="376"/>
      <c r="NLB111" s="376"/>
      <c r="NLC111" s="376"/>
      <c r="NLD111" s="376"/>
      <c r="NLE111" s="376"/>
      <c r="NLF111" s="376"/>
      <c r="NLG111" s="376"/>
      <c r="NLH111" s="376"/>
      <c r="NLI111" s="376"/>
      <c r="NLJ111" s="376"/>
      <c r="NLK111" s="376"/>
      <c r="NLL111" s="376"/>
      <c r="NLM111" s="376"/>
      <c r="NLN111" s="376"/>
      <c r="NLO111" s="376"/>
      <c r="NLP111" s="376"/>
      <c r="NLQ111" s="376"/>
      <c r="NLR111" s="376"/>
      <c r="NLS111" s="376"/>
      <c r="NLT111" s="376"/>
      <c r="NLU111" s="376"/>
      <c r="NLV111" s="376"/>
      <c r="NLW111" s="376"/>
      <c r="NLX111" s="376"/>
      <c r="NLY111" s="376"/>
      <c r="NLZ111" s="376"/>
      <c r="NMA111" s="376"/>
      <c r="NMB111" s="376"/>
      <c r="NMC111" s="376"/>
      <c r="NMD111" s="376"/>
      <c r="NME111" s="376"/>
      <c r="NMF111" s="376"/>
      <c r="NMG111" s="376"/>
      <c r="NMH111" s="376"/>
      <c r="NMI111" s="376"/>
      <c r="NMJ111" s="376"/>
      <c r="NMK111" s="376"/>
      <c r="NML111" s="376"/>
      <c r="NMM111" s="376"/>
      <c r="NMN111" s="376"/>
      <c r="NMO111" s="376"/>
      <c r="NMP111" s="376"/>
      <c r="NMQ111" s="376"/>
      <c r="NMR111" s="376"/>
      <c r="NMS111" s="376"/>
      <c r="NMT111" s="376"/>
      <c r="NMU111" s="376"/>
      <c r="NMV111" s="376"/>
      <c r="NMW111" s="376"/>
      <c r="NMX111" s="376"/>
      <c r="NMY111" s="376"/>
      <c r="NMZ111" s="376"/>
      <c r="NNA111" s="376"/>
      <c r="NNB111" s="376"/>
      <c r="NNC111" s="376"/>
      <c r="NND111" s="376"/>
      <c r="NNE111" s="376"/>
      <c r="NNF111" s="376"/>
      <c r="NNG111" s="376"/>
      <c r="NNH111" s="376"/>
      <c r="NNI111" s="376"/>
      <c r="NNJ111" s="376"/>
      <c r="NNK111" s="376"/>
      <c r="NNL111" s="376"/>
      <c r="NNM111" s="376"/>
      <c r="NNN111" s="376"/>
      <c r="NNO111" s="376"/>
      <c r="NNP111" s="376"/>
      <c r="NNQ111" s="376"/>
      <c r="NNR111" s="376"/>
      <c r="NNS111" s="376"/>
      <c r="NNT111" s="376"/>
      <c r="NNU111" s="376"/>
      <c r="NNV111" s="376"/>
      <c r="NNW111" s="376"/>
      <c r="NNX111" s="376"/>
      <c r="NNY111" s="376"/>
      <c r="NNZ111" s="376"/>
      <c r="NOA111" s="376"/>
      <c r="NOB111" s="376"/>
      <c r="NOC111" s="376"/>
      <c r="NOD111" s="376"/>
      <c r="NOE111" s="376"/>
      <c r="NOF111" s="376"/>
      <c r="NOG111" s="376"/>
      <c r="NOH111" s="376"/>
      <c r="NOI111" s="376"/>
      <c r="NOJ111" s="376"/>
      <c r="NOK111" s="376"/>
      <c r="NOL111" s="376"/>
      <c r="NOM111" s="376"/>
      <c r="NON111" s="376"/>
      <c r="NOO111" s="376"/>
      <c r="NOP111" s="376"/>
      <c r="NOQ111" s="376"/>
      <c r="NOR111" s="376"/>
      <c r="NOS111" s="376"/>
      <c r="NOT111" s="376"/>
      <c r="NOU111" s="376"/>
      <c r="NOV111" s="376"/>
      <c r="NOW111" s="376"/>
      <c r="NOX111" s="376"/>
      <c r="NOY111" s="376"/>
      <c r="NOZ111" s="376"/>
      <c r="NPA111" s="376"/>
      <c r="NPB111" s="376"/>
      <c r="NPC111" s="376"/>
      <c r="NPD111" s="376"/>
      <c r="NPE111" s="376"/>
      <c r="NPF111" s="376"/>
      <c r="NPG111" s="376"/>
      <c r="NPH111" s="376"/>
      <c r="NPI111" s="376"/>
      <c r="NPJ111" s="376"/>
      <c r="NPK111" s="376"/>
      <c r="NPL111" s="376"/>
      <c r="NPM111" s="376"/>
      <c r="NPN111" s="376"/>
      <c r="NPO111" s="376"/>
      <c r="NPP111" s="376"/>
      <c r="NPQ111" s="376"/>
      <c r="NPR111" s="376"/>
      <c r="NPS111" s="376"/>
      <c r="NPT111" s="376"/>
      <c r="NPU111" s="376"/>
      <c r="NPV111" s="376"/>
      <c r="NPW111" s="376"/>
      <c r="NPX111" s="376"/>
      <c r="NPY111" s="376"/>
      <c r="NPZ111" s="376"/>
      <c r="NQA111" s="376"/>
      <c r="NQB111" s="376"/>
      <c r="NQC111" s="376"/>
      <c r="NQD111" s="376"/>
      <c r="NQE111" s="376"/>
      <c r="NQF111" s="376"/>
      <c r="NQG111" s="376"/>
      <c r="NQH111" s="376"/>
      <c r="NQI111" s="376"/>
      <c r="NQJ111" s="376"/>
      <c r="NQK111" s="376"/>
      <c r="NQL111" s="376"/>
      <c r="NQM111" s="376"/>
      <c r="NQN111" s="376"/>
      <c r="NQO111" s="376"/>
      <c r="NQP111" s="376"/>
      <c r="NQQ111" s="376"/>
      <c r="NQR111" s="376"/>
      <c r="NQS111" s="376"/>
      <c r="NQT111" s="376"/>
      <c r="NQU111" s="376"/>
      <c r="NQV111" s="376"/>
      <c r="NQW111" s="376"/>
      <c r="NQX111" s="376"/>
      <c r="NQY111" s="376"/>
      <c r="NQZ111" s="376"/>
      <c r="NRA111" s="376"/>
      <c r="NRB111" s="376"/>
      <c r="NRC111" s="376"/>
      <c r="NRD111" s="376"/>
      <c r="NRE111" s="376"/>
      <c r="NRF111" s="376"/>
      <c r="NRG111" s="376"/>
      <c r="NRH111" s="376"/>
      <c r="NRI111" s="376"/>
      <c r="NRJ111" s="376"/>
      <c r="NRK111" s="376"/>
      <c r="NRL111" s="376"/>
      <c r="NRM111" s="376"/>
      <c r="NRN111" s="376"/>
      <c r="NRO111" s="376"/>
      <c r="NRP111" s="376"/>
      <c r="NRQ111" s="376"/>
      <c r="NRR111" s="376"/>
      <c r="NRS111" s="376"/>
      <c r="NRT111" s="376"/>
      <c r="NRU111" s="376"/>
      <c r="NRV111" s="376"/>
      <c r="NRW111" s="376"/>
      <c r="NRX111" s="376"/>
      <c r="NRY111" s="376"/>
      <c r="NRZ111" s="376"/>
      <c r="NSA111" s="376"/>
      <c r="NSB111" s="376"/>
      <c r="NSC111" s="376"/>
      <c r="NSD111" s="376"/>
      <c r="NSE111" s="376"/>
      <c r="NSF111" s="376"/>
      <c r="NSG111" s="376"/>
      <c r="NSH111" s="376"/>
      <c r="NSI111" s="376"/>
      <c r="NSJ111" s="376"/>
      <c r="NSK111" s="376"/>
      <c r="NSL111" s="376"/>
      <c r="NSM111" s="376"/>
      <c r="NSN111" s="376"/>
      <c r="NSO111" s="376"/>
      <c r="NSP111" s="376"/>
      <c r="NSQ111" s="376"/>
      <c r="NSR111" s="376"/>
      <c r="NSS111" s="376"/>
      <c r="NST111" s="376"/>
      <c r="NSU111" s="376"/>
      <c r="NSV111" s="376"/>
      <c r="NSW111" s="376"/>
      <c r="NSX111" s="376"/>
      <c r="NSY111" s="376"/>
      <c r="NSZ111" s="376"/>
      <c r="NTA111" s="376"/>
      <c r="NTB111" s="376"/>
      <c r="NTC111" s="376"/>
      <c r="NTD111" s="376"/>
      <c r="NTE111" s="376"/>
      <c r="NTF111" s="376"/>
      <c r="NTG111" s="376"/>
      <c r="NTH111" s="376"/>
      <c r="NTI111" s="376"/>
      <c r="NTJ111" s="376"/>
      <c r="NTK111" s="376"/>
      <c r="NTL111" s="376"/>
      <c r="NTM111" s="376"/>
      <c r="NTN111" s="376"/>
      <c r="NTO111" s="376"/>
      <c r="NTP111" s="376"/>
      <c r="NTQ111" s="376"/>
      <c r="NTR111" s="376"/>
      <c r="NTS111" s="376"/>
      <c r="NTT111" s="376"/>
      <c r="NTU111" s="376"/>
      <c r="NTV111" s="376"/>
      <c r="NTW111" s="376"/>
      <c r="NTX111" s="376"/>
      <c r="NTY111" s="376"/>
      <c r="NTZ111" s="376"/>
      <c r="NUA111" s="376"/>
      <c r="NUB111" s="376"/>
      <c r="NUC111" s="376"/>
      <c r="NUD111" s="376"/>
      <c r="NUE111" s="376"/>
      <c r="NUF111" s="376"/>
      <c r="NUG111" s="376"/>
      <c r="NUH111" s="376"/>
      <c r="NUI111" s="376"/>
      <c r="NUJ111" s="376"/>
      <c r="NUK111" s="376"/>
      <c r="NUL111" s="376"/>
      <c r="NUM111" s="376"/>
      <c r="NUN111" s="376"/>
      <c r="NUO111" s="376"/>
      <c r="NUP111" s="376"/>
      <c r="NUQ111" s="376"/>
      <c r="NUR111" s="376"/>
      <c r="NUS111" s="376"/>
      <c r="NUT111" s="376"/>
      <c r="NUU111" s="376"/>
      <c r="NUV111" s="376"/>
      <c r="NUW111" s="376"/>
      <c r="NUX111" s="376"/>
      <c r="NUY111" s="376"/>
      <c r="NUZ111" s="376"/>
      <c r="NVA111" s="376"/>
      <c r="NVB111" s="376"/>
      <c r="NVC111" s="376"/>
      <c r="NVD111" s="376"/>
      <c r="NVE111" s="376"/>
      <c r="NVF111" s="376"/>
      <c r="NVG111" s="376"/>
      <c r="NVH111" s="376"/>
      <c r="NVI111" s="376"/>
      <c r="NVJ111" s="376"/>
      <c r="NVK111" s="376"/>
      <c r="NVL111" s="376"/>
      <c r="NVM111" s="376"/>
      <c r="NVN111" s="376"/>
      <c r="NVO111" s="376"/>
      <c r="NVP111" s="376"/>
      <c r="NVQ111" s="376"/>
      <c r="NVR111" s="376"/>
      <c r="NVS111" s="376"/>
      <c r="NVT111" s="376"/>
      <c r="NVU111" s="376"/>
      <c r="NVV111" s="376"/>
      <c r="NVW111" s="376"/>
      <c r="NVX111" s="376"/>
      <c r="NVY111" s="376"/>
      <c r="NVZ111" s="376"/>
      <c r="NWA111" s="376"/>
      <c r="NWB111" s="376"/>
      <c r="NWC111" s="376"/>
      <c r="NWD111" s="376"/>
      <c r="NWE111" s="376"/>
      <c r="NWF111" s="376"/>
      <c r="NWG111" s="376"/>
      <c r="NWH111" s="376"/>
      <c r="NWI111" s="376"/>
      <c r="NWJ111" s="376"/>
      <c r="NWK111" s="376"/>
      <c r="NWL111" s="376"/>
      <c r="NWM111" s="376"/>
      <c r="NWN111" s="376"/>
      <c r="NWO111" s="376"/>
      <c r="NWP111" s="376"/>
      <c r="NWQ111" s="376"/>
      <c r="NWR111" s="376"/>
      <c r="NWS111" s="376"/>
      <c r="NWT111" s="376"/>
      <c r="NWU111" s="376"/>
      <c r="NWV111" s="376"/>
      <c r="NWW111" s="376"/>
      <c r="NWX111" s="376"/>
      <c r="NWY111" s="376"/>
      <c r="NWZ111" s="376"/>
      <c r="NXA111" s="376"/>
      <c r="NXB111" s="376"/>
      <c r="NXC111" s="376"/>
      <c r="NXD111" s="376"/>
      <c r="NXE111" s="376"/>
      <c r="NXF111" s="376"/>
      <c r="NXG111" s="376"/>
      <c r="NXH111" s="376"/>
      <c r="NXI111" s="376"/>
      <c r="NXJ111" s="376"/>
      <c r="NXK111" s="376"/>
      <c r="NXL111" s="376"/>
      <c r="NXM111" s="376"/>
      <c r="NXN111" s="376"/>
      <c r="NXO111" s="376"/>
      <c r="NXP111" s="376"/>
      <c r="NXQ111" s="376"/>
      <c r="NXR111" s="376"/>
      <c r="NXS111" s="376"/>
      <c r="NXT111" s="376"/>
      <c r="NXU111" s="376"/>
      <c r="NXV111" s="376"/>
      <c r="NXW111" s="376"/>
      <c r="NXX111" s="376"/>
      <c r="NXY111" s="376"/>
      <c r="NXZ111" s="376"/>
      <c r="NYA111" s="376"/>
      <c r="NYB111" s="376"/>
      <c r="NYC111" s="376"/>
      <c r="NYD111" s="376"/>
      <c r="NYE111" s="376"/>
      <c r="NYF111" s="376"/>
      <c r="NYG111" s="376"/>
      <c r="NYH111" s="376"/>
      <c r="NYI111" s="376"/>
      <c r="NYJ111" s="376"/>
      <c r="NYK111" s="376"/>
      <c r="NYL111" s="376"/>
      <c r="NYM111" s="376"/>
      <c r="NYN111" s="376"/>
      <c r="NYO111" s="376"/>
      <c r="NYP111" s="376"/>
      <c r="NYQ111" s="376"/>
      <c r="NYR111" s="376"/>
      <c r="NYS111" s="376"/>
      <c r="NYT111" s="376"/>
      <c r="NYU111" s="376"/>
      <c r="NYV111" s="376"/>
      <c r="NYW111" s="376"/>
      <c r="NYX111" s="376"/>
      <c r="NYY111" s="376"/>
      <c r="NYZ111" s="376"/>
      <c r="NZA111" s="376"/>
      <c r="NZB111" s="376"/>
      <c r="NZC111" s="376"/>
      <c r="NZD111" s="376"/>
      <c r="NZE111" s="376"/>
      <c r="NZF111" s="376"/>
      <c r="NZG111" s="376"/>
      <c r="NZH111" s="376"/>
      <c r="NZI111" s="376"/>
      <c r="NZJ111" s="376"/>
      <c r="NZK111" s="376"/>
      <c r="NZL111" s="376"/>
      <c r="NZM111" s="376"/>
      <c r="NZN111" s="376"/>
      <c r="NZO111" s="376"/>
      <c r="NZP111" s="376"/>
      <c r="NZQ111" s="376"/>
      <c r="NZR111" s="376"/>
      <c r="NZS111" s="376"/>
      <c r="NZT111" s="376"/>
      <c r="NZU111" s="376"/>
      <c r="NZV111" s="376"/>
      <c r="NZW111" s="376"/>
      <c r="NZX111" s="376"/>
      <c r="NZY111" s="376"/>
      <c r="NZZ111" s="376"/>
      <c r="OAA111" s="376"/>
      <c r="OAB111" s="376"/>
      <c r="OAC111" s="376"/>
      <c r="OAD111" s="376"/>
      <c r="OAE111" s="376"/>
      <c r="OAF111" s="376"/>
      <c r="OAG111" s="376"/>
      <c r="OAH111" s="376"/>
      <c r="OAI111" s="376"/>
      <c r="OAJ111" s="376"/>
      <c r="OAK111" s="376"/>
      <c r="OAL111" s="376"/>
      <c r="OAM111" s="376"/>
      <c r="OAN111" s="376"/>
      <c r="OAO111" s="376"/>
      <c r="OAP111" s="376"/>
      <c r="OAQ111" s="376"/>
      <c r="OAR111" s="376"/>
      <c r="OAS111" s="376"/>
      <c r="OAT111" s="376"/>
      <c r="OAU111" s="376"/>
      <c r="OAV111" s="376"/>
      <c r="OAW111" s="376"/>
      <c r="OAX111" s="376"/>
      <c r="OAY111" s="376"/>
      <c r="OAZ111" s="376"/>
      <c r="OBA111" s="376"/>
      <c r="OBB111" s="376"/>
      <c r="OBC111" s="376"/>
      <c r="OBD111" s="376"/>
      <c r="OBE111" s="376"/>
      <c r="OBF111" s="376"/>
      <c r="OBG111" s="376"/>
      <c r="OBH111" s="376"/>
      <c r="OBI111" s="376"/>
      <c r="OBJ111" s="376"/>
      <c r="OBK111" s="376"/>
      <c r="OBL111" s="376"/>
      <c r="OBM111" s="376"/>
      <c r="OBN111" s="376"/>
      <c r="OBO111" s="376"/>
      <c r="OBP111" s="376"/>
      <c r="OBQ111" s="376"/>
      <c r="OBR111" s="376"/>
      <c r="OBS111" s="376"/>
      <c r="OBT111" s="376"/>
      <c r="OBU111" s="376"/>
      <c r="OBV111" s="376"/>
      <c r="OBW111" s="376"/>
      <c r="OBX111" s="376"/>
      <c r="OBY111" s="376"/>
      <c r="OBZ111" s="376"/>
      <c r="OCA111" s="376"/>
      <c r="OCB111" s="376"/>
      <c r="OCC111" s="376"/>
      <c r="OCD111" s="376"/>
      <c r="OCE111" s="376"/>
      <c r="OCF111" s="376"/>
      <c r="OCG111" s="376"/>
      <c r="OCH111" s="376"/>
      <c r="OCI111" s="376"/>
      <c r="OCJ111" s="376"/>
      <c r="OCK111" s="376"/>
      <c r="OCL111" s="376"/>
      <c r="OCM111" s="376"/>
      <c r="OCN111" s="376"/>
      <c r="OCO111" s="376"/>
      <c r="OCP111" s="376"/>
      <c r="OCQ111" s="376"/>
      <c r="OCR111" s="376"/>
      <c r="OCS111" s="376"/>
      <c r="OCT111" s="376"/>
      <c r="OCU111" s="376"/>
      <c r="OCV111" s="376"/>
      <c r="OCW111" s="376"/>
      <c r="OCX111" s="376"/>
      <c r="OCY111" s="376"/>
      <c r="OCZ111" s="376"/>
      <c r="ODA111" s="376"/>
      <c r="ODB111" s="376"/>
      <c r="ODC111" s="376"/>
      <c r="ODD111" s="376"/>
      <c r="ODE111" s="376"/>
      <c r="ODF111" s="376"/>
      <c r="ODG111" s="376"/>
      <c r="ODH111" s="376"/>
      <c r="ODI111" s="376"/>
      <c r="ODJ111" s="376"/>
      <c r="ODK111" s="376"/>
      <c r="ODL111" s="376"/>
      <c r="ODM111" s="376"/>
      <c r="ODN111" s="376"/>
      <c r="ODO111" s="376"/>
      <c r="ODP111" s="376"/>
      <c r="ODQ111" s="376"/>
      <c r="ODR111" s="376"/>
      <c r="ODS111" s="376"/>
      <c r="ODT111" s="376"/>
      <c r="ODU111" s="376"/>
      <c r="ODV111" s="376"/>
      <c r="ODW111" s="376"/>
      <c r="ODX111" s="376"/>
      <c r="ODY111" s="376"/>
      <c r="ODZ111" s="376"/>
      <c r="OEA111" s="376"/>
      <c r="OEB111" s="376"/>
      <c r="OEC111" s="376"/>
      <c r="OED111" s="376"/>
      <c r="OEE111" s="376"/>
      <c r="OEF111" s="376"/>
      <c r="OEG111" s="376"/>
      <c r="OEH111" s="376"/>
      <c r="OEI111" s="376"/>
      <c r="OEJ111" s="376"/>
      <c r="OEK111" s="376"/>
      <c r="OEL111" s="376"/>
      <c r="OEM111" s="376"/>
      <c r="OEN111" s="376"/>
      <c r="OEO111" s="376"/>
      <c r="OEP111" s="376"/>
      <c r="OEQ111" s="376"/>
      <c r="OER111" s="376"/>
      <c r="OES111" s="376"/>
      <c r="OET111" s="376"/>
      <c r="OEU111" s="376"/>
      <c r="OEV111" s="376"/>
      <c r="OEW111" s="376"/>
      <c r="OEX111" s="376"/>
      <c r="OEY111" s="376"/>
      <c r="OEZ111" s="376"/>
      <c r="OFA111" s="376"/>
      <c r="OFB111" s="376"/>
      <c r="OFC111" s="376"/>
      <c r="OFD111" s="376"/>
      <c r="OFE111" s="376"/>
      <c r="OFF111" s="376"/>
      <c r="OFG111" s="376"/>
      <c r="OFH111" s="376"/>
      <c r="OFI111" s="376"/>
      <c r="OFJ111" s="376"/>
      <c r="OFK111" s="376"/>
      <c r="OFL111" s="376"/>
      <c r="OFM111" s="376"/>
      <c r="OFN111" s="376"/>
      <c r="OFO111" s="376"/>
      <c r="OFP111" s="376"/>
      <c r="OFQ111" s="376"/>
      <c r="OFR111" s="376"/>
      <c r="OFS111" s="376"/>
      <c r="OFT111" s="376"/>
      <c r="OFU111" s="376"/>
      <c r="OFV111" s="376"/>
      <c r="OFW111" s="376"/>
      <c r="OFX111" s="376"/>
      <c r="OFY111" s="376"/>
      <c r="OFZ111" s="376"/>
      <c r="OGA111" s="376"/>
      <c r="OGB111" s="376"/>
      <c r="OGC111" s="376"/>
      <c r="OGD111" s="376"/>
      <c r="OGE111" s="376"/>
      <c r="OGF111" s="376"/>
      <c r="OGG111" s="376"/>
      <c r="OGH111" s="376"/>
      <c r="OGI111" s="376"/>
      <c r="OGJ111" s="376"/>
      <c r="OGK111" s="376"/>
      <c r="OGL111" s="376"/>
      <c r="OGM111" s="376"/>
      <c r="OGN111" s="376"/>
      <c r="OGO111" s="376"/>
      <c r="OGP111" s="376"/>
      <c r="OGQ111" s="376"/>
      <c r="OGR111" s="376"/>
      <c r="OGS111" s="376"/>
      <c r="OGT111" s="376"/>
      <c r="OGU111" s="376"/>
      <c r="OGV111" s="376"/>
      <c r="OGW111" s="376"/>
      <c r="OGX111" s="376"/>
      <c r="OGY111" s="376"/>
      <c r="OGZ111" s="376"/>
      <c r="OHA111" s="376"/>
      <c r="OHB111" s="376"/>
      <c r="OHC111" s="376"/>
      <c r="OHD111" s="376"/>
      <c r="OHE111" s="376"/>
      <c r="OHF111" s="376"/>
      <c r="OHG111" s="376"/>
      <c r="OHH111" s="376"/>
      <c r="OHI111" s="376"/>
      <c r="OHJ111" s="376"/>
      <c r="OHK111" s="376"/>
      <c r="OHL111" s="376"/>
      <c r="OHM111" s="376"/>
      <c r="OHN111" s="376"/>
      <c r="OHO111" s="376"/>
      <c r="OHP111" s="376"/>
      <c r="OHQ111" s="376"/>
      <c r="OHR111" s="376"/>
      <c r="OHS111" s="376"/>
      <c r="OHT111" s="376"/>
      <c r="OHU111" s="376"/>
      <c r="OHV111" s="376"/>
      <c r="OHW111" s="376"/>
      <c r="OHX111" s="376"/>
      <c r="OHY111" s="376"/>
      <c r="OHZ111" s="376"/>
      <c r="OIA111" s="376"/>
      <c r="OIB111" s="376"/>
      <c r="OIC111" s="376"/>
      <c r="OID111" s="376"/>
      <c r="OIE111" s="376"/>
      <c r="OIF111" s="376"/>
      <c r="OIG111" s="376"/>
      <c r="OIH111" s="376"/>
      <c r="OII111" s="376"/>
      <c r="OIJ111" s="376"/>
      <c r="OIK111" s="376"/>
      <c r="OIL111" s="376"/>
      <c r="OIM111" s="376"/>
      <c r="OIN111" s="376"/>
      <c r="OIO111" s="376"/>
      <c r="OIP111" s="376"/>
      <c r="OIQ111" s="376"/>
      <c r="OIR111" s="376"/>
      <c r="OIS111" s="376"/>
      <c r="OIT111" s="376"/>
      <c r="OIU111" s="376"/>
      <c r="OIV111" s="376"/>
      <c r="OIW111" s="376"/>
      <c r="OIX111" s="376"/>
      <c r="OIY111" s="376"/>
      <c r="OIZ111" s="376"/>
      <c r="OJA111" s="376"/>
      <c r="OJB111" s="376"/>
      <c r="OJC111" s="376"/>
      <c r="OJD111" s="376"/>
      <c r="OJE111" s="376"/>
      <c r="OJF111" s="376"/>
      <c r="OJG111" s="376"/>
      <c r="OJH111" s="376"/>
      <c r="OJI111" s="376"/>
      <c r="OJJ111" s="376"/>
      <c r="OJK111" s="376"/>
      <c r="OJL111" s="376"/>
      <c r="OJM111" s="376"/>
      <c r="OJN111" s="376"/>
      <c r="OJO111" s="376"/>
      <c r="OJP111" s="376"/>
      <c r="OJQ111" s="376"/>
      <c r="OJR111" s="376"/>
      <c r="OJS111" s="376"/>
      <c r="OJT111" s="376"/>
      <c r="OJU111" s="376"/>
      <c r="OJV111" s="376"/>
      <c r="OJW111" s="376"/>
      <c r="OJX111" s="376"/>
      <c r="OJY111" s="376"/>
      <c r="OJZ111" s="376"/>
      <c r="OKA111" s="376"/>
      <c r="OKB111" s="376"/>
      <c r="OKC111" s="376"/>
      <c r="OKD111" s="376"/>
      <c r="OKE111" s="376"/>
      <c r="OKF111" s="376"/>
      <c r="OKG111" s="376"/>
      <c r="OKH111" s="376"/>
      <c r="OKI111" s="376"/>
      <c r="OKJ111" s="376"/>
      <c r="OKK111" s="376"/>
      <c r="OKL111" s="376"/>
      <c r="OKM111" s="376"/>
      <c r="OKN111" s="376"/>
      <c r="OKO111" s="376"/>
      <c r="OKP111" s="376"/>
      <c r="OKQ111" s="376"/>
      <c r="OKR111" s="376"/>
      <c r="OKS111" s="376"/>
      <c r="OKT111" s="376"/>
      <c r="OKU111" s="376"/>
      <c r="OKV111" s="376"/>
      <c r="OKW111" s="376"/>
      <c r="OKX111" s="376"/>
      <c r="OKY111" s="376"/>
      <c r="OKZ111" s="376"/>
      <c r="OLA111" s="376"/>
      <c r="OLB111" s="376"/>
      <c r="OLC111" s="376"/>
      <c r="OLD111" s="376"/>
      <c r="OLE111" s="376"/>
      <c r="OLF111" s="376"/>
      <c r="OLG111" s="376"/>
      <c r="OLH111" s="376"/>
      <c r="OLI111" s="376"/>
      <c r="OLJ111" s="376"/>
      <c r="OLK111" s="376"/>
      <c r="OLL111" s="376"/>
      <c r="OLM111" s="376"/>
      <c r="OLN111" s="376"/>
      <c r="OLO111" s="376"/>
      <c r="OLP111" s="376"/>
      <c r="OLQ111" s="376"/>
      <c r="OLR111" s="376"/>
      <c r="OLS111" s="376"/>
      <c r="OLT111" s="376"/>
      <c r="OLU111" s="376"/>
      <c r="OLV111" s="376"/>
      <c r="OLW111" s="376"/>
      <c r="OLX111" s="376"/>
      <c r="OLY111" s="376"/>
      <c r="OLZ111" s="376"/>
      <c r="OMA111" s="376"/>
      <c r="OMB111" s="376"/>
      <c r="OMC111" s="376"/>
      <c r="OMD111" s="376"/>
      <c r="OME111" s="376"/>
      <c r="OMF111" s="376"/>
      <c r="OMG111" s="376"/>
      <c r="OMH111" s="376"/>
      <c r="OMI111" s="376"/>
      <c r="OMJ111" s="376"/>
      <c r="OMK111" s="376"/>
      <c r="OML111" s="376"/>
      <c r="OMM111" s="376"/>
      <c r="OMN111" s="376"/>
      <c r="OMO111" s="376"/>
      <c r="OMP111" s="376"/>
      <c r="OMQ111" s="376"/>
      <c r="OMR111" s="376"/>
      <c r="OMS111" s="376"/>
      <c r="OMT111" s="376"/>
      <c r="OMU111" s="376"/>
      <c r="OMV111" s="376"/>
      <c r="OMW111" s="376"/>
      <c r="OMX111" s="376"/>
      <c r="OMY111" s="376"/>
      <c r="OMZ111" s="376"/>
      <c r="ONA111" s="376"/>
      <c r="ONB111" s="376"/>
      <c r="ONC111" s="376"/>
      <c r="OND111" s="376"/>
      <c r="ONE111" s="376"/>
      <c r="ONF111" s="376"/>
      <c r="ONG111" s="376"/>
      <c r="ONH111" s="376"/>
      <c r="ONI111" s="376"/>
      <c r="ONJ111" s="376"/>
      <c r="ONK111" s="376"/>
      <c r="ONL111" s="376"/>
      <c r="ONM111" s="376"/>
      <c r="ONN111" s="376"/>
      <c r="ONO111" s="376"/>
      <c r="ONP111" s="376"/>
      <c r="ONQ111" s="376"/>
      <c r="ONR111" s="376"/>
      <c r="ONS111" s="376"/>
      <c r="ONT111" s="376"/>
      <c r="ONU111" s="376"/>
      <c r="ONV111" s="376"/>
      <c r="ONW111" s="376"/>
      <c r="ONX111" s="376"/>
      <c r="ONY111" s="376"/>
      <c r="ONZ111" s="376"/>
      <c r="OOA111" s="376"/>
      <c r="OOB111" s="376"/>
      <c r="OOC111" s="376"/>
      <c r="OOD111" s="376"/>
      <c r="OOE111" s="376"/>
      <c r="OOF111" s="376"/>
      <c r="OOG111" s="376"/>
      <c r="OOH111" s="376"/>
      <c r="OOI111" s="376"/>
      <c r="OOJ111" s="376"/>
      <c r="OOK111" s="376"/>
      <c r="OOL111" s="376"/>
      <c r="OOM111" s="376"/>
      <c r="OON111" s="376"/>
      <c r="OOO111" s="376"/>
      <c r="OOP111" s="376"/>
      <c r="OOQ111" s="376"/>
      <c r="OOR111" s="376"/>
      <c r="OOS111" s="376"/>
      <c r="OOT111" s="376"/>
      <c r="OOU111" s="376"/>
      <c r="OOV111" s="376"/>
      <c r="OOW111" s="376"/>
      <c r="OOX111" s="376"/>
      <c r="OOY111" s="376"/>
      <c r="OOZ111" s="376"/>
      <c r="OPA111" s="376"/>
      <c r="OPB111" s="376"/>
      <c r="OPC111" s="376"/>
      <c r="OPD111" s="376"/>
      <c r="OPE111" s="376"/>
      <c r="OPF111" s="376"/>
      <c r="OPG111" s="376"/>
      <c r="OPH111" s="376"/>
      <c r="OPI111" s="376"/>
      <c r="OPJ111" s="376"/>
      <c r="OPK111" s="376"/>
      <c r="OPL111" s="376"/>
      <c r="OPM111" s="376"/>
      <c r="OPN111" s="376"/>
      <c r="OPO111" s="376"/>
      <c r="OPP111" s="376"/>
      <c r="OPQ111" s="376"/>
      <c r="OPR111" s="376"/>
      <c r="OPS111" s="376"/>
      <c r="OPT111" s="376"/>
      <c r="OPU111" s="376"/>
      <c r="OPV111" s="376"/>
      <c r="OPW111" s="376"/>
      <c r="OPX111" s="376"/>
      <c r="OPY111" s="376"/>
      <c r="OPZ111" s="376"/>
      <c r="OQA111" s="376"/>
      <c r="OQB111" s="376"/>
      <c r="OQC111" s="376"/>
      <c r="OQD111" s="376"/>
      <c r="OQE111" s="376"/>
      <c r="OQF111" s="376"/>
      <c r="OQG111" s="376"/>
      <c r="OQH111" s="376"/>
      <c r="OQI111" s="376"/>
      <c r="OQJ111" s="376"/>
      <c r="OQK111" s="376"/>
      <c r="OQL111" s="376"/>
      <c r="OQM111" s="376"/>
      <c r="OQN111" s="376"/>
      <c r="OQO111" s="376"/>
      <c r="OQP111" s="376"/>
      <c r="OQQ111" s="376"/>
      <c r="OQR111" s="376"/>
      <c r="OQS111" s="376"/>
      <c r="OQT111" s="376"/>
      <c r="OQU111" s="376"/>
      <c r="OQV111" s="376"/>
      <c r="OQW111" s="376"/>
      <c r="OQX111" s="376"/>
      <c r="OQY111" s="376"/>
      <c r="OQZ111" s="376"/>
      <c r="ORA111" s="376"/>
      <c r="ORB111" s="376"/>
      <c r="ORC111" s="376"/>
      <c r="ORD111" s="376"/>
      <c r="ORE111" s="376"/>
      <c r="ORF111" s="376"/>
      <c r="ORG111" s="376"/>
      <c r="ORH111" s="376"/>
      <c r="ORI111" s="376"/>
      <c r="ORJ111" s="376"/>
      <c r="ORK111" s="376"/>
      <c r="ORL111" s="376"/>
      <c r="ORM111" s="376"/>
      <c r="ORN111" s="376"/>
      <c r="ORO111" s="376"/>
      <c r="ORP111" s="376"/>
      <c r="ORQ111" s="376"/>
      <c r="ORR111" s="376"/>
      <c r="ORS111" s="376"/>
      <c r="ORT111" s="376"/>
      <c r="ORU111" s="376"/>
      <c r="ORV111" s="376"/>
      <c r="ORW111" s="376"/>
      <c r="ORX111" s="376"/>
      <c r="ORY111" s="376"/>
      <c r="ORZ111" s="376"/>
      <c r="OSA111" s="376"/>
      <c r="OSB111" s="376"/>
      <c r="OSC111" s="376"/>
      <c r="OSD111" s="376"/>
      <c r="OSE111" s="376"/>
      <c r="OSF111" s="376"/>
      <c r="OSG111" s="376"/>
      <c r="OSH111" s="376"/>
      <c r="OSI111" s="376"/>
      <c r="OSJ111" s="376"/>
      <c r="OSK111" s="376"/>
      <c r="OSL111" s="376"/>
      <c r="OSM111" s="376"/>
      <c r="OSN111" s="376"/>
      <c r="OSO111" s="376"/>
      <c r="OSP111" s="376"/>
      <c r="OSQ111" s="376"/>
      <c r="OSR111" s="376"/>
      <c r="OSS111" s="376"/>
      <c r="OST111" s="376"/>
      <c r="OSU111" s="376"/>
      <c r="OSV111" s="376"/>
      <c r="OSW111" s="376"/>
      <c r="OSX111" s="376"/>
      <c r="OSY111" s="376"/>
      <c r="OSZ111" s="376"/>
      <c r="OTA111" s="376"/>
      <c r="OTB111" s="376"/>
      <c r="OTC111" s="376"/>
      <c r="OTD111" s="376"/>
      <c r="OTE111" s="376"/>
      <c r="OTF111" s="376"/>
      <c r="OTG111" s="376"/>
      <c r="OTH111" s="376"/>
      <c r="OTI111" s="376"/>
      <c r="OTJ111" s="376"/>
      <c r="OTK111" s="376"/>
      <c r="OTL111" s="376"/>
      <c r="OTM111" s="376"/>
      <c r="OTN111" s="376"/>
      <c r="OTO111" s="376"/>
      <c r="OTP111" s="376"/>
      <c r="OTQ111" s="376"/>
      <c r="OTR111" s="376"/>
      <c r="OTS111" s="376"/>
      <c r="OTT111" s="376"/>
      <c r="OTU111" s="376"/>
      <c r="OTV111" s="376"/>
      <c r="OTW111" s="376"/>
      <c r="OTX111" s="376"/>
      <c r="OTY111" s="376"/>
      <c r="OTZ111" s="376"/>
      <c r="OUA111" s="376"/>
      <c r="OUB111" s="376"/>
      <c r="OUC111" s="376"/>
      <c r="OUD111" s="376"/>
      <c r="OUE111" s="376"/>
      <c r="OUF111" s="376"/>
      <c r="OUG111" s="376"/>
      <c r="OUH111" s="376"/>
      <c r="OUI111" s="376"/>
      <c r="OUJ111" s="376"/>
      <c r="OUK111" s="376"/>
      <c r="OUL111" s="376"/>
      <c r="OUM111" s="376"/>
      <c r="OUN111" s="376"/>
      <c r="OUO111" s="376"/>
      <c r="OUP111" s="376"/>
      <c r="OUQ111" s="376"/>
      <c r="OUR111" s="376"/>
      <c r="OUS111" s="376"/>
      <c r="OUT111" s="376"/>
      <c r="OUU111" s="376"/>
      <c r="OUV111" s="376"/>
      <c r="OUW111" s="376"/>
      <c r="OUX111" s="376"/>
      <c r="OUY111" s="376"/>
      <c r="OUZ111" s="376"/>
      <c r="OVA111" s="376"/>
      <c r="OVB111" s="376"/>
      <c r="OVC111" s="376"/>
      <c r="OVD111" s="376"/>
      <c r="OVE111" s="376"/>
      <c r="OVF111" s="376"/>
      <c r="OVG111" s="376"/>
      <c r="OVH111" s="376"/>
      <c r="OVI111" s="376"/>
      <c r="OVJ111" s="376"/>
      <c r="OVK111" s="376"/>
      <c r="OVL111" s="376"/>
      <c r="OVM111" s="376"/>
      <c r="OVN111" s="376"/>
      <c r="OVO111" s="376"/>
      <c r="OVP111" s="376"/>
      <c r="OVQ111" s="376"/>
      <c r="OVR111" s="376"/>
      <c r="OVS111" s="376"/>
      <c r="OVT111" s="376"/>
      <c r="OVU111" s="376"/>
      <c r="OVV111" s="376"/>
      <c r="OVW111" s="376"/>
      <c r="OVX111" s="376"/>
      <c r="OVY111" s="376"/>
      <c r="OVZ111" s="376"/>
      <c r="OWA111" s="376"/>
      <c r="OWB111" s="376"/>
      <c r="OWC111" s="376"/>
      <c r="OWD111" s="376"/>
      <c r="OWE111" s="376"/>
      <c r="OWF111" s="376"/>
      <c r="OWG111" s="376"/>
      <c r="OWH111" s="376"/>
      <c r="OWI111" s="376"/>
      <c r="OWJ111" s="376"/>
      <c r="OWK111" s="376"/>
      <c r="OWL111" s="376"/>
      <c r="OWM111" s="376"/>
      <c r="OWN111" s="376"/>
      <c r="OWO111" s="376"/>
      <c r="OWP111" s="376"/>
      <c r="OWQ111" s="376"/>
      <c r="OWR111" s="376"/>
      <c r="OWS111" s="376"/>
      <c r="OWT111" s="376"/>
      <c r="OWU111" s="376"/>
      <c r="OWV111" s="376"/>
      <c r="OWW111" s="376"/>
      <c r="OWX111" s="376"/>
      <c r="OWY111" s="376"/>
      <c r="OWZ111" s="376"/>
      <c r="OXA111" s="376"/>
      <c r="OXB111" s="376"/>
      <c r="OXC111" s="376"/>
      <c r="OXD111" s="376"/>
      <c r="OXE111" s="376"/>
      <c r="OXF111" s="376"/>
      <c r="OXG111" s="376"/>
      <c r="OXH111" s="376"/>
      <c r="OXI111" s="376"/>
      <c r="OXJ111" s="376"/>
      <c r="OXK111" s="376"/>
      <c r="OXL111" s="376"/>
      <c r="OXM111" s="376"/>
      <c r="OXN111" s="376"/>
      <c r="OXO111" s="376"/>
      <c r="OXP111" s="376"/>
      <c r="OXQ111" s="376"/>
      <c r="OXR111" s="376"/>
      <c r="OXS111" s="376"/>
      <c r="OXT111" s="376"/>
      <c r="OXU111" s="376"/>
      <c r="OXV111" s="376"/>
      <c r="OXW111" s="376"/>
      <c r="OXX111" s="376"/>
      <c r="OXY111" s="376"/>
      <c r="OXZ111" s="376"/>
      <c r="OYA111" s="376"/>
      <c r="OYB111" s="376"/>
      <c r="OYC111" s="376"/>
      <c r="OYD111" s="376"/>
      <c r="OYE111" s="376"/>
      <c r="OYF111" s="376"/>
      <c r="OYG111" s="376"/>
      <c r="OYH111" s="376"/>
      <c r="OYI111" s="376"/>
      <c r="OYJ111" s="376"/>
      <c r="OYK111" s="376"/>
      <c r="OYL111" s="376"/>
      <c r="OYM111" s="376"/>
      <c r="OYN111" s="376"/>
      <c r="OYO111" s="376"/>
      <c r="OYP111" s="376"/>
      <c r="OYQ111" s="376"/>
      <c r="OYR111" s="376"/>
      <c r="OYS111" s="376"/>
      <c r="OYT111" s="376"/>
      <c r="OYU111" s="376"/>
      <c r="OYV111" s="376"/>
      <c r="OYW111" s="376"/>
      <c r="OYX111" s="376"/>
      <c r="OYY111" s="376"/>
      <c r="OYZ111" s="376"/>
      <c r="OZA111" s="376"/>
      <c r="OZB111" s="376"/>
      <c r="OZC111" s="376"/>
      <c r="OZD111" s="376"/>
      <c r="OZE111" s="376"/>
      <c r="OZF111" s="376"/>
      <c r="OZG111" s="376"/>
      <c r="OZH111" s="376"/>
      <c r="OZI111" s="376"/>
      <c r="OZJ111" s="376"/>
      <c r="OZK111" s="376"/>
      <c r="OZL111" s="376"/>
      <c r="OZM111" s="376"/>
      <c r="OZN111" s="376"/>
      <c r="OZO111" s="376"/>
      <c r="OZP111" s="376"/>
      <c r="OZQ111" s="376"/>
      <c r="OZR111" s="376"/>
      <c r="OZS111" s="376"/>
      <c r="OZT111" s="376"/>
      <c r="OZU111" s="376"/>
      <c r="OZV111" s="376"/>
      <c r="OZW111" s="376"/>
      <c r="OZX111" s="376"/>
      <c r="OZY111" s="376"/>
      <c r="OZZ111" s="376"/>
      <c r="PAA111" s="376"/>
      <c r="PAB111" s="376"/>
      <c r="PAC111" s="376"/>
      <c r="PAD111" s="376"/>
      <c r="PAE111" s="376"/>
      <c r="PAF111" s="376"/>
      <c r="PAG111" s="376"/>
      <c r="PAH111" s="376"/>
      <c r="PAI111" s="376"/>
      <c r="PAJ111" s="376"/>
      <c r="PAK111" s="376"/>
      <c r="PAL111" s="376"/>
      <c r="PAM111" s="376"/>
      <c r="PAN111" s="376"/>
      <c r="PAO111" s="376"/>
      <c r="PAP111" s="376"/>
      <c r="PAQ111" s="376"/>
      <c r="PAR111" s="376"/>
      <c r="PAS111" s="376"/>
      <c r="PAT111" s="376"/>
      <c r="PAU111" s="376"/>
      <c r="PAV111" s="376"/>
      <c r="PAW111" s="376"/>
      <c r="PAX111" s="376"/>
      <c r="PAY111" s="376"/>
      <c r="PAZ111" s="376"/>
      <c r="PBA111" s="376"/>
      <c r="PBB111" s="376"/>
      <c r="PBC111" s="376"/>
      <c r="PBD111" s="376"/>
      <c r="PBE111" s="376"/>
      <c r="PBF111" s="376"/>
      <c r="PBG111" s="376"/>
      <c r="PBH111" s="376"/>
      <c r="PBI111" s="376"/>
      <c r="PBJ111" s="376"/>
      <c r="PBK111" s="376"/>
      <c r="PBL111" s="376"/>
      <c r="PBM111" s="376"/>
      <c r="PBN111" s="376"/>
      <c r="PBO111" s="376"/>
      <c r="PBP111" s="376"/>
      <c r="PBQ111" s="376"/>
      <c r="PBR111" s="376"/>
      <c r="PBS111" s="376"/>
      <c r="PBT111" s="376"/>
      <c r="PBU111" s="376"/>
      <c r="PBV111" s="376"/>
      <c r="PBW111" s="376"/>
      <c r="PBX111" s="376"/>
      <c r="PBY111" s="376"/>
      <c r="PBZ111" s="376"/>
      <c r="PCA111" s="376"/>
      <c r="PCB111" s="376"/>
      <c r="PCC111" s="376"/>
      <c r="PCD111" s="376"/>
      <c r="PCE111" s="376"/>
      <c r="PCF111" s="376"/>
      <c r="PCG111" s="376"/>
      <c r="PCH111" s="376"/>
      <c r="PCI111" s="376"/>
      <c r="PCJ111" s="376"/>
      <c r="PCK111" s="376"/>
      <c r="PCL111" s="376"/>
      <c r="PCM111" s="376"/>
      <c r="PCN111" s="376"/>
      <c r="PCO111" s="376"/>
      <c r="PCP111" s="376"/>
      <c r="PCQ111" s="376"/>
      <c r="PCR111" s="376"/>
      <c r="PCS111" s="376"/>
      <c r="PCT111" s="376"/>
      <c r="PCU111" s="376"/>
      <c r="PCV111" s="376"/>
      <c r="PCW111" s="376"/>
      <c r="PCX111" s="376"/>
      <c r="PCY111" s="376"/>
      <c r="PCZ111" s="376"/>
      <c r="PDA111" s="376"/>
      <c r="PDB111" s="376"/>
      <c r="PDC111" s="376"/>
      <c r="PDD111" s="376"/>
      <c r="PDE111" s="376"/>
      <c r="PDF111" s="376"/>
      <c r="PDG111" s="376"/>
      <c r="PDH111" s="376"/>
      <c r="PDI111" s="376"/>
      <c r="PDJ111" s="376"/>
      <c r="PDK111" s="376"/>
      <c r="PDL111" s="376"/>
      <c r="PDM111" s="376"/>
      <c r="PDN111" s="376"/>
      <c r="PDO111" s="376"/>
      <c r="PDP111" s="376"/>
      <c r="PDQ111" s="376"/>
      <c r="PDR111" s="376"/>
      <c r="PDS111" s="376"/>
      <c r="PDT111" s="376"/>
      <c r="PDU111" s="376"/>
      <c r="PDV111" s="376"/>
      <c r="PDW111" s="376"/>
      <c r="PDX111" s="376"/>
      <c r="PDY111" s="376"/>
      <c r="PDZ111" s="376"/>
      <c r="PEA111" s="376"/>
      <c r="PEB111" s="376"/>
      <c r="PEC111" s="376"/>
      <c r="PED111" s="376"/>
      <c r="PEE111" s="376"/>
      <c r="PEF111" s="376"/>
      <c r="PEG111" s="376"/>
      <c r="PEH111" s="376"/>
      <c r="PEI111" s="376"/>
      <c r="PEJ111" s="376"/>
      <c r="PEK111" s="376"/>
      <c r="PEL111" s="376"/>
      <c r="PEM111" s="376"/>
      <c r="PEN111" s="376"/>
      <c r="PEO111" s="376"/>
      <c r="PEP111" s="376"/>
      <c r="PEQ111" s="376"/>
      <c r="PER111" s="376"/>
      <c r="PES111" s="376"/>
      <c r="PET111" s="376"/>
      <c r="PEU111" s="376"/>
      <c r="PEV111" s="376"/>
      <c r="PEW111" s="376"/>
      <c r="PEX111" s="376"/>
      <c r="PEY111" s="376"/>
      <c r="PEZ111" s="376"/>
      <c r="PFA111" s="376"/>
      <c r="PFB111" s="376"/>
      <c r="PFC111" s="376"/>
      <c r="PFD111" s="376"/>
      <c r="PFE111" s="376"/>
      <c r="PFF111" s="376"/>
      <c r="PFG111" s="376"/>
      <c r="PFH111" s="376"/>
      <c r="PFI111" s="376"/>
      <c r="PFJ111" s="376"/>
      <c r="PFK111" s="376"/>
      <c r="PFL111" s="376"/>
      <c r="PFM111" s="376"/>
      <c r="PFN111" s="376"/>
      <c r="PFO111" s="376"/>
      <c r="PFP111" s="376"/>
      <c r="PFQ111" s="376"/>
      <c r="PFR111" s="376"/>
      <c r="PFS111" s="376"/>
      <c r="PFT111" s="376"/>
      <c r="PFU111" s="376"/>
      <c r="PFV111" s="376"/>
      <c r="PFW111" s="376"/>
      <c r="PFX111" s="376"/>
      <c r="PFY111" s="376"/>
      <c r="PFZ111" s="376"/>
      <c r="PGA111" s="376"/>
      <c r="PGB111" s="376"/>
      <c r="PGC111" s="376"/>
      <c r="PGD111" s="376"/>
      <c r="PGE111" s="376"/>
      <c r="PGF111" s="376"/>
      <c r="PGG111" s="376"/>
      <c r="PGH111" s="376"/>
      <c r="PGI111" s="376"/>
      <c r="PGJ111" s="376"/>
      <c r="PGK111" s="376"/>
      <c r="PGL111" s="376"/>
      <c r="PGM111" s="376"/>
      <c r="PGN111" s="376"/>
      <c r="PGO111" s="376"/>
      <c r="PGP111" s="376"/>
      <c r="PGQ111" s="376"/>
      <c r="PGR111" s="376"/>
      <c r="PGS111" s="376"/>
      <c r="PGT111" s="376"/>
      <c r="PGU111" s="376"/>
      <c r="PGV111" s="376"/>
      <c r="PGW111" s="376"/>
      <c r="PGX111" s="376"/>
      <c r="PGY111" s="376"/>
      <c r="PGZ111" s="376"/>
      <c r="PHA111" s="376"/>
      <c r="PHB111" s="376"/>
      <c r="PHC111" s="376"/>
      <c r="PHD111" s="376"/>
      <c r="PHE111" s="376"/>
      <c r="PHF111" s="376"/>
      <c r="PHG111" s="376"/>
      <c r="PHH111" s="376"/>
      <c r="PHI111" s="376"/>
      <c r="PHJ111" s="376"/>
      <c r="PHK111" s="376"/>
      <c r="PHL111" s="376"/>
      <c r="PHM111" s="376"/>
      <c r="PHN111" s="376"/>
      <c r="PHO111" s="376"/>
      <c r="PHP111" s="376"/>
      <c r="PHQ111" s="376"/>
      <c r="PHR111" s="376"/>
      <c r="PHS111" s="376"/>
      <c r="PHT111" s="376"/>
      <c r="PHU111" s="376"/>
      <c r="PHV111" s="376"/>
      <c r="PHW111" s="376"/>
      <c r="PHX111" s="376"/>
      <c r="PHY111" s="376"/>
      <c r="PHZ111" s="376"/>
      <c r="PIA111" s="376"/>
      <c r="PIB111" s="376"/>
      <c r="PIC111" s="376"/>
      <c r="PID111" s="376"/>
      <c r="PIE111" s="376"/>
      <c r="PIF111" s="376"/>
      <c r="PIG111" s="376"/>
      <c r="PIH111" s="376"/>
      <c r="PII111" s="376"/>
      <c r="PIJ111" s="376"/>
      <c r="PIK111" s="376"/>
      <c r="PIL111" s="376"/>
      <c r="PIM111" s="376"/>
      <c r="PIN111" s="376"/>
      <c r="PIO111" s="376"/>
      <c r="PIP111" s="376"/>
      <c r="PIQ111" s="376"/>
      <c r="PIR111" s="376"/>
      <c r="PIS111" s="376"/>
      <c r="PIT111" s="376"/>
      <c r="PIU111" s="376"/>
      <c r="PIV111" s="376"/>
      <c r="PIW111" s="376"/>
      <c r="PIX111" s="376"/>
      <c r="PIY111" s="376"/>
      <c r="PIZ111" s="376"/>
      <c r="PJA111" s="376"/>
      <c r="PJB111" s="376"/>
      <c r="PJC111" s="376"/>
      <c r="PJD111" s="376"/>
      <c r="PJE111" s="376"/>
      <c r="PJF111" s="376"/>
      <c r="PJG111" s="376"/>
      <c r="PJH111" s="376"/>
      <c r="PJI111" s="376"/>
      <c r="PJJ111" s="376"/>
      <c r="PJK111" s="376"/>
      <c r="PJL111" s="376"/>
      <c r="PJM111" s="376"/>
      <c r="PJN111" s="376"/>
      <c r="PJO111" s="376"/>
      <c r="PJP111" s="376"/>
      <c r="PJQ111" s="376"/>
      <c r="PJR111" s="376"/>
      <c r="PJS111" s="376"/>
      <c r="PJT111" s="376"/>
      <c r="PJU111" s="376"/>
      <c r="PJV111" s="376"/>
      <c r="PJW111" s="376"/>
      <c r="PJX111" s="376"/>
      <c r="PJY111" s="376"/>
      <c r="PJZ111" s="376"/>
      <c r="PKA111" s="376"/>
      <c r="PKB111" s="376"/>
      <c r="PKC111" s="376"/>
      <c r="PKD111" s="376"/>
      <c r="PKE111" s="376"/>
      <c r="PKF111" s="376"/>
      <c r="PKG111" s="376"/>
      <c r="PKH111" s="376"/>
      <c r="PKI111" s="376"/>
      <c r="PKJ111" s="376"/>
      <c r="PKK111" s="376"/>
      <c r="PKL111" s="376"/>
      <c r="PKM111" s="376"/>
      <c r="PKN111" s="376"/>
      <c r="PKO111" s="376"/>
      <c r="PKP111" s="376"/>
      <c r="PKQ111" s="376"/>
      <c r="PKR111" s="376"/>
      <c r="PKS111" s="376"/>
      <c r="PKT111" s="376"/>
      <c r="PKU111" s="376"/>
      <c r="PKV111" s="376"/>
      <c r="PKW111" s="376"/>
      <c r="PKX111" s="376"/>
      <c r="PKY111" s="376"/>
      <c r="PKZ111" s="376"/>
      <c r="PLA111" s="376"/>
      <c r="PLB111" s="376"/>
      <c r="PLC111" s="376"/>
      <c r="PLD111" s="376"/>
      <c r="PLE111" s="376"/>
      <c r="PLF111" s="376"/>
      <c r="PLG111" s="376"/>
      <c r="PLH111" s="376"/>
      <c r="PLI111" s="376"/>
      <c r="PLJ111" s="376"/>
      <c r="PLK111" s="376"/>
      <c r="PLL111" s="376"/>
      <c r="PLM111" s="376"/>
      <c r="PLN111" s="376"/>
      <c r="PLO111" s="376"/>
      <c r="PLP111" s="376"/>
      <c r="PLQ111" s="376"/>
      <c r="PLR111" s="376"/>
      <c r="PLS111" s="376"/>
      <c r="PLT111" s="376"/>
      <c r="PLU111" s="376"/>
      <c r="PLV111" s="376"/>
      <c r="PLW111" s="376"/>
      <c r="PLX111" s="376"/>
      <c r="PLY111" s="376"/>
      <c r="PLZ111" s="376"/>
      <c r="PMA111" s="376"/>
      <c r="PMB111" s="376"/>
      <c r="PMC111" s="376"/>
      <c r="PMD111" s="376"/>
      <c r="PME111" s="376"/>
      <c r="PMF111" s="376"/>
      <c r="PMG111" s="376"/>
      <c r="PMH111" s="376"/>
      <c r="PMI111" s="376"/>
      <c r="PMJ111" s="376"/>
      <c r="PMK111" s="376"/>
      <c r="PML111" s="376"/>
      <c r="PMM111" s="376"/>
      <c r="PMN111" s="376"/>
      <c r="PMO111" s="376"/>
      <c r="PMP111" s="376"/>
      <c r="PMQ111" s="376"/>
      <c r="PMR111" s="376"/>
      <c r="PMS111" s="376"/>
      <c r="PMT111" s="376"/>
      <c r="PMU111" s="376"/>
      <c r="PMV111" s="376"/>
      <c r="PMW111" s="376"/>
      <c r="PMX111" s="376"/>
      <c r="PMY111" s="376"/>
      <c r="PMZ111" s="376"/>
      <c r="PNA111" s="376"/>
      <c r="PNB111" s="376"/>
      <c r="PNC111" s="376"/>
      <c r="PND111" s="376"/>
      <c r="PNE111" s="376"/>
      <c r="PNF111" s="376"/>
      <c r="PNG111" s="376"/>
      <c r="PNH111" s="376"/>
      <c r="PNI111" s="376"/>
      <c r="PNJ111" s="376"/>
      <c r="PNK111" s="376"/>
      <c r="PNL111" s="376"/>
      <c r="PNM111" s="376"/>
      <c r="PNN111" s="376"/>
      <c r="PNO111" s="376"/>
      <c r="PNP111" s="376"/>
      <c r="PNQ111" s="376"/>
      <c r="PNR111" s="376"/>
      <c r="PNS111" s="376"/>
      <c r="PNT111" s="376"/>
      <c r="PNU111" s="376"/>
      <c r="PNV111" s="376"/>
      <c r="PNW111" s="376"/>
      <c r="PNX111" s="376"/>
      <c r="PNY111" s="376"/>
      <c r="PNZ111" s="376"/>
      <c r="POA111" s="376"/>
      <c r="POB111" s="376"/>
      <c r="POC111" s="376"/>
      <c r="POD111" s="376"/>
      <c r="POE111" s="376"/>
      <c r="POF111" s="376"/>
      <c r="POG111" s="376"/>
      <c r="POH111" s="376"/>
      <c r="POI111" s="376"/>
      <c r="POJ111" s="376"/>
      <c r="POK111" s="376"/>
      <c r="POL111" s="376"/>
      <c r="POM111" s="376"/>
      <c r="PON111" s="376"/>
      <c r="POO111" s="376"/>
      <c r="POP111" s="376"/>
      <c r="POQ111" s="376"/>
      <c r="POR111" s="376"/>
      <c r="POS111" s="376"/>
      <c r="POT111" s="376"/>
      <c r="POU111" s="376"/>
      <c r="POV111" s="376"/>
      <c r="POW111" s="376"/>
      <c r="POX111" s="376"/>
      <c r="POY111" s="376"/>
      <c r="POZ111" s="376"/>
      <c r="PPA111" s="376"/>
      <c r="PPB111" s="376"/>
      <c r="PPC111" s="376"/>
      <c r="PPD111" s="376"/>
      <c r="PPE111" s="376"/>
      <c r="PPF111" s="376"/>
      <c r="PPG111" s="376"/>
      <c r="PPH111" s="376"/>
      <c r="PPI111" s="376"/>
      <c r="PPJ111" s="376"/>
      <c r="PPK111" s="376"/>
      <c r="PPL111" s="376"/>
      <c r="PPM111" s="376"/>
      <c r="PPN111" s="376"/>
      <c r="PPO111" s="376"/>
      <c r="PPP111" s="376"/>
      <c r="PPQ111" s="376"/>
      <c r="PPR111" s="376"/>
      <c r="PPS111" s="376"/>
      <c r="PPT111" s="376"/>
      <c r="PPU111" s="376"/>
      <c r="PPV111" s="376"/>
      <c r="PPW111" s="376"/>
      <c r="PPX111" s="376"/>
      <c r="PPY111" s="376"/>
      <c r="PPZ111" s="376"/>
      <c r="PQA111" s="376"/>
      <c r="PQB111" s="376"/>
      <c r="PQC111" s="376"/>
      <c r="PQD111" s="376"/>
      <c r="PQE111" s="376"/>
      <c r="PQF111" s="376"/>
      <c r="PQG111" s="376"/>
      <c r="PQH111" s="376"/>
      <c r="PQI111" s="376"/>
      <c r="PQJ111" s="376"/>
      <c r="PQK111" s="376"/>
      <c r="PQL111" s="376"/>
      <c r="PQM111" s="376"/>
      <c r="PQN111" s="376"/>
      <c r="PQO111" s="376"/>
      <c r="PQP111" s="376"/>
      <c r="PQQ111" s="376"/>
      <c r="PQR111" s="376"/>
      <c r="PQS111" s="376"/>
      <c r="PQT111" s="376"/>
      <c r="PQU111" s="376"/>
      <c r="PQV111" s="376"/>
      <c r="PQW111" s="376"/>
      <c r="PQX111" s="376"/>
      <c r="PQY111" s="376"/>
      <c r="PQZ111" s="376"/>
      <c r="PRA111" s="376"/>
      <c r="PRB111" s="376"/>
      <c r="PRC111" s="376"/>
      <c r="PRD111" s="376"/>
      <c r="PRE111" s="376"/>
      <c r="PRF111" s="376"/>
      <c r="PRG111" s="376"/>
      <c r="PRH111" s="376"/>
      <c r="PRI111" s="376"/>
      <c r="PRJ111" s="376"/>
      <c r="PRK111" s="376"/>
      <c r="PRL111" s="376"/>
      <c r="PRM111" s="376"/>
      <c r="PRN111" s="376"/>
      <c r="PRO111" s="376"/>
      <c r="PRP111" s="376"/>
      <c r="PRQ111" s="376"/>
      <c r="PRR111" s="376"/>
      <c r="PRS111" s="376"/>
      <c r="PRT111" s="376"/>
      <c r="PRU111" s="376"/>
      <c r="PRV111" s="376"/>
      <c r="PRW111" s="376"/>
      <c r="PRX111" s="376"/>
      <c r="PRY111" s="376"/>
      <c r="PRZ111" s="376"/>
      <c r="PSA111" s="376"/>
      <c r="PSB111" s="376"/>
      <c r="PSC111" s="376"/>
      <c r="PSD111" s="376"/>
      <c r="PSE111" s="376"/>
      <c r="PSF111" s="376"/>
      <c r="PSG111" s="376"/>
      <c r="PSH111" s="376"/>
      <c r="PSI111" s="376"/>
      <c r="PSJ111" s="376"/>
      <c r="PSK111" s="376"/>
      <c r="PSL111" s="376"/>
      <c r="PSM111" s="376"/>
      <c r="PSN111" s="376"/>
      <c r="PSO111" s="376"/>
      <c r="PSP111" s="376"/>
      <c r="PSQ111" s="376"/>
      <c r="PSR111" s="376"/>
      <c r="PSS111" s="376"/>
      <c r="PST111" s="376"/>
      <c r="PSU111" s="376"/>
      <c r="PSV111" s="376"/>
      <c r="PSW111" s="376"/>
      <c r="PSX111" s="376"/>
      <c r="PSY111" s="376"/>
      <c r="PSZ111" s="376"/>
      <c r="PTA111" s="376"/>
      <c r="PTB111" s="376"/>
      <c r="PTC111" s="376"/>
      <c r="PTD111" s="376"/>
      <c r="PTE111" s="376"/>
      <c r="PTF111" s="376"/>
      <c r="PTG111" s="376"/>
      <c r="PTH111" s="376"/>
      <c r="PTI111" s="376"/>
      <c r="PTJ111" s="376"/>
      <c r="PTK111" s="376"/>
      <c r="PTL111" s="376"/>
      <c r="PTM111" s="376"/>
      <c r="PTN111" s="376"/>
      <c r="PTO111" s="376"/>
      <c r="PTP111" s="376"/>
      <c r="PTQ111" s="376"/>
      <c r="PTR111" s="376"/>
      <c r="PTS111" s="376"/>
      <c r="PTT111" s="376"/>
      <c r="PTU111" s="376"/>
      <c r="PTV111" s="376"/>
      <c r="PTW111" s="376"/>
      <c r="PTX111" s="376"/>
      <c r="PTY111" s="376"/>
      <c r="PTZ111" s="376"/>
      <c r="PUA111" s="376"/>
      <c r="PUB111" s="376"/>
      <c r="PUC111" s="376"/>
      <c r="PUD111" s="376"/>
      <c r="PUE111" s="376"/>
      <c r="PUF111" s="376"/>
      <c r="PUG111" s="376"/>
      <c r="PUH111" s="376"/>
      <c r="PUI111" s="376"/>
      <c r="PUJ111" s="376"/>
      <c r="PUK111" s="376"/>
      <c r="PUL111" s="376"/>
      <c r="PUM111" s="376"/>
      <c r="PUN111" s="376"/>
      <c r="PUO111" s="376"/>
      <c r="PUP111" s="376"/>
      <c r="PUQ111" s="376"/>
      <c r="PUR111" s="376"/>
      <c r="PUS111" s="376"/>
      <c r="PUT111" s="376"/>
      <c r="PUU111" s="376"/>
      <c r="PUV111" s="376"/>
      <c r="PUW111" s="376"/>
      <c r="PUX111" s="376"/>
      <c r="PUY111" s="376"/>
      <c r="PUZ111" s="376"/>
      <c r="PVA111" s="376"/>
      <c r="PVB111" s="376"/>
      <c r="PVC111" s="376"/>
      <c r="PVD111" s="376"/>
      <c r="PVE111" s="376"/>
      <c r="PVF111" s="376"/>
      <c r="PVG111" s="376"/>
      <c r="PVH111" s="376"/>
      <c r="PVI111" s="376"/>
      <c r="PVJ111" s="376"/>
      <c r="PVK111" s="376"/>
      <c r="PVL111" s="376"/>
      <c r="PVM111" s="376"/>
      <c r="PVN111" s="376"/>
      <c r="PVO111" s="376"/>
      <c r="PVP111" s="376"/>
      <c r="PVQ111" s="376"/>
      <c r="PVR111" s="376"/>
      <c r="PVS111" s="376"/>
      <c r="PVT111" s="376"/>
      <c r="PVU111" s="376"/>
      <c r="PVV111" s="376"/>
      <c r="PVW111" s="376"/>
      <c r="PVX111" s="376"/>
      <c r="PVY111" s="376"/>
      <c r="PVZ111" s="376"/>
      <c r="PWA111" s="376"/>
      <c r="PWB111" s="376"/>
      <c r="PWC111" s="376"/>
      <c r="PWD111" s="376"/>
      <c r="PWE111" s="376"/>
      <c r="PWF111" s="376"/>
      <c r="PWG111" s="376"/>
      <c r="PWH111" s="376"/>
      <c r="PWI111" s="376"/>
      <c r="PWJ111" s="376"/>
      <c r="PWK111" s="376"/>
      <c r="PWL111" s="376"/>
      <c r="PWM111" s="376"/>
      <c r="PWN111" s="376"/>
      <c r="PWO111" s="376"/>
      <c r="PWP111" s="376"/>
      <c r="PWQ111" s="376"/>
      <c r="PWR111" s="376"/>
      <c r="PWS111" s="376"/>
      <c r="PWT111" s="376"/>
      <c r="PWU111" s="376"/>
      <c r="PWV111" s="376"/>
      <c r="PWW111" s="376"/>
      <c r="PWX111" s="376"/>
      <c r="PWY111" s="376"/>
      <c r="PWZ111" s="376"/>
      <c r="PXA111" s="376"/>
      <c r="PXB111" s="376"/>
      <c r="PXC111" s="376"/>
      <c r="PXD111" s="376"/>
      <c r="PXE111" s="376"/>
      <c r="PXF111" s="376"/>
      <c r="PXG111" s="376"/>
      <c r="PXH111" s="376"/>
      <c r="PXI111" s="376"/>
      <c r="PXJ111" s="376"/>
      <c r="PXK111" s="376"/>
      <c r="PXL111" s="376"/>
      <c r="PXM111" s="376"/>
      <c r="PXN111" s="376"/>
      <c r="PXO111" s="376"/>
      <c r="PXP111" s="376"/>
      <c r="PXQ111" s="376"/>
      <c r="PXR111" s="376"/>
      <c r="PXS111" s="376"/>
      <c r="PXT111" s="376"/>
      <c r="PXU111" s="376"/>
      <c r="PXV111" s="376"/>
      <c r="PXW111" s="376"/>
      <c r="PXX111" s="376"/>
      <c r="PXY111" s="376"/>
      <c r="PXZ111" s="376"/>
      <c r="PYA111" s="376"/>
      <c r="PYB111" s="376"/>
      <c r="PYC111" s="376"/>
      <c r="PYD111" s="376"/>
      <c r="PYE111" s="376"/>
      <c r="PYF111" s="376"/>
      <c r="PYG111" s="376"/>
      <c r="PYH111" s="376"/>
      <c r="PYI111" s="376"/>
      <c r="PYJ111" s="376"/>
      <c r="PYK111" s="376"/>
      <c r="PYL111" s="376"/>
      <c r="PYM111" s="376"/>
      <c r="PYN111" s="376"/>
      <c r="PYO111" s="376"/>
      <c r="PYP111" s="376"/>
      <c r="PYQ111" s="376"/>
      <c r="PYR111" s="376"/>
      <c r="PYS111" s="376"/>
      <c r="PYT111" s="376"/>
      <c r="PYU111" s="376"/>
      <c r="PYV111" s="376"/>
      <c r="PYW111" s="376"/>
      <c r="PYX111" s="376"/>
      <c r="PYY111" s="376"/>
      <c r="PYZ111" s="376"/>
      <c r="PZA111" s="376"/>
      <c r="PZB111" s="376"/>
      <c r="PZC111" s="376"/>
      <c r="PZD111" s="376"/>
      <c r="PZE111" s="376"/>
      <c r="PZF111" s="376"/>
      <c r="PZG111" s="376"/>
      <c r="PZH111" s="376"/>
      <c r="PZI111" s="376"/>
      <c r="PZJ111" s="376"/>
      <c r="PZK111" s="376"/>
      <c r="PZL111" s="376"/>
      <c r="PZM111" s="376"/>
      <c r="PZN111" s="376"/>
      <c r="PZO111" s="376"/>
      <c r="PZP111" s="376"/>
      <c r="PZQ111" s="376"/>
      <c r="PZR111" s="376"/>
      <c r="PZS111" s="376"/>
      <c r="PZT111" s="376"/>
      <c r="PZU111" s="376"/>
      <c r="PZV111" s="376"/>
      <c r="PZW111" s="376"/>
      <c r="PZX111" s="376"/>
      <c r="PZY111" s="376"/>
      <c r="PZZ111" s="376"/>
      <c r="QAA111" s="376"/>
      <c r="QAB111" s="376"/>
      <c r="QAC111" s="376"/>
      <c r="QAD111" s="376"/>
      <c r="QAE111" s="376"/>
      <c r="QAF111" s="376"/>
      <c r="QAG111" s="376"/>
      <c r="QAH111" s="376"/>
      <c r="QAI111" s="376"/>
      <c r="QAJ111" s="376"/>
      <c r="QAK111" s="376"/>
      <c r="QAL111" s="376"/>
      <c r="QAM111" s="376"/>
      <c r="QAN111" s="376"/>
      <c r="QAO111" s="376"/>
      <c r="QAP111" s="376"/>
      <c r="QAQ111" s="376"/>
      <c r="QAR111" s="376"/>
      <c r="QAS111" s="376"/>
      <c r="QAT111" s="376"/>
      <c r="QAU111" s="376"/>
      <c r="QAV111" s="376"/>
      <c r="QAW111" s="376"/>
      <c r="QAX111" s="376"/>
      <c r="QAY111" s="376"/>
      <c r="QAZ111" s="376"/>
      <c r="QBA111" s="376"/>
      <c r="QBB111" s="376"/>
      <c r="QBC111" s="376"/>
      <c r="QBD111" s="376"/>
      <c r="QBE111" s="376"/>
      <c r="QBF111" s="376"/>
      <c r="QBG111" s="376"/>
      <c r="QBH111" s="376"/>
      <c r="QBI111" s="376"/>
      <c r="QBJ111" s="376"/>
      <c r="QBK111" s="376"/>
      <c r="QBL111" s="376"/>
      <c r="QBM111" s="376"/>
      <c r="QBN111" s="376"/>
      <c r="QBO111" s="376"/>
      <c r="QBP111" s="376"/>
      <c r="QBQ111" s="376"/>
      <c r="QBR111" s="376"/>
      <c r="QBS111" s="376"/>
      <c r="QBT111" s="376"/>
      <c r="QBU111" s="376"/>
      <c r="QBV111" s="376"/>
      <c r="QBW111" s="376"/>
      <c r="QBX111" s="376"/>
      <c r="QBY111" s="376"/>
      <c r="QBZ111" s="376"/>
      <c r="QCA111" s="376"/>
      <c r="QCB111" s="376"/>
      <c r="QCC111" s="376"/>
      <c r="QCD111" s="376"/>
      <c r="QCE111" s="376"/>
      <c r="QCF111" s="376"/>
      <c r="QCG111" s="376"/>
      <c r="QCH111" s="376"/>
      <c r="QCI111" s="376"/>
      <c r="QCJ111" s="376"/>
      <c r="QCK111" s="376"/>
      <c r="QCL111" s="376"/>
      <c r="QCM111" s="376"/>
      <c r="QCN111" s="376"/>
      <c r="QCO111" s="376"/>
      <c r="QCP111" s="376"/>
      <c r="QCQ111" s="376"/>
      <c r="QCR111" s="376"/>
      <c r="QCS111" s="376"/>
      <c r="QCT111" s="376"/>
      <c r="QCU111" s="376"/>
      <c r="QCV111" s="376"/>
      <c r="QCW111" s="376"/>
      <c r="QCX111" s="376"/>
      <c r="QCY111" s="376"/>
      <c r="QCZ111" s="376"/>
      <c r="QDA111" s="376"/>
      <c r="QDB111" s="376"/>
      <c r="QDC111" s="376"/>
      <c r="QDD111" s="376"/>
      <c r="QDE111" s="376"/>
      <c r="QDF111" s="376"/>
      <c r="QDG111" s="376"/>
      <c r="QDH111" s="376"/>
      <c r="QDI111" s="376"/>
      <c r="QDJ111" s="376"/>
      <c r="QDK111" s="376"/>
      <c r="QDL111" s="376"/>
      <c r="QDM111" s="376"/>
      <c r="QDN111" s="376"/>
      <c r="QDO111" s="376"/>
      <c r="QDP111" s="376"/>
      <c r="QDQ111" s="376"/>
      <c r="QDR111" s="376"/>
      <c r="QDS111" s="376"/>
      <c r="QDT111" s="376"/>
      <c r="QDU111" s="376"/>
      <c r="QDV111" s="376"/>
      <c r="QDW111" s="376"/>
      <c r="QDX111" s="376"/>
      <c r="QDY111" s="376"/>
      <c r="QDZ111" s="376"/>
      <c r="QEA111" s="376"/>
      <c r="QEB111" s="376"/>
      <c r="QEC111" s="376"/>
      <c r="QED111" s="376"/>
      <c r="QEE111" s="376"/>
      <c r="QEF111" s="376"/>
      <c r="QEG111" s="376"/>
      <c r="QEH111" s="376"/>
      <c r="QEI111" s="376"/>
      <c r="QEJ111" s="376"/>
      <c r="QEK111" s="376"/>
      <c r="QEL111" s="376"/>
      <c r="QEM111" s="376"/>
      <c r="QEN111" s="376"/>
      <c r="QEO111" s="376"/>
      <c r="QEP111" s="376"/>
      <c r="QEQ111" s="376"/>
      <c r="QER111" s="376"/>
      <c r="QES111" s="376"/>
      <c r="QET111" s="376"/>
      <c r="QEU111" s="376"/>
      <c r="QEV111" s="376"/>
      <c r="QEW111" s="376"/>
      <c r="QEX111" s="376"/>
      <c r="QEY111" s="376"/>
      <c r="QEZ111" s="376"/>
      <c r="QFA111" s="376"/>
      <c r="QFB111" s="376"/>
      <c r="QFC111" s="376"/>
      <c r="QFD111" s="376"/>
      <c r="QFE111" s="376"/>
      <c r="QFF111" s="376"/>
      <c r="QFG111" s="376"/>
      <c r="QFH111" s="376"/>
      <c r="QFI111" s="376"/>
      <c r="QFJ111" s="376"/>
      <c r="QFK111" s="376"/>
      <c r="QFL111" s="376"/>
      <c r="QFM111" s="376"/>
      <c r="QFN111" s="376"/>
      <c r="QFO111" s="376"/>
      <c r="QFP111" s="376"/>
      <c r="QFQ111" s="376"/>
      <c r="QFR111" s="376"/>
      <c r="QFS111" s="376"/>
      <c r="QFT111" s="376"/>
      <c r="QFU111" s="376"/>
      <c r="QFV111" s="376"/>
      <c r="QFW111" s="376"/>
      <c r="QFX111" s="376"/>
      <c r="QFY111" s="376"/>
      <c r="QFZ111" s="376"/>
      <c r="QGA111" s="376"/>
      <c r="QGB111" s="376"/>
      <c r="QGC111" s="376"/>
      <c r="QGD111" s="376"/>
      <c r="QGE111" s="376"/>
      <c r="QGF111" s="376"/>
      <c r="QGG111" s="376"/>
      <c r="QGH111" s="376"/>
      <c r="QGI111" s="376"/>
      <c r="QGJ111" s="376"/>
      <c r="QGK111" s="376"/>
      <c r="QGL111" s="376"/>
      <c r="QGM111" s="376"/>
      <c r="QGN111" s="376"/>
      <c r="QGO111" s="376"/>
      <c r="QGP111" s="376"/>
      <c r="QGQ111" s="376"/>
      <c r="QGR111" s="376"/>
      <c r="QGS111" s="376"/>
      <c r="QGT111" s="376"/>
      <c r="QGU111" s="376"/>
      <c r="QGV111" s="376"/>
      <c r="QGW111" s="376"/>
      <c r="QGX111" s="376"/>
      <c r="QGY111" s="376"/>
      <c r="QGZ111" s="376"/>
      <c r="QHA111" s="376"/>
      <c r="QHB111" s="376"/>
      <c r="QHC111" s="376"/>
      <c r="QHD111" s="376"/>
      <c r="QHE111" s="376"/>
      <c r="QHF111" s="376"/>
      <c r="QHG111" s="376"/>
      <c r="QHH111" s="376"/>
      <c r="QHI111" s="376"/>
      <c r="QHJ111" s="376"/>
      <c r="QHK111" s="376"/>
      <c r="QHL111" s="376"/>
      <c r="QHM111" s="376"/>
      <c r="QHN111" s="376"/>
      <c r="QHO111" s="376"/>
      <c r="QHP111" s="376"/>
      <c r="QHQ111" s="376"/>
      <c r="QHR111" s="376"/>
      <c r="QHS111" s="376"/>
      <c r="QHT111" s="376"/>
      <c r="QHU111" s="376"/>
      <c r="QHV111" s="376"/>
      <c r="QHW111" s="376"/>
      <c r="QHX111" s="376"/>
      <c r="QHY111" s="376"/>
      <c r="QHZ111" s="376"/>
      <c r="QIA111" s="376"/>
      <c r="QIB111" s="376"/>
      <c r="QIC111" s="376"/>
      <c r="QID111" s="376"/>
      <c r="QIE111" s="376"/>
      <c r="QIF111" s="376"/>
      <c r="QIG111" s="376"/>
      <c r="QIH111" s="376"/>
      <c r="QII111" s="376"/>
      <c r="QIJ111" s="376"/>
      <c r="QIK111" s="376"/>
      <c r="QIL111" s="376"/>
      <c r="QIM111" s="376"/>
      <c r="QIN111" s="376"/>
      <c r="QIO111" s="376"/>
      <c r="QIP111" s="376"/>
      <c r="QIQ111" s="376"/>
      <c r="QIR111" s="376"/>
      <c r="QIS111" s="376"/>
      <c r="QIT111" s="376"/>
      <c r="QIU111" s="376"/>
      <c r="QIV111" s="376"/>
      <c r="QIW111" s="376"/>
      <c r="QIX111" s="376"/>
      <c r="QIY111" s="376"/>
      <c r="QIZ111" s="376"/>
      <c r="QJA111" s="376"/>
      <c r="QJB111" s="376"/>
      <c r="QJC111" s="376"/>
      <c r="QJD111" s="376"/>
      <c r="QJE111" s="376"/>
      <c r="QJF111" s="376"/>
      <c r="QJG111" s="376"/>
      <c r="QJH111" s="376"/>
      <c r="QJI111" s="376"/>
      <c r="QJJ111" s="376"/>
      <c r="QJK111" s="376"/>
      <c r="QJL111" s="376"/>
      <c r="QJM111" s="376"/>
      <c r="QJN111" s="376"/>
      <c r="QJO111" s="376"/>
      <c r="QJP111" s="376"/>
      <c r="QJQ111" s="376"/>
      <c r="QJR111" s="376"/>
      <c r="QJS111" s="376"/>
      <c r="QJT111" s="376"/>
      <c r="QJU111" s="376"/>
      <c r="QJV111" s="376"/>
      <c r="QJW111" s="376"/>
      <c r="QJX111" s="376"/>
      <c r="QJY111" s="376"/>
      <c r="QJZ111" s="376"/>
      <c r="QKA111" s="376"/>
      <c r="QKB111" s="376"/>
      <c r="QKC111" s="376"/>
      <c r="QKD111" s="376"/>
      <c r="QKE111" s="376"/>
      <c r="QKF111" s="376"/>
      <c r="QKG111" s="376"/>
      <c r="QKH111" s="376"/>
      <c r="QKI111" s="376"/>
      <c r="QKJ111" s="376"/>
      <c r="QKK111" s="376"/>
      <c r="QKL111" s="376"/>
      <c r="QKM111" s="376"/>
      <c r="QKN111" s="376"/>
      <c r="QKO111" s="376"/>
      <c r="QKP111" s="376"/>
      <c r="QKQ111" s="376"/>
      <c r="QKR111" s="376"/>
      <c r="QKS111" s="376"/>
      <c r="QKT111" s="376"/>
      <c r="QKU111" s="376"/>
      <c r="QKV111" s="376"/>
      <c r="QKW111" s="376"/>
      <c r="QKX111" s="376"/>
      <c r="QKY111" s="376"/>
      <c r="QKZ111" s="376"/>
      <c r="QLA111" s="376"/>
      <c r="QLB111" s="376"/>
      <c r="QLC111" s="376"/>
      <c r="QLD111" s="376"/>
      <c r="QLE111" s="376"/>
      <c r="QLF111" s="376"/>
      <c r="QLG111" s="376"/>
      <c r="QLH111" s="376"/>
      <c r="QLI111" s="376"/>
      <c r="QLJ111" s="376"/>
      <c r="QLK111" s="376"/>
      <c r="QLL111" s="376"/>
      <c r="QLM111" s="376"/>
      <c r="QLN111" s="376"/>
      <c r="QLO111" s="376"/>
      <c r="QLP111" s="376"/>
      <c r="QLQ111" s="376"/>
      <c r="QLR111" s="376"/>
      <c r="QLS111" s="376"/>
      <c r="QLT111" s="376"/>
      <c r="QLU111" s="376"/>
      <c r="QLV111" s="376"/>
      <c r="QLW111" s="376"/>
      <c r="QLX111" s="376"/>
      <c r="QLY111" s="376"/>
      <c r="QLZ111" s="376"/>
      <c r="QMA111" s="376"/>
      <c r="QMB111" s="376"/>
      <c r="QMC111" s="376"/>
      <c r="QMD111" s="376"/>
      <c r="QME111" s="376"/>
      <c r="QMF111" s="376"/>
      <c r="QMG111" s="376"/>
      <c r="QMH111" s="376"/>
      <c r="QMI111" s="376"/>
      <c r="QMJ111" s="376"/>
      <c r="QMK111" s="376"/>
      <c r="QML111" s="376"/>
      <c r="QMM111" s="376"/>
      <c r="QMN111" s="376"/>
      <c r="QMO111" s="376"/>
      <c r="QMP111" s="376"/>
      <c r="QMQ111" s="376"/>
      <c r="QMR111" s="376"/>
      <c r="QMS111" s="376"/>
      <c r="QMT111" s="376"/>
      <c r="QMU111" s="376"/>
      <c r="QMV111" s="376"/>
      <c r="QMW111" s="376"/>
      <c r="QMX111" s="376"/>
      <c r="QMY111" s="376"/>
      <c r="QMZ111" s="376"/>
      <c r="QNA111" s="376"/>
      <c r="QNB111" s="376"/>
      <c r="QNC111" s="376"/>
      <c r="QND111" s="376"/>
      <c r="QNE111" s="376"/>
      <c r="QNF111" s="376"/>
      <c r="QNG111" s="376"/>
      <c r="QNH111" s="376"/>
      <c r="QNI111" s="376"/>
      <c r="QNJ111" s="376"/>
      <c r="QNK111" s="376"/>
      <c r="QNL111" s="376"/>
      <c r="QNM111" s="376"/>
      <c r="QNN111" s="376"/>
      <c r="QNO111" s="376"/>
      <c r="QNP111" s="376"/>
      <c r="QNQ111" s="376"/>
      <c r="QNR111" s="376"/>
      <c r="QNS111" s="376"/>
      <c r="QNT111" s="376"/>
      <c r="QNU111" s="376"/>
      <c r="QNV111" s="376"/>
      <c r="QNW111" s="376"/>
      <c r="QNX111" s="376"/>
      <c r="QNY111" s="376"/>
      <c r="QNZ111" s="376"/>
      <c r="QOA111" s="376"/>
      <c r="QOB111" s="376"/>
      <c r="QOC111" s="376"/>
      <c r="QOD111" s="376"/>
      <c r="QOE111" s="376"/>
      <c r="QOF111" s="376"/>
      <c r="QOG111" s="376"/>
      <c r="QOH111" s="376"/>
      <c r="QOI111" s="376"/>
      <c r="QOJ111" s="376"/>
      <c r="QOK111" s="376"/>
      <c r="QOL111" s="376"/>
      <c r="QOM111" s="376"/>
      <c r="QON111" s="376"/>
      <c r="QOO111" s="376"/>
      <c r="QOP111" s="376"/>
      <c r="QOQ111" s="376"/>
      <c r="QOR111" s="376"/>
      <c r="QOS111" s="376"/>
      <c r="QOT111" s="376"/>
      <c r="QOU111" s="376"/>
      <c r="QOV111" s="376"/>
      <c r="QOW111" s="376"/>
      <c r="QOX111" s="376"/>
      <c r="QOY111" s="376"/>
      <c r="QOZ111" s="376"/>
      <c r="QPA111" s="376"/>
      <c r="QPB111" s="376"/>
      <c r="QPC111" s="376"/>
      <c r="QPD111" s="376"/>
      <c r="QPE111" s="376"/>
      <c r="QPF111" s="376"/>
      <c r="QPG111" s="376"/>
      <c r="QPH111" s="376"/>
      <c r="QPI111" s="376"/>
      <c r="QPJ111" s="376"/>
      <c r="QPK111" s="376"/>
      <c r="QPL111" s="376"/>
      <c r="QPM111" s="376"/>
      <c r="QPN111" s="376"/>
      <c r="QPO111" s="376"/>
      <c r="QPP111" s="376"/>
      <c r="QPQ111" s="376"/>
      <c r="QPR111" s="376"/>
      <c r="QPS111" s="376"/>
      <c r="QPT111" s="376"/>
      <c r="QPU111" s="376"/>
      <c r="QPV111" s="376"/>
      <c r="QPW111" s="376"/>
      <c r="QPX111" s="376"/>
      <c r="QPY111" s="376"/>
      <c r="QPZ111" s="376"/>
      <c r="QQA111" s="376"/>
      <c r="QQB111" s="376"/>
      <c r="QQC111" s="376"/>
      <c r="QQD111" s="376"/>
      <c r="QQE111" s="376"/>
      <c r="QQF111" s="376"/>
      <c r="QQG111" s="376"/>
      <c r="QQH111" s="376"/>
      <c r="QQI111" s="376"/>
      <c r="QQJ111" s="376"/>
      <c r="QQK111" s="376"/>
      <c r="QQL111" s="376"/>
      <c r="QQM111" s="376"/>
      <c r="QQN111" s="376"/>
      <c r="QQO111" s="376"/>
      <c r="QQP111" s="376"/>
      <c r="QQQ111" s="376"/>
      <c r="QQR111" s="376"/>
      <c r="QQS111" s="376"/>
      <c r="QQT111" s="376"/>
      <c r="QQU111" s="376"/>
      <c r="QQV111" s="376"/>
      <c r="QQW111" s="376"/>
      <c r="QQX111" s="376"/>
      <c r="QQY111" s="376"/>
      <c r="QQZ111" s="376"/>
      <c r="QRA111" s="376"/>
      <c r="QRB111" s="376"/>
      <c r="QRC111" s="376"/>
      <c r="QRD111" s="376"/>
      <c r="QRE111" s="376"/>
      <c r="QRF111" s="376"/>
      <c r="QRG111" s="376"/>
      <c r="QRH111" s="376"/>
      <c r="QRI111" s="376"/>
      <c r="QRJ111" s="376"/>
      <c r="QRK111" s="376"/>
      <c r="QRL111" s="376"/>
      <c r="QRM111" s="376"/>
      <c r="QRN111" s="376"/>
      <c r="QRO111" s="376"/>
      <c r="QRP111" s="376"/>
      <c r="QRQ111" s="376"/>
      <c r="QRR111" s="376"/>
      <c r="QRS111" s="376"/>
      <c r="QRT111" s="376"/>
      <c r="QRU111" s="376"/>
      <c r="QRV111" s="376"/>
      <c r="QRW111" s="376"/>
      <c r="QRX111" s="376"/>
      <c r="QRY111" s="376"/>
      <c r="QRZ111" s="376"/>
      <c r="QSA111" s="376"/>
      <c r="QSB111" s="376"/>
      <c r="QSC111" s="376"/>
      <c r="QSD111" s="376"/>
      <c r="QSE111" s="376"/>
      <c r="QSF111" s="376"/>
      <c r="QSG111" s="376"/>
      <c r="QSH111" s="376"/>
      <c r="QSI111" s="376"/>
      <c r="QSJ111" s="376"/>
      <c r="QSK111" s="376"/>
      <c r="QSL111" s="376"/>
      <c r="QSM111" s="376"/>
      <c r="QSN111" s="376"/>
      <c r="QSO111" s="376"/>
      <c r="QSP111" s="376"/>
      <c r="QSQ111" s="376"/>
      <c r="QSR111" s="376"/>
      <c r="QSS111" s="376"/>
      <c r="QST111" s="376"/>
      <c r="QSU111" s="376"/>
      <c r="QSV111" s="376"/>
      <c r="QSW111" s="376"/>
      <c r="QSX111" s="376"/>
      <c r="QSY111" s="376"/>
      <c r="QSZ111" s="376"/>
      <c r="QTA111" s="376"/>
      <c r="QTB111" s="376"/>
      <c r="QTC111" s="376"/>
      <c r="QTD111" s="376"/>
      <c r="QTE111" s="376"/>
      <c r="QTF111" s="376"/>
      <c r="QTG111" s="376"/>
      <c r="QTH111" s="376"/>
      <c r="QTI111" s="376"/>
      <c r="QTJ111" s="376"/>
      <c r="QTK111" s="376"/>
      <c r="QTL111" s="376"/>
      <c r="QTM111" s="376"/>
      <c r="QTN111" s="376"/>
      <c r="QTO111" s="376"/>
      <c r="QTP111" s="376"/>
      <c r="QTQ111" s="376"/>
      <c r="QTR111" s="376"/>
      <c r="QTS111" s="376"/>
      <c r="QTT111" s="376"/>
      <c r="QTU111" s="376"/>
      <c r="QTV111" s="376"/>
      <c r="QTW111" s="376"/>
      <c r="QTX111" s="376"/>
      <c r="QTY111" s="376"/>
      <c r="QTZ111" s="376"/>
      <c r="QUA111" s="376"/>
      <c r="QUB111" s="376"/>
      <c r="QUC111" s="376"/>
      <c r="QUD111" s="376"/>
      <c r="QUE111" s="376"/>
      <c r="QUF111" s="376"/>
      <c r="QUG111" s="376"/>
      <c r="QUH111" s="376"/>
      <c r="QUI111" s="376"/>
      <c r="QUJ111" s="376"/>
      <c r="QUK111" s="376"/>
      <c r="QUL111" s="376"/>
      <c r="QUM111" s="376"/>
      <c r="QUN111" s="376"/>
      <c r="QUO111" s="376"/>
      <c r="QUP111" s="376"/>
      <c r="QUQ111" s="376"/>
      <c r="QUR111" s="376"/>
      <c r="QUS111" s="376"/>
      <c r="QUT111" s="376"/>
      <c r="QUU111" s="376"/>
      <c r="QUV111" s="376"/>
      <c r="QUW111" s="376"/>
      <c r="QUX111" s="376"/>
      <c r="QUY111" s="376"/>
      <c r="QUZ111" s="376"/>
      <c r="QVA111" s="376"/>
      <c r="QVB111" s="376"/>
      <c r="QVC111" s="376"/>
      <c r="QVD111" s="376"/>
      <c r="QVE111" s="376"/>
      <c r="QVF111" s="376"/>
      <c r="QVG111" s="376"/>
      <c r="QVH111" s="376"/>
      <c r="QVI111" s="376"/>
      <c r="QVJ111" s="376"/>
      <c r="QVK111" s="376"/>
      <c r="QVL111" s="376"/>
      <c r="QVM111" s="376"/>
      <c r="QVN111" s="376"/>
      <c r="QVO111" s="376"/>
      <c r="QVP111" s="376"/>
      <c r="QVQ111" s="376"/>
      <c r="QVR111" s="376"/>
      <c r="QVS111" s="376"/>
      <c r="QVT111" s="376"/>
      <c r="QVU111" s="376"/>
      <c r="QVV111" s="376"/>
      <c r="QVW111" s="376"/>
      <c r="QVX111" s="376"/>
      <c r="QVY111" s="376"/>
      <c r="QVZ111" s="376"/>
      <c r="QWA111" s="376"/>
      <c r="QWB111" s="376"/>
      <c r="QWC111" s="376"/>
      <c r="QWD111" s="376"/>
      <c r="QWE111" s="376"/>
      <c r="QWF111" s="376"/>
      <c r="QWG111" s="376"/>
      <c r="QWH111" s="376"/>
      <c r="QWI111" s="376"/>
      <c r="QWJ111" s="376"/>
      <c r="QWK111" s="376"/>
      <c r="QWL111" s="376"/>
      <c r="QWM111" s="376"/>
      <c r="QWN111" s="376"/>
      <c r="QWO111" s="376"/>
      <c r="QWP111" s="376"/>
      <c r="QWQ111" s="376"/>
      <c r="QWR111" s="376"/>
      <c r="QWS111" s="376"/>
      <c r="QWT111" s="376"/>
      <c r="QWU111" s="376"/>
      <c r="QWV111" s="376"/>
      <c r="QWW111" s="376"/>
      <c r="QWX111" s="376"/>
      <c r="QWY111" s="376"/>
      <c r="QWZ111" s="376"/>
      <c r="QXA111" s="376"/>
      <c r="QXB111" s="376"/>
      <c r="QXC111" s="376"/>
      <c r="QXD111" s="376"/>
      <c r="QXE111" s="376"/>
      <c r="QXF111" s="376"/>
      <c r="QXG111" s="376"/>
      <c r="QXH111" s="376"/>
      <c r="QXI111" s="376"/>
      <c r="QXJ111" s="376"/>
      <c r="QXK111" s="376"/>
      <c r="QXL111" s="376"/>
      <c r="QXM111" s="376"/>
      <c r="QXN111" s="376"/>
      <c r="QXO111" s="376"/>
      <c r="QXP111" s="376"/>
      <c r="QXQ111" s="376"/>
      <c r="QXR111" s="376"/>
      <c r="QXS111" s="376"/>
      <c r="QXT111" s="376"/>
      <c r="QXU111" s="376"/>
      <c r="QXV111" s="376"/>
      <c r="QXW111" s="376"/>
      <c r="QXX111" s="376"/>
      <c r="QXY111" s="376"/>
      <c r="QXZ111" s="376"/>
      <c r="QYA111" s="376"/>
      <c r="QYB111" s="376"/>
      <c r="QYC111" s="376"/>
      <c r="QYD111" s="376"/>
      <c r="QYE111" s="376"/>
      <c r="QYF111" s="376"/>
      <c r="QYG111" s="376"/>
      <c r="QYH111" s="376"/>
      <c r="QYI111" s="376"/>
      <c r="QYJ111" s="376"/>
      <c r="QYK111" s="376"/>
      <c r="QYL111" s="376"/>
      <c r="QYM111" s="376"/>
      <c r="QYN111" s="376"/>
      <c r="QYO111" s="376"/>
      <c r="QYP111" s="376"/>
      <c r="QYQ111" s="376"/>
      <c r="QYR111" s="376"/>
      <c r="QYS111" s="376"/>
      <c r="QYT111" s="376"/>
      <c r="QYU111" s="376"/>
      <c r="QYV111" s="376"/>
      <c r="QYW111" s="376"/>
      <c r="QYX111" s="376"/>
      <c r="QYY111" s="376"/>
      <c r="QYZ111" s="376"/>
      <c r="QZA111" s="376"/>
      <c r="QZB111" s="376"/>
      <c r="QZC111" s="376"/>
      <c r="QZD111" s="376"/>
      <c r="QZE111" s="376"/>
      <c r="QZF111" s="376"/>
      <c r="QZG111" s="376"/>
      <c r="QZH111" s="376"/>
      <c r="QZI111" s="376"/>
      <c r="QZJ111" s="376"/>
      <c r="QZK111" s="376"/>
      <c r="QZL111" s="376"/>
      <c r="QZM111" s="376"/>
      <c r="QZN111" s="376"/>
      <c r="QZO111" s="376"/>
      <c r="QZP111" s="376"/>
      <c r="QZQ111" s="376"/>
      <c r="QZR111" s="376"/>
      <c r="QZS111" s="376"/>
      <c r="QZT111" s="376"/>
      <c r="QZU111" s="376"/>
      <c r="QZV111" s="376"/>
      <c r="QZW111" s="376"/>
      <c r="QZX111" s="376"/>
      <c r="QZY111" s="376"/>
      <c r="QZZ111" s="376"/>
      <c r="RAA111" s="376"/>
      <c r="RAB111" s="376"/>
      <c r="RAC111" s="376"/>
      <c r="RAD111" s="376"/>
      <c r="RAE111" s="376"/>
      <c r="RAF111" s="376"/>
      <c r="RAG111" s="376"/>
      <c r="RAH111" s="376"/>
      <c r="RAI111" s="376"/>
      <c r="RAJ111" s="376"/>
      <c r="RAK111" s="376"/>
      <c r="RAL111" s="376"/>
      <c r="RAM111" s="376"/>
      <c r="RAN111" s="376"/>
      <c r="RAO111" s="376"/>
      <c r="RAP111" s="376"/>
      <c r="RAQ111" s="376"/>
      <c r="RAR111" s="376"/>
      <c r="RAS111" s="376"/>
      <c r="RAT111" s="376"/>
      <c r="RAU111" s="376"/>
      <c r="RAV111" s="376"/>
      <c r="RAW111" s="376"/>
      <c r="RAX111" s="376"/>
      <c r="RAY111" s="376"/>
      <c r="RAZ111" s="376"/>
      <c r="RBA111" s="376"/>
      <c r="RBB111" s="376"/>
      <c r="RBC111" s="376"/>
      <c r="RBD111" s="376"/>
      <c r="RBE111" s="376"/>
      <c r="RBF111" s="376"/>
      <c r="RBG111" s="376"/>
      <c r="RBH111" s="376"/>
      <c r="RBI111" s="376"/>
      <c r="RBJ111" s="376"/>
      <c r="RBK111" s="376"/>
      <c r="RBL111" s="376"/>
      <c r="RBM111" s="376"/>
      <c r="RBN111" s="376"/>
      <c r="RBO111" s="376"/>
      <c r="RBP111" s="376"/>
      <c r="RBQ111" s="376"/>
      <c r="RBR111" s="376"/>
      <c r="RBS111" s="376"/>
      <c r="RBT111" s="376"/>
      <c r="RBU111" s="376"/>
      <c r="RBV111" s="376"/>
      <c r="RBW111" s="376"/>
      <c r="RBX111" s="376"/>
      <c r="RBY111" s="376"/>
      <c r="RBZ111" s="376"/>
      <c r="RCA111" s="376"/>
      <c r="RCB111" s="376"/>
      <c r="RCC111" s="376"/>
      <c r="RCD111" s="376"/>
      <c r="RCE111" s="376"/>
      <c r="RCF111" s="376"/>
      <c r="RCG111" s="376"/>
      <c r="RCH111" s="376"/>
      <c r="RCI111" s="376"/>
      <c r="RCJ111" s="376"/>
      <c r="RCK111" s="376"/>
      <c r="RCL111" s="376"/>
      <c r="RCM111" s="376"/>
      <c r="RCN111" s="376"/>
      <c r="RCO111" s="376"/>
      <c r="RCP111" s="376"/>
      <c r="RCQ111" s="376"/>
      <c r="RCR111" s="376"/>
      <c r="RCS111" s="376"/>
      <c r="RCT111" s="376"/>
      <c r="RCU111" s="376"/>
      <c r="RCV111" s="376"/>
      <c r="RCW111" s="376"/>
      <c r="RCX111" s="376"/>
      <c r="RCY111" s="376"/>
      <c r="RCZ111" s="376"/>
      <c r="RDA111" s="376"/>
      <c r="RDB111" s="376"/>
      <c r="RDC111" s="376"/>
      <c r="RDD111" s="376"/>
      <c r="RDE111" s="376"/>
      <c r="RDF111" s="376"/>
      <c r="RDG111" s="376"/>
      <c r="RDH111" s="376"/>
      <c r="RDI111" s="376"/>
      <c r="RDJ111" s="376"/>
      <c r="RDK111" s="376"/>
      <c r="RDL111" s="376"/>
      <c r="RDM111" s="376"/>
      <c r="RDN111" s="376"/>
      <c r="RDO111" s="376"/>
      <c r="RDP111" s="376"/>
      <c r="RDQ111" s="376"/>
      <c r="RDR111" s="376"/>
      <c r="RDS111" s="376"/>
      <c r="RDT111" s="376"/>
      <c r="RDU111" s="376"/>
      <c r="RDV111" s="376"/>
      <c r="RDW111" s="376"/>
      <c r="RDX111" s="376"/>
      <c r="RDY111" s="376"/>
      <c r="RDZ111" s="376"/>
      <c r="REA111" s="376"/>
      <c r="REB111" s="376"/>
      <c r="REC111" s="376"/>
      <c r="RED111" s="376"/>
      <c r="REE111" s="376"/>
      <c r="REF111" s="376"/>
      <c r="REG111" s="376"/>
      <c r="REH111" s="376"/>
      <c r="REI111" s="376"/>
      <c r="REJ111" s="376"/>
      <c r="REK111" s="376"/>
      <c r="REL111" s="376"/>
      <c r="REM111" s="376"/>
      <c r="REN111" s="376"/>
      <c r="REO111" s="376"/>
      <c r="REP111" s="376"/>
      <c r="REQ111" s="376"/>
      <c r="RER111" s="376"/>
      <c r="RES111" s="376"/>
      <c r="RET111" s="376"/>
      <c r="REU111" s="376"/>
      <c r="REV111" s="376"/>
      <c r="REW111" s="376"/>
      <c r="REX111" s="376"/>
      <c r="REY111" s="376"/>
      <c r="REZ111" s="376"/>
      <c r="RFA111" s="376"/>
      <c r="RFB111" s="376"/>
      <c r="RFC111" s="376"/>
      <c r="RFD111" s="376"/>
      <c r="RFE111" s="376"/>
      <c r="RFF111" s="376"/>
      <c r="RFG111" s="376"/>
      <c r="RFH111" s="376"/>
      <c r="RFI111" s="376"/>
      <c r="RFJ111" s="376"/>
      <c r="RFK111" s="376"/>
      <c r="RFL111" s="376"/>
      <c r="RFM111" s="376"/>
      <c r="RFN111" s="376"/>
      <c r="RFO111" s="376"/>
      <c r="RFP111" s="376"/>
      <c r="RFQ111" s="376"/>
      <c r="RFR111" s="376"/>
      <c r="RFS111" s="376"/>
      <c r="RFT111" s="376"/>
      <c r="RFU111" s="376"/>
      <c r="RFV111" s="376"/>
      <c r="RFW111" s="376"/>
      <c r="RFX111" s="376"/>
      <c r="RFY111" s="376"/>
      <c r="RFZ111" s="376"/>
      <c r="RGA111" s="376"/>
      <c r="RGB111" s="376"/>
      <c r="RGC111" s="376"/>
      <c r="RGD111" s="376"/>
      <c r="RGE111" s="376"/>
      <c r="RGF111" s="376"/>
      <c r="RGG111" s="376"/>
      <c r="RGH111" s="376"/>
      <c r="RGI111" s="376"/>
      <c r="RGJ111" s="376"/>
      <c r="RGK111" s="376"/>
      <c r="RGL111" s="376"/>
      <c r="RGM111" s="376"/>
      <c r="RGN111" s="376"/>
      <c r="RGO111" s="376"/>
      <c r="RGP111" s="376"/>
      <c r="RGQ111" s="376"/>
      <c r="RGR111" s="376"/>
      <c r="RGS111" s="376"/>
      <c r="RGT111" s="376"/>
      <c r="RGU111" s="376"/>
      <c r="RGV111" s="376"/>
      <c r="RGW111" s="376"/>
      <c r="RGX111" s="376"/>
      <c r="RGY111" s="376"/>
      <c r="RGZ111" s="376"/>
      <c r="RHA111" s="376"/>
      <c r="RHB111" s="376"/>
      <c r="RHC111" s="376"/>
      <c r="RHD111" s="376"/>
      <c r="RHE111" s="376"/>
      <c r="RHF111" s="376"/>
      <c r="RHG111" s="376"/>
      <c r="RHH111" s="376"/>
      <c r="RHI111" s="376"/>
      <c r="RHJ111" s="376"/>
      <c r="RHK111" s="376"/>
      <c r="RHL111" s="376"/>
      <c r="RHM111" s="376"/>
      <c r="RHN111" s="376"/>
      <c r="RHO111" s="376"/>
      <c r="RHP111" s="376"/>
      <c r="RHQ111" s="376"/>
      <c r="RHR111" s="376"/>
      <c r="RHS111" s="376"/>
      <c r="RHT111" s="376"/>
      <c r="RHU111" s="376"/>
      <c r="RHV111" s="376"/>
      <c r="RHW111" s="376"/>
      <c r="RHX111" s="376"/>
      <c r="RHY111" s="376"/>
      <c r="RHZ111" s="376"/>
      <c r="RIA111" s="376"/>
      <c r="RIB111" s="376"/>
      <c r="RIC111" s="376"/>
      <c r="RID111" s="376"/>
      <c r="RIE111" s="376"/>
      <c r="RIF111" s="376"/>
      <c r="RIG111" s="376"/>
      <c r="RIH111" s="376"/>
      <c r="RII111" s="376"/>
      <c r="RIJ111" s="376"/>
      <c r="RIK111" s="376"/>
      <c r="RIL111" s="376"/>
      <c r="RIM111" s="376"/>
      <c r="RIN111" s="376"/>
      <c r="RIO111" s="376"/>
      <c r="RIP111" s="376"/>
      <c r="RIQ111" s="376"/>
      <c r="RIR111" s="376"/>
      <c r="RIS111" s="376"/>
      <c r="RIT111" s="376"/>
      <c r="RIU111" s="376"/>
      <c r="RIV111" s="376"/>
      <c r="RIW111" s="376"/>
      <c r="RIX111" s="376"/>
      <c r="RIY111" s="376"/>
      <c r="RIZ111" s="376"/>
      <c r="RJA111" s="376"/>
      <c r="RJB111" s="376"/>
      <c r="RJC111" s="376"/>
      <c r="RJD111" s="376"/>
      <c r="RJE111" s="376"/>
      <c r="RJF111" s="376"/>
      <c r="RJG111" s="376"/>
      <c r="RJH111" s="376"/>
      <c r="RJI111" s="376"/>
      <c r="RJJ111" s="376"/>
      <c r="RJK111" s="376"/>
      <c r="RJL111" s="376"/>
      <c r="RJM111" s="376"/>
      <c r="RJN111" s="376"/>
      <c r="RJO111" s="376"/>
      <c r="RJP111" s="376"/>
      <c r="RJQ111" s="376"/>
      <c r="RJR111" s="376"/>
      <c r="RJS111" s="376"/>
      <c r="RJT111" s="376"/>
      <c r="RJU111" s="376"/>
      <c r="RJV111" s="376"/>
      <c r="RJW111" s="376"/>
      <c r="RJX111" s="376"/>
      <c r="RJY111" s="376"/>
      <c r="RJZ111" s="376"/>
      <c r="RKA111" s="376"/>
      <c r="RKB111" s="376"/>
      <c r="RKC111" s="376"/>
      <c r="RKD111" s="376"/>
      <c r="RKE111" s="376"/>
      <c r="RKF111" s="376"/>
      <c r="RKG111" s="376"/>
      <c r="RKH111" s="376"/>
      <c r="RKI111" s="376"/>
      <c r="RKJ111" s="376"/>
      <c r="RKK111" s="376"/>
      <c r="RKL111" s="376"/>
      <c r="RKM111" s="376"/>
      <c r="RKN111" s="376"/>
      <c r="RKO111" s="376"/>
      <c r="RKP111" s="376"/>
      <c r="RKQ111" s="376"/>
      <c r="RKR111" s="376"/>
      <c r="RKS111" s="376"/>
      <c r="RKT111" s="376"/>
      <c r="RKU111" s="376"/>
      <c r="RKV111" s="376"/>
      <c r="RKW111" s="376"/>
      <c r="RKX111" s="376"/>
      <c r="RKY111" s="376"/>
      <c r="RKZ111" s="376"/>
      <c r="RLA111" s="376"/>
      <c r="RLB111" s="376"/>
      <c r="RLC111" s="376"/>
      <c r="RLD111" s="376"/>
      <c r="RLE111" s="376"/>
      <c r="RLF111" s="376"/>
      <c r="RLG111" s="376"/>
      <c r="RLH111" s="376"/>
      <c r="RLI111" s="376"/>
      <c r="RLJ111" s="376"/>
      <c r="RLK111" s="376"/>
      <c r="RLL111" s="376"/>
      <c r="RLM111" s="376"/>
      <c r="RLN111" s="376"/>
      <c r="RLO111" s="376"/>
      <c r="RLP111" s="376"/>
      <c r="RLQ111" s="376"/>
      <c r="RLR111" s="376"/>
      <c r="RLS111" s="376"/>
      <c r="RLT111" s="376"/>
      <c r="RLU111" s="376"/>
      <c r="RLV111" s="376"/>
      <c r="RLW111" s="376"/>
      <c r="RLX111" s="376"/>
      <c r="RLY111" s="376"/>
      <c r="RLZ111" s="376"/>
      <c r="RMA111" s="376"/>
      <c r="RMB111" s="376"/>
      <c r="RMC111" s="376"/>
      <c r="RMD111" s="376"/>
      <c r="RME111" s="376"/>
      <c r="RMF111" s="376"/>
      <c r="RMG111" s="376"/>
      <c r="RMH111" s="376"/>
      <c r="RMI111" s="376"/>
      <c r="RMJ111" s="376"/>
      <c r="RMK111" s="376"/>
      <c r="RML111" s="376"/>
      <c r="RMM111" s="376"/>
      <c r="RMN111" s="376"/>
      <c r="RMO111" s="376"/>
      <c r="RMP111" s="376"/>
      <c r="RMQ111" s="376"/>
      <c r="RMR111" s="376"/>
      <c r="RMS111" s="376"/>
      <c r="RMT111" s="376"/>
      <c r="RMU111" s="376"/>
      <c r="RMV111" s="376"/>
      <c r="RMW111" s="376"/>
      <c r="RMX111" s="376"/>
      <c r="RMY111" s="376"/>
      <c r="RMZ111" s="376"/>
      <c r="RNA111" s="376"/>
      <c r="RNB111" s="376"/>
      <c r="RNC111" s="376"/>
      <c r="RND111" s="376"/>
      <c r="RNE111" s="376"/>
      <c r="RNF111" s="376"/>
      <c r="RNG111" s="376"/>
      <c r="RNH111" s="376"/>
      <c r="RNI111" s="376"/>
      <c r="RNJ111" s="376"/>
      <c r="RNK111" s="376"/>
      <c r="RNL111" s="376"/>
      <c r="RNM111" s="376"/>
      <c r="RNN111" s="376"/>
      <c r="RNO111" s="376"/>
      <c r="RNP111" s="376"/>
      <c r="RNQ111" s="376"/>
      <c r="RNR111" s="376"/>
      <c r="RNS111" s="376"/>
      <c r="RNT111" s="376"/>
      <c r="RNU111" s="376"/>
      <c r="RNV111" s="376"/>
      <c r="RNW111" s="376"/>
      <c r="RNX111" s="376"/>
      <c r="RNY111" s="376"/>
      <c r="RNZ111" s="376"/>
      <c r="ROA111" s="376"/>
      <c r="ROB111" s="376"/>
      <c r="ROC111" s="376"/>
      <c r="ROD111" s="376"/>
      <c r="ROE111" s="376"/>
      <c r="ROF111" s="376"/>
      <c r="ROG111" s="376"/>
      <c r="ROH111" s="376"/>
      <c r="ROI111" s="376"/>
      <c r="ROJ111" s="376"/>
      <c r="ROK111" s="376"/>
      <c r="ROL111" s="376"/>
      <c r="ROM111" s="376"/>
      <c r="RON111" s="376"/>
      <c r="ROO111" s="376"/>
      <c r="ROP111" s="376"/>
      <c r="ROQ111" s="376"/>
      <c r="ROR111" s="376"/>
      <c r="ROS111" s="376"/>
      <c r="ROT111" s="376"/>
      <c r="ROU111" s="376"/>
      <c r="ROV111" s="376"/>
      <c r="ROW111" s="376"/>
      <c r="ROX111" s="376"/>
      <c r="ROY111" s="376"/>
      <c r="ROZ111" s="376"/>
      <c r="RPA111" s="376"/>
      <c r="RPB111" s="376"/>
      <c r="RPC111" s="376"/>
      <c r="RPD111" s="376"/>
      <c r="RPE111" s="376"/>
      <c r="RPF111" s="376"/>
      <c r="RPG111" s="376"/>
      <c r="RPH111" s="376"/>
      <c r="RPI111" s="376"/>
      <c r="RPJ111" s="376"/>
      <c r="RPK111" s="376"/>
      <c r="RPL111" s="376"/>
      <c r="RPM111" s="376"/>
      <c r="RPN111" s="376"/>
      <c r="RPO111" s="376"/>
      <c r="RPP111" s="376"/>
      <c r="RPQ111" s="376"/>
      <c r="RPR111" s="376"/>
      <c r="RPS111" s="376"/>
      <c r="RPT111" s="376"/>
      <c r="RPU111" s="376"/>
      <c r="RPV111" s="376"/>
      <c r="RPW111" s="376"/>
      <c r="RPX111" s="376"/>
      <c r="RPY111" s="376"/>
      <c r="RPZ111" s="376"/>
      <c r="RQA111" s="376"/>
      <c r="RQB111" s="376"/>
      <c r="RQC111" s="376"/>
      <c r="RQD111" s="376"/>
      <c r="RQE111" s="376"/>
      <c r="RQF111" s="376"/>
      <c r="RQG111" s="376"/>
      <c r="RQH111" s="376"/>
      <c r="RQI111" s="376"/>
      <c r="RQJ111" s="376"/>
      <c r="RQK111" s="376"/>
      <c r="RQL111" s="376"/>
      <c r="RQM111" s="376"/>
      <c r="RQN111" s="376"/>
      <c r="RQO111" s="376"/>
      <c r="RQP111" s="376"/>
      <c r="RQQ111" s="376"/>
      <c r="RQR111" s="376"/>
      <c r="RQS111" s="376"/>
      <c r="RQT111" s="376"/>
      <c r="RQU111" s="376"/>
      <c r="RQV111" s="376"/>
      <c r="RQW111" s="376"/>
      <c r="RQX111" s="376"/>
      <c r="RQY111" s="376"/>
      <c r="RQZ111" s="376"/>
      <c r="RRA111" s="376"/>
      <c r="RRB111" s="376"/>
      <c r="RRC111" s="376"/>
      <c r="RRD111" s="376"/>
      <c r="RRE111" s="376"/>
      <c r="RRF111" s="376"/>
      <c r="RRG111" s="376"/>
      <c r="RRH111" s="376"/>
      <c r="RRI111" s="376"/>
      <c r="RRJ111" s="376"/>
      <c r="RRK111" s="376"/>
      <c r="RRL111" s="376"/>
      <c r="RRM111" s="376"/>
      <c r="RRN111" s="376"/>
      <c r="RRO111" s="376"/>
      <c r="RRP111" s="376"/>
      <c r="RRQ111" s="376"/>
      <c r="RRR111" s="376"/>
      <c r="RRS111" s="376"/>
      <c r="RRT111" s="376"/>
      <c r="RRU111" s="376"/>
      <c r="RRV111" s="376"/>
      <c r="RRW111" s="376"/>
      <c r="RRX111" s="376"/>
      <c r="RRY111" s="376"/>
      <c r="RRZ111" s="376"/>
      <c r="RSA111" s="376"/>
      <c r="RSB111" s="376"/>
      <c r="RSC111" s="376"/>
      <c r="RSD111" s="376"/>
      <c r="RSE111" s="376"/>
      <c r="RSF111" s="376"/>
      <c r="RSG111" s="376"/>
      <c r="RSH111" s="376"/>
      <c r="RSI111" s="376"/>
      <c r="RSJ111" s="376"/>
      <c r="RSK111" s="376"/>
      <c r="RSL111" s="376"/>
      <c r="RSM111" s="376"/>
      <c r="RSN111" s="376"/>
      <c r="RSO111" s="376"/>
      <c r="RSP111" s="376"/>
      <c r="RSQ111" s="376"/>
      <c r="RSR111" s="376"/>
      <c r="RSS111" s="376"/>
      <c r="RST111" s="376"/>
      <c r="RSU111" s="376"/>
      <c r="RSV111" s="376"/>
      <c r="RSW111" s="376"/>
      <c r="RSX111" s="376"/>
      <c r="RSY111" s="376"/>
      <c r="RSZ111" s="376"/>
      <c r="RTA111" s="376"/>
      <c r="RTB111" s="376"/>
      <c r="RTC111" s="376"/>
      <c r="RTD111" s="376"/>
      <c r="RTE111" s="376"/>
      <c r="RTF111" s="376"/>
      <c r="RTG111" s="376"/>
      <c r="RTH111" s="376"/>
      <c r="RTI111" s="376"/>
      <c r="RTJ111" s="376"/>
      <c r="RTK111" s="376"/>
      <c r="RTL111" s="376"/>
      <c r="RTM111" s="376"/>
      <c r="RTN111" s="376"/>
      <c r="RTO111" s="376"/>
      <c r="RTP111" s="376"/>
      <c r="RTQ111" s="376"/>
      <c r="RTR111" s="376"/>
      <c r="RTS111" s="376"/>
      <c r="RTT111" s="376"/>
      <c r="RTU111" s="376"/>
      <c r="RTV111" s="376"/>
      <c r="RTW111" s="376"/>
      <c r="RTX111" s="376"/>
      <c r="RTY111" s="376"/>
      <c r="RTZ111" s="376"/>
      <c r="RUA111" s="376"/>
      <c r="RUB111" s="376"/>
      <c r="RUC111" s="376"/>
      <c r="RUD111" s="376"/>
      <c r="RUE111" s="376"/>
      <c r="RUF111" s="376"/>
      <c r="RUG111" s="376"/>
      <c r="RUH111" s="376"/>
      <c r="RUI111" s="376"/>
      <c r="RUJ111" s="376"/>
      <c r="RUK111" s="376"/>
      <c r="RUL111" s="376"/>
      <c r="RUM111" s="376"/>
      <c r="RUN111" s="376"/>
      <c r="RUO111" s="376"/>
      <c r="RUP111" s="376"/>
      <c r="RUQ111" s="376"/>
      <c r="RUR111" s="376"/>
      <c r="RUS111" s="376"/>
      <c r="RUT111" s="376"/>
      <c r="RUU111" s="376"/>
      <c r="RUV111" s="376"/>
      <c r="RUW111" s="376"/>
      <c r="RUX111" s="376"/>
      <c r="RUY111" s="376"/>
      <c r="RUZ111" s="376"/>
      <c r="RVA111" s="376"/>
      <c r="RVB111" s="376"/>
      <c r="RVC111" s="376"/>
      <c r="RVD111" s="376"/>
      <c r="RVE111" s="376"/>
      <c r="RVF111" s="376"/>
      <c r="RVG111" s="376"/>
      <c r="RVH111" s="376"/>
      <c r="RVI111" s="376"/>
      <c r="RVJ111" s="376"/>
      <c r="RVK111" s="376"/>
      <c r="RVL111" s="376"/>
      <c r="RVM111" s="376"/>
      <c r="RVN111" s="376"/>
      <c r="RVO111" s="376"/>
      <c r="RVP111" s="376"/>
      <c r="RVQ111" s="376"/>
      <c r="RVR111" s="376"/>
      <c r="RVS111" s="376"/>
      <c r="RVT111" s="376"/>
      <c r="RVU111" s="376"/>
      <c r="RVV111" s="376"/>
      <c r="RVW111" s="376"/>
      <c r="RVX111" s="376"/>
      <c r="RVY111" s="376"/>
      <c r="RVZ111" s="376"/>
      <c r="RWA111" s="376"/>
      <c r="RWB111" s="376"/>
      <c r="RWC111" s="376"/>
      <c r="RWD111" s="376"/>
      <c r="RWE111" s="376"/>
      <c r="RWF111" s="376"/>
      <c r="RWG111" s="376"/>
      <c r="RWH111" s="376"/>
      <c r="RWI111" s="376"/>
      <c r="RWJ111" s="376"/>
      <c r="RWK111" s="376"/>
      <c r="RWL111" s="376"/>
      <c r="RWM111" s="376"/>
      <c r="RWN111" s="376"/>
      <c r="RWO111" s="376"/>
      <c r="RWP111" s="376"/>
      <c r="RWQ111" s="376"/>
      <c r="RWR111" s="376"/>
      <c r="RWS111" s="376"/>
      <c r="RWT111" s="376"/>
      <c r="RWU111" s="376"/>
      <c r="RWV111" s="376"/>
      <c r="RWW111" s="376"/>
      <c r="RWX111" s="376"/>
      <c r="RWY111" s="376"/>
      <c r="RWZ111" s="376"/>
      <c r="RXA111" s="376"/>
      <c r="RXB111" s="376"/>
      <c r="RXC111" s="376"/>
      <c r="RXD111" s="376"/>
      <c r="RXE111" s="376"/>
      <c r="RXF111" s="376"/>
      <c r="RXG111" s="376"/>
      <c r="RXH111" s="376"/>
      <c r="RXI111" s="376"/>
      <c r="RXJ111" s="376"/>
      <c r="RXK111" s="376"/>
      <c r="RXL111" s="376"/>
      <c r="RXM111" s="376"/>
      <c r="RXN111" s="376"/>
      <c r="RXO111" s="376"/>
      <c r="RXP111" s="376"/>
      <c r="RXQ111" s="376"/>
      <c r="RXR111" s="376"/>
      <c r="RXS111" s="376"/>
      <c r="RXT111" s="376"/>
      <c r="RXU111" s="376"/>
      <c r="RXV111" s="376"/>
      <c r="RXW111" s="376"/>
      <c r="RXX111" s="376"/>
      <c r="RXY111" s="376"/>
      <c r="RXZ111" s="376"/>
      <c r="RYA111" s="376"/>
      <c r="RYB111" s="376"/>
      <c r="RYC111" s="376"/>
      <c r="RYD111" s="376"/>
      <c r="RYE111" s="376"/>
      <c r="RYF111" s="376"/>
      <c r="RYG111" s="376"/>
      <c r="RYH111" s="376"/>
      <c r="RYI111" s="376"/>
      <c r="RYJ111" s="376"/>
      <c r="RYK111" s="376"/>
      <c r="RYL111" s="376"/>
      <c r="RYM111" s="376"/>
      <c r="RYN111" s="376"/>
      <c r="RYO111" s="376"/>
      <c r="RYP111" s="376"/>
      <c r="RYQ111" s="376"/>
      <c r="RYR111" s="376"/>
      <c r="RYS111" s="376"/>
      <c r="RYT111" s="376"/>
      <c r="RYU111" s="376"/>
      <c r="RYV111" s="376"/>
      <c r="RYW111" s="376"/>
      <c r="RYX111" s="376"/>
      <c r="RYY111" s="376"/>
      <c r="RYZ111" s="376"/>
      <c r="RZA111" s="376"/>
      <c r="RZB111" s="376"/>
      <c r="RZC111" s="376"/>
      <c r="RZD111" s="376"/>
      <c r="RZE111" s="376"/>
      <c r="RZF111" s="376"/>
      <c r="RZG111" s="376"/>
      <c r="RZH111" s="376"/>
      <c r="RZI111" s="376"/>
      <c r="RZJ111" s="376"/>
      <c r="RZK111" s="376"/>
      <c r="RZL111" s="376"/>
      <c r="RZM111" s="376"/>
      <c r="RZN111" s="376"/>
      <c r="RZO111" s="376"/>
      <c r="RZP111" s="376"/>
      <c r="RZQ111" s="376"/>
      <c r="RZR111" s="376"/>
      <c r="RZS111" s="376"/>
      <c r="RZT111" s="376"/>
      <c r="RZU111" s="376"/>
      <c r="RZV111" s="376"/>
      <c r="RZW111" s="376"/>
      <c r="RZX111" s="376"/>
      <c r="RZY111" s="376"/>
      <c r="RZZ111" s="376"/>
      <c r="SAA111" s="376"/>
      <c r="SAB111" s="376"/>
      <c r="SAC111" s="376"/>
      <c r="SAD111" s="376"/>
      <c r="SAE111" s="376"/>
      <c r="SAF111" s="376"/>
      <c r="SAG111" s="376"/>
      <c r="SAH111" s="376"/>
      <c r="SAI111" s="376"/>
      <c r="SAJ111" s="376"/>
      <c r="SAK111" s="376"/>
      <c r="SAL111" s="376"/>
      <c r="SAM111" s="376"/>
      <c r="SAN111" s="376"/>
      <c r="SAO111" s="376"/>
      <c r="SAP111" s="376"/>
      <c r="SAQ111" s="376"/>
      <c r="SAR111" s="376"/>
      <c r="SAS111" s="376"/>
      <c r="SAT111" s="376"/>
      <c r="SAU111" s="376"/>
      <c r="SAV111" s="376"/>
      <c r="SAW111" s="376"/>
      <c r="SAX111" s="376"/>
      <c r="SAY111" s="376"/>
      <c r="SAZ111" s="376"/>
      <c r="SBA111" s="376"/>
      <c r="SBB111" s="376"/>
      <c r="SBC111" s="376"/>
      <c r="SBD111" s="376"/>
      <c r="SBE111" s="376"/>
      <c r="SBF111" s="376"/>
      <c r="SBG111" s="376"/>
      <c r="SBH111" s="376"/>
      <c r="SBI111" s="376"/>
      <c r="SBJ111" s="376"/>
      <c r="SBK111" s="376"/>
      <c r="SBL111" s="376"/>
      <c r="SBM111" s="376"/>
      <c r="SBN111" s="376"/>
      <c r="SBO111" s="376"/>
      <c r="SBP111" s="376"/>
      <c r="SBQ111" s="376"/>
      <c r="SBR111" s="376"/>
      <c r="SBS111" s="376"/>
      <c r="SBT111" s="376"/>
      <c r="SBU111" s="376"/>
      <c r="SBV111" s="376"/>
      <c r="SBW111" s="376"/>
      <c r="SBX111" s="376"/>
      <c r="SBY111" s="376"/>
      <c r="SBZ111" s="376"/>
      <c r="SCA111" s="376"/>
      <c r="SCB111" s="376"/>
      <c r="SCC111" s="376"/>
      <c r="SCD111" s="376"/>
      <c r="SCE111" s="376"/>
      <c r="SCF111" s="376"/>
      <c r="SCG111" s="376"/>
      <c r="SCH111" s="376"/>
      <c r="SCI111" s="376"/>
      <c r="SCJ111" s="376"/>
      <c r="SCK111" s="376"/>
      <c r="SCL111" s="376"/>
      <c r="SCM111" s="376"/>
      <c r="SCN111" s="376"/>
      <c r="SCO111" s="376"/>
      <c r="SCP111" s="376"/>
      <c r="SCQ111" s="376"/>
      <c r="SCR111" s="376"/>
      <c r="SCS111" s="376"/>
      <c r="SCT111" s="376"/>
      <c r="SCU111" s="376"/>
      <c r="SCV111" s="376"/>
      <c r="SCW111" s="376"/>
      <c r="SCX111" s="376"/>
      <c r="SCY111" s="376"/>
      <c r="SCZ111" s="376"/>
      <c r="SDA111" s="376"/>
      <c r="SDB111" s="376"/>
      <c r="SDC111" s="376"/>
      <c r="SDD111" s="376"/>
      <c r="SDE111" s="376"/>
      <c r="SDF111" s="376"/>
      <c r="SDG111" s="376"/>
      <c r="SDH111" s="376"/>
      <c r="SDI111" s="376"/>
      <c r="SDJ111" s="376"/>
      <c r="SDK111" s="376"/>
      <c r="SDL111" s="376"/>
      <c r="SDM111" s="376"/>
      <c r="SDN111" s="376"/>
      <c r="SDO111" s="376"/>
      <c r="SDP111" s="376"/>
      <c r="SDQ111" s="376"/>
      <c r="SDR111" s="376"/>
      <c r="SDS111" s="376"/>
      <c r="SDT111" s="376"/>
      <c r="SDU111" s="376"/>
      <c r="SDV111" s="376"/>
      <c r="SDW111" s="376"/>
      <c r="SDX111" s="376"/>
      <c r="SDY111" s="376"/>
      <c r="SDZ111" s="376"/>
      <c r="SEA111" s="376"/>
      <c r="SEB111" s="376"/>
      <c r="SEC111" s="376"/>
      <c r="SED111" s="376"/>
      <c r="SEE111" s="376"/>
      <c r="SEF111" s="376"/>
      <c r="SEG111" s="376"/>
      <c r="SEH111" s="376"/>
      <c r="SEI111" s="376"/>
      <c r="SEJ111" s="376"/>
      <c r="SEK111" s="376"/>
      <c r="SEL111" s="376"/>
      <c r="SEM111" s="376"/>
      <c r="SEN111" s="376"/>
      <c r="SEO111" s="376"/>
      <c r="SEP111" s="376"/>
      <c r="SEQ111" s="376"/>
      <c r="SER111" s="376"/>
      <c r="SES111" s="376"/>
      <c r="SET111" s="376"/>
      <c r="SEU111" s="376"/>
      <c r="SEV111" s="376"/>
      <c r="SEW111" s="376"/>
      <c r="SEX111" s="376"/>
      <c r="SEY111" s="376"/>
      <c r="SEZ111" s="376"/>
      <c r="SFA111" s="376"/>
      <c r="SFB111" s="376"/>
      <c r="SFC111" s="376"/>
      <c r="SFD111" s="376"/>
      <c r="SFE111" s="376"/>
      <c r="SFF111" s="376"/>
      <c r="SFG111" s="376"/>
      <c r="SFH111" s="376"/>
      <c r="SFI111" s="376"/>
      <c r="SFJ111" s="376"/>
      <c r="SFK111" s="376"/>
      <c r="SFL111" s="376"/>
      <c r="SFM111" s="376"/>
      <c r="SFN111" s="376"/>
      <c r="SFO111" s="376"/>
      <c r="SFP111" s="376"/>
      <c r="SFQ111" s="376"/>
      <c r="SFR111" s="376"/>
      <c r="SFS111" s="376"/>
      <c r="SFT111" s="376"/>
      <c r="SFU111" s="376"/>
      <c r="SFV111" s="376"/>
      <c r="SFW111" s="376"/>
      <c r="SFX111" s="376"/>
      <c r="SFY111" s="376"/>
      <c r="SFZ111" s="376"/>
      <c r="SGA111" s="376"/>
      <c r="SGB111" s="376"/>
      <c r="SGC111" s="376"/>
      <c r="SGD111" s="376"/>
      <c r="SGE111" s="376"/>
      <c r="SGF111" s="376"/>
      <c r="SGG111" s="376"/>
      <c r="SGH111" s="376"/>
      <c r="SGI111" s="376"/>
      <c r="SGJ111" s="376"/>
      <c r="SGK111" s="376"/>
      <c r="SGL111" s="376"/>
      <c r="SGM111" s="376"/>
      <c r="SGN111" s="376"/>
      <c r="SGO111" s="376"/>
      <c r="SGP111" s="376"/>
      <c r="SGQ111" s="376"/>
      <c r="SGR111" s="376"/>
      <c r="SGS111" s="376"/>
      <c r="SGT111" s="376"/>
      <c r="SGU111" s="376"/>
      <c r="SGV111" s="376"/>
      <c r="SGW111" s="376"/>
      <c r="SGX111" s="376"/>
      <c r="SGY111" s="376"/>
      <c r="SGZ111" s="376"/>
      <c r="SHA111" s="376"/>
      <c r="SHB111" s="376"/>
      <c r="SHC111" s="376"/>
      <c r="SHD111" s="376"/>
      <c r="SHE111" s="376"/>
      <c r="SHF111" s="376"/>
      <c r="SHG111" s="376"/>
      <c r="SHH111" s="376"/>
      <c r="SHI111" s="376"/>
      <c r="SHJ111" s="376"/>
      <c r="SHK111" s="376"/>
      <c r="SHL111" s="376"/>
      <c r="SHM111" s="376"/>
      <c r="SHN111" s="376"/>
      <c r="SHO111" s="376"/>
      <c r="SHP111" s="376"/>
      <c r="SHQ111" s="376"/>
      <c r="SHR111" s="376"/>
      <c r="SHS111" s="376"/>
      <c r="SHT111" s="376"/>
      <c r="SHU111" s="376"/>
      <c r="SHV111" s="376"/>
      <c r="SHW111" s="376"/>
      <c r="SHX111" s="376"/>
      <c r="SHY111" s="376"/>
      <c r="SHZ111" s="376"/>
      <c r="SIA111" s="376"/>
      <c r="SIB111" s="376"/>
      <c r="SIC111" s="376"/>
      <c r="SID111" s="376"/>
      <c r="SIE111" s="376"/>
      <c r="SIF111" s="376"/>
      <c r="SIG111" s="376"/>
      <c r="SIH111" s="376"/>
      <c r="SII111" s="376"/>
      <c r="SIJ111" s="376"/>
      <c r="SIK111" s="376"/>
      <c r="SIL111" s="376"/>
      <c r="SIM111" s="376"/>
      <c r="SIN111" s="376"/>
      <c r="SIO111" s="376"/>
      <c r="SIP111" s="376"/>
      <c r="SIQ111" s="376"/>
      <c r="SIR111" s="376"/>
      <c r="SIS111" s="376"/>
      <c r="SIT111" s="376"/>
      <c r="SIU111" s="376"/>
      <c r="SIV111" s="376"/>
      <c r="SIW111" s="376"/>
      <c r="SIX111" s="376"/>
      <c r="SIY111" s="376"/>
      <c r="SIZ111" s="376"/>
      <c r="SJA111" s="376"/>
      <c r="SJB111" s="376"/>
      <c r="SJC111" s="376"/>
      <c r="SJD111" s="376"/>
      <c r="SJE111" s="376"/>
      <c r="SJF111" s="376"/>
      <c r="SJG111" s="376"/>
      <c r="SJH111" s="376"/>
      <c r="SJI111" s="376"/>
      <c r="SJJ111" s="376"/>
      <c r="SJK111" s="376"/>
      <c r="SJL111" s="376"/>
      <c r="SJM111" s="376"/>
      <c r="SJN111" s="376"/>
      <c r="SJO111" s="376"/>
      <c r="SJP111" s="376"/>
      <c r="SJQ111" s="376"/>
      <c r="SJR111" s="376"/>
      <c r="SJS111" s="376"/>
      <c r="SJT111" s="376"/>
      <c r="SJU111" s="376"/>
      <c r="SJV111" s="376"/>
      <c r="SJW111" s="376"/>
      <c r="SJX111" s="376"/>
      <c r="SJY111" s="376"/>
      <c r="SJZ111" s="376"/>
      <c r="SKA111" s="376"/>
      <c r="SKB111" s="376"/>
      <c r="SKC111" s="376"/>
      <c r="SKD111" s="376"/>
      <c r="SKE111" s="376"/>
      <c r="SKF111" s="376"/>
      <c r="SKG111" s="376"/>
      <c r="SKH111" s="376"/>
      <c r="SKI111" s="376"/>
      <c r="SKJ111" s="376"/>
      <c r="SKK111" s="376"/>
      <c r="SKL111" s="376"/>
      <c r="SKM111" s="376"/>
      <c r="SKN111" s="376"/>
      <c r="SKO111" s="376"/>
      <c r="SKP111" s="376"/>
      <c r="SKQ111" s="376"/>
      <c r="SKR111" s="376"/>
      <c r="SKS111" s="376"/>
      <c r="SKT111" s="376"/>
      <c r="SKU111" s="376"/>
      <c r="SKV111" s="376"/>
      <c r="SKW111" s="376"/>
      <c r="SKX111" s="376"/>
      <c r="SKY111" s="376"/>
      <c r="SKZ111" s="376"/>
      <c r="SLA111" s="376"/>
      <c r="SLB111" s="376"/>
      <c r="SLC111" s="376"/>
      <c r="SLD111" s="376"/>
      <c r="SLE111" s="376"/>
      <c r="SLF111" s="376"/>
      <c r="SLG111" s="376"/>
      <c r="SLH111" s="376"/>
      <c r="SLI111" s="376"/>
      <c r="SLJ111" s="376"/>
      <c r="SLK111" s="376"/>
      <c r="SLL111" s="376"/>
      <c r="SLM111" s="376"/>
      <c r="SLN111" s="376"/>
      <c r="SLO111" s="376"/>
      <c r="SLP111" s="376"/>
      <c r="SLQ111" s="376"/>
      <c r="SLR111" s="376"/>
      <c r="SLS111" s="376"/>
      <c r="SLT111" s="376"/>
      <c r="SLU111" s="376"/>
      <c r="SLV111" s="376"/>
      <c r="SLW111" s="376"/>
      <c r="SLX111" s="376"/>
      <c r="SLY111" s="376"/>
      <c r="SLZ111" s="376"/>
      <c r="SMA111" s="376"/>
      <c r="SMB111" s="376"/>
      <c r="SMC111" s="376"/>
      <c r="SMD111" s="376"/>
      <c r="SME111" s="376"/>
      <c r="SMF111" s="376"/>
      <c r="SMG111" s="376"/>
      <c r="SMH111" s="376"/>
      <c r="SMI111" s="376"/>
      <c r="SMJ111" s="376"/>
      <c r="SMK111" s="376"/>
      <c r="SML111" s="376"/>
      <c r="SMM111" s="376"/>
      <c r="SMN111" s="376"/>
      <c r="SMO111" s="376"/>
      <c r="SMP111" s="376"/>
      <c r="SMQ111" s="376"/>
      <c r="SMR111" s="376"/>
      <c r="SMS111" s="376"/>
      <c r="SMT111" s="376"/>
      <c r="SMU111" s="376"/>
      <c r="SMV111" s="376"/>
      <c r="SMW111" s="376"/>
      <c r="SMX111" s="376"/>
      <c r="SMY111" s="376"/>
      <c r="SMZ111" s="376"/>
      <c r="SNA111" s="376"/>
      <c r="SNB111" s="376"/>
      <c r="SNC111" s="376"/>
      <c r="SND111" s="376"/>
      <c r="SNE111" s="376"/>
      <c r="SNF111" s="376"/>
      <c r="SNG111" s="376"/>
      <c r="SNH111" s="376"/>
      <c r="SNI111" s="376"/>
      <c r="SNJ111" s="376"/>
      <c r="SNK111" s="376"/>
      <c r="SNL111" s="376"/>
      <c r="SNM111" s="376"/>
      <c r="SNN111" s="376"/>
      <c r="SNO111" s="376"/>
      <c r="SNP111" s="376"/>
      <c r="SNQ111" s="376"/>
      <c r="SNR111" s="376"/>
      <c r="SNS111" s="376"/>
      <c r="SNT111" s="376"/>
      <c r="SNU111" s="376"/>
      <c r="SNV111" s="376"/>
      <c r="SNW111" s="376"/>
      <c r="SNX111" s="376"/>
      <c r="SNY111" s="376"/>
      <c r="SNZ111" s="376"/>
      <c r="SOA111" s="376"/>
      <c r="SOB111" s="376"/>
      <c r="SOC111" s="376"/>
      <c r="SOD111" s="376"/>
      <c r="SOE111" s="376"/>
      <c r="SOF111" s="376"/>
      <c r="SOG111" s="376"/>
      <c r="SOH111" s="376"/>
      <c r="SOI111" s="376"/>
      <c r="SOJ111" s="376"/>
      <c r="SOK111" s="376"/>
      <c r="SOL111" s="376"/>
      <c r="SOM111" s="376"/>
      <c r="SON111" s="376"/>
      <c r="SOO111" s="376"/>
      <c r="SOP111" s="376"/>
      <c r="SOQ111" s="376"/>
      <c r="SOR111" s="376"/>
      <c r="SOS111" s="376"/>
      <c r="SOT111" s="376"/>
      <c r="SOU111" s="376"/>
      <c r="SOV111" s="376"/>
      <c r="SOW111" s="376"/>
      <c r="SOX111" s="376"/>
      <c r="SOY111" s="376"/>
      <c r="SOZ111" s="376"/>
      <c r="SPA111" s="376"/>
      <c r="SPB111" s="376"/>
      <c r="SPC111" s="376"/>
      <c r="SPD111" s="376"/>
      <c r="SPE111" s="376"/>
      <c r="SPF111" s="376"/>
      <c r="SPG111" s="376"/>
      <c r="SPH111" s="376"/>
      <c r="SPI111" s="376"/>
      <c r="SPJ111" s="376"/>
      <c r="SPK111" s="376"/>
      <c r="SPL111" s="376"/>
      <c r="SPM111" s="376"/>
      <c r="SPN111" s="376"/>
      <c r="SPO111" s="376"/>
      <c r="SPP111" s="376"/>
      <c r="SPQ111" s="376"/>
      <c r="SPR111" s="376"/>
      <c r="SPS111" s="376"/>
      <c r="SPT111" s="376"/>
      <c r="SPU111" s="376"/>
      <c r="SPV111" s="376"/>
      <c r="SPW111" s="376"/>
      <c r="SPX111" s="376"/>
      <c r="SPY111" s="376"/>
      <c r="SPZ111" s="376"/>
      <c r="SQA111" s="376"/>
      <c r="SQB111" s="376"/>
      <c r="SQC111" s="376"/>
      <c r="SQD111" s="376"/>
      <c r="SQE111" s="376"/>
      <c r="SQF111" s="376"/>
      <c r="SQG111" s="376"/>
      <c r="SQH111" s="376"/>
      <c r="SQI111" s="376"/>
      <c r="SQJ111" s="376"/>
      <c r="SQK111" s="376"/>
      <c r="SQL111" s="376"/>
      <c r="SQM111" s="376"/>
      <c r="SQN111" s="376"/>
      <c r="SQO111" s="376"/>
      <c r="SQP111" s="376"/>
      <c r="SQQ111" s="376"/>
      <c r="SQR111" s="376"/>
      <c r="SQS111" s="376"/>
      <c r="SQT111" s="376"/>
      <c r="SQU111" s="376"/>
      <c r="SQV111" s="376"/>
      <c r="SQW111" s="376"/>
      <c r="SQX111" s="376"/>
      <c r="SQY111" s="376"/>
      <c r="SQZ111" s="376"/>
      <c r="SRA111" s="376"/>
      <c r="SRB111" s="376"/>
      <c r="SRC111" s="376"/>
      <c r="SRD111" s="376"/>
      <c r="SRE111" s="376"/>
      <c r="SRF111" s="376"/>
      <c r="SRG111" s="376"/>
      <c r="SRH111" s="376"/>
      <c r="SRI111" s="376"/>
      <c r="SRJ111" s="376"/>
      <c r="SRK111" s="376"/>
      <c r="SRL111" s="376"/>
      <c r="SRM111" s="376"/>
      <c r="SRN111" s="376"/>
      <c r="SRO111" s="376"/>
      <c r="SRP111" s="376"/>
      <c r="SRQ111" s="376"/>
      <c r="SRR111" s="376"/>
      <c r="SRS111" s="376"/>
      <c r="SRT111" s="376"/>
      <c r="SRU111" s="376"/>
      <c r="SRV111" s="376"/>
      <c r="SRW111" s="376"/>
      <c r="SRX111" s="376"/>
      <c r="SRY111" s="376"/>
      <c r="SRZ111" s="376"/>
      <c r="SSA111" s="376"/>
      <c r="SSB111" s="376"/>
      <c r="SSC111" s="376"/>
      <c r="SSD111" s="376"/>
      <c r="SSE111" s="376"/>
      <c r="SSF111" s="376"/>
      <c r="SSG111" s="376"/>
      <c r="SSH111" s="376"/>
      <c r="SSI111" s="376"/>
      <c r="SSJ111" s="376"/>
      <c r="SSK111" s="376"/>
      <c r="SSL111" s="376"/>
      <c r="SSM111" s="376"/>
      <c r="SSN111" s="376"/>
      <c r="SSO111" s="376"/>
      <c r="SSP111" s="376"/>
      <c r="SSQ111" s="376"/>
      <c r="SSR111" s="376"/>
      <c r="SSS111" s="376"/>
      <c r="SST111" s="376"/>
      <c r="SSU111" s="376"/>
      <c r="SSV111" s="376"/>
      <c r="SSW111" s="376"/>
      <c r="SSX111" s="376"/>
      <c r="SSY111" s="376"/>
      <c r="SSZ111" s="376"/>
      <c r="STA111" s="376"/>
      <c r="STB111" s="376"/>
      <c r="STC111" s="376"/>
      <c r="STD111" s="376"/>
      <c r="STE111" s="376"/>
      <c r="STF111" s="376"/>
      <c r="STG111" s="376"/>
      <c r="STH111" s="376"/>
      <c r="STI111" s="376"/>
      <c r="STJ111" s="376"/>
      <c r="STK111" s="376"/>
      <c r="STL111" s="376"/>
      <c r="STM111" s="376"/>
      <c r="STN111" s="376"/>
      <c r="STO111" s="376"/>
      <c r="STP111" s="376"/>
      <c r="STQ111" s="376"/>
      <c r="STR111" s="376"/>
      <c r="STS111" s="376"/>
      <c r="STT111" s="376"/>
      <c r="STU111" s="376"/>
      <c r="STV111" s="376"/>
      <c r="STW111" s="376"/>
      <c r="STX111" s="376"/>
      <c r="STY111" s="376"/>
      <c r="STZ111" s="376"/>
      <c r="SUA111" s="376"/>
      <c r="SUB111" s="376"/>
      <c r="SUC111" s="376"/>
      <c r="SUD111" s="376"/>
      <c r="SUE111" s="376"/>
      <c r="SUF111" s="376"/>
      <c r="SUG111" s="376"/>
      <c r="SUH111" s="376"/>
      <c r="SUI111" s="376"/>
      <c r="SUJ111" s="376"/>
      <c r="SUK111" s="376"/>
      <c r="SUL111" s="376"/>
      <c r="SUM111" s="376"/>
      <c r="SUN111" s="376"/>
      <c r="SUO111" s="376"/>
      <c r="SUP111" s="376"/>
      <c r="SUQ111" s="376"/>
      <c r="SUR111" s="376"/>
      <c r="SUS111" s="376"/>
      <c r="SUT111" s="376"/>
      <c r="SUU111" s="376"/>
      <c r="SUV111" s="376"/>
      <c r="SUW111" s="376"/>
      <c r="SUX111" s="376"/>
      <c r="SUY111" s="376"/>
      <c r="SUZ111" s="376"/>
      <c r="SVA111" s="376"/>
      <c r="SVB111" s="376"/>
      <c r="SVC111" s="376"/>
      <c r="SVD111" s="376"/>
      <c r="SVE111" s="376"/>
      <c r="SVF111" s="376"/>
      <c r="SVG111" s="376"/>
      <c r="SVH111" s="376"/>
      <c r="SVI111" s="376"/>
      <c r="SVJ111" s="376"/>
      <c r="SVK111" s="376"/>
      <c r="SVL111" s="376"/>
      <c r="SVM111" s="376"/>
      <c r="SVN111" s="376"/>
      <c r="SVO111" s="376"/>
      <c r="SVP111" s="376"/>
      <c r="SVQ111" s="376"/>
      <c r="SVR111" s="376"/>
      <c r="SVS111" s="376"/>
      <c r="SVT111" s="376"/>
      <c r="SVU111" s="376"/>
      <c r="SVV111" s="376"/>
      <c r="SVW111" s="376"/>
      <c r="SVX111" s="376"/>
      <c r="SVY111" s="376"/>
      <c r="SVZ111" s="376"/>
      <c r="SWA111" s="376"/>
      <c r="SWB111" s="376"/>
      <c r="SWC111" s="376"/>
      <c r="SWD111" s="376"/>
      <c r="SWE111" s="376"/>
      <c r="SWF111" s="376"/>
      <c r="SWG111" s="376"/>
      <c r="SWH111" s="376"/>
      <c r="SWI111" s="376"/>
      <c r="SWJ111" s="376"/>
      <c r="SWK111" s="376"/>
      <c r="SWL111" s="376"/>
      <c r="SWM111" s="376"/>
      <c r="SWN111" s="376"/>
      <c r="SWO111" s="376"/>
      <c r="SWP111" s="376"/>
      <c r="SWQ111" s="376"/>
      <c r="SWR111" s="376"/>
      <c r="SWS111" s="376"/>
      <c r="SWT111" s="376"/>
      <c r="SWU111" s="376"/>
      <c r="SWV111" s="376"/>
      <c r="SWW111" s="376"/>
      <c r="SWX111" s="376"/>
      <c r="SWY111" s="376"/>
      <c r="SWZ111" s="376"/>
      <c r="SXA111" s="376"/>
      <c r="SXB111" s="376"/>
      <c r="SXC111" s="376"/>
      <c r="SXD111" s="376"/>
      <c r="SXE111" s="376"/>
      <c r="SXF111" s="376"/>
      <c r="SXG111" s="376"/>
      <c r="SXH111" s="376"/>
      <c r="SXI111" s="376"/>
      <c r="SXJ111" s="376"/>
      <c r="SXK111" s="376"/>
      <c r="SXL111" s="376"/>
      <c r="SXM111" s="376"/>
      <c r="SXN111" s="376"/>
      <c r="SXO111" s="376"/>
      <c r="SXP111" s="376"/>
      <c r="SXQ111" s="376"/>
      <c r="SXR111" s="376"/>
      <c r="SXS111" s="376"/>
      <c r="SXT111" s="376"/>
      <c r="SXU111" s="376"/>
      <c r="SXV111" s="376"/>
      <c r="SXW111" s="376"/>
      <c r="SXX111" s="376"/>
      <c r="SXY111" s="376"/>
      <c r="SXZ111" s="376"/>
      <c r="SYA111" s="376"/>
      <c r="SYB111" s="376"/>
      <c r="SYC111" s="376"/>
      <c r="SYD111" s="376"/>
      <c r="SYE111" s="376"/>
      <c r="SYF111" s="376"/>
      <c r="SYG111" s="376"/>
      <c r="SYH111" s="376"/>
      <c r="SYI111" s="376"/>
      <c r="SYJ111" s="376"/>
      <c r="SYK111" s="376"/>
      <c r="SYL111" s="376"/>
      <c r="SYM111" s="376"/>
      <c r="SYN111" s="376"/>
      <c r="SYO111" s="376"/>
      <c r="SYP111" s="376"/>
      <c r="SYQ111" s="376"/>
      <c r="SYR111" s="376"/>
      <c r="SYS111" s="376"/>
      <c r="SYT111" s="376"/>
      <c r="SYU111" s="376"/>
      <c r="SYV111" s="376"/>
      <c r="SYW111" s="376"/>
      <c r="SYX111" s="376"/>
      <c r="SYY111" s="376"/>
      <c r="SYZ111" s="376"/>
      <c r="SZA111" s="376"/>
      <c r="SZB111" s="376"/>
      <c r="SZC111" s="376"/>
      <c r="SZD111" s="376"/>
      <c r="SZE111" s="376"/>
      <c r="SZF111" s="376"/>
      <c r="SZG111" s="376"/>
      <c r="SZH111" s="376"/>
      <c r="SZI111" s="376"/>
      <c r="SZJ111" s="376"/>
      <c r="SZK111" s="376"/>
      <c r="SZL111" s="376"/>
      <c r="SZM111" s="376"/>
      <c r="SZN111" s="376"/>
      <c r="SZO111" s="376"/>
      <c r="SZP111" s="376"/>
      <c r="SZQ111" s="376"/>
      <c r="SZR111" s="376"/>
      <c r="SZS111" s="376"/>
      <c r="SZT111" s="376"/>
      <c r="SZU111" s="376"/>
      <c r="SZV111" s="376"/>
      <c r="SZW111" s="376"/>
      <c r="SZX111" s="376"/>
      <c r="SZY111" s="376"/>
      <c r="SZZ111" s="376"/>
      <c r="TAA111" s="376"/>
      <c r="TAB111" s="376"/>
      <c r="TAC111" s="376"/>
      <c r="TAD111" s="376"/>
      <c r="TAE111" s="376"/>
      <c r="TAF111" s="376"/>
      <c r="TAG111" s="376"/>
      <c r="TAH111" s="376"/>
      <c r="TAI111" s="376"/>
      <c r="TAJ111" s="376"/>
      <c r="TAK111" s="376"/>
      <c r="TAL111" s="376"/>
      <c r="TAM111" s="376"/>
      <c r="TAN111" s="376"/>
      <c r="TAO111" s="376"/>
      <c r="TAP111" s="376"/>
      <c r="TAQ111" s="376"/>
      <c r="TAR111" s="376"/>
      <c r="TAS111" s="376"/>
      <c r="TAT111" s="376"/>
      <c r="TAU111" s="376"/>
      <c r="TAV111" s="376"/>
      <c r="TAW111" s="376"/>
      <c r="TAX111" s="376"/>
      <c r="TAY111" s="376"/>
      <c r="TAZ111" s="376"/>
      <c r="TBA111" s="376"/>
      <c r="TBB111" s="376"/>
      <c r="TBC111" s="376"/>
      <c r="TBD111" s="376"/>
      <c r="TBE111" s="376"/>
      <c r="TBF111" s="376"/>
      <c r="TBG111" s="376"/>
      <c r="TBH111" s="376"/>
      <c r="TBI111" s="376"/>
      <c r="TBJ111" s="376"/>
      <c r="TBK111" s="376"/>
      <c r="TBL111" s="376"/>
      <c r="TBM111" s="376"/>
      <c r="TBN111" s="376"/>
      <c r="TBO111" s="376"/>
      <c r="TBP111" s="376"/>
      <c r="TBQ111" s="376"/>
      <c r="TBR111" s="376"/>
      <c r="TBS111" s="376"/>
      <c r="TBT111" s="376"/>
      <c r="TBU111" s="376"/>
      <c r="TBV111" s="376"/>
      <c r="TBW111" s="376"/>
      <c r="TBX111" s="376"/>
      <c r="TBY111" s="376"/>
      <c r="TBZ111" s="376"/>
      <c r="TCA111" s="376"/>
      <c r="TCB111" s="376"/>
      <c r="TCC111" s="376"/>
      <c r="TCD111" s="376"/>
      <c r="TCE111" s="376"/>
      <c r="TCF111" s="376"/>
      <c r="TCG111" s="376"/>
      <c r="TCH111" s="376"/>
      <c r="TCI111" s="376"/>
      <c r="TCJ111" s="376"/>
      <c r="TCK111" s="376"/>
      <c r="TCL111" s="376"/>
      <c r="TCM111" s="376"/>
      <c r="TCN111" s="376"/>
      <c r="TCO111" s="376"/>
      <c r="TCP111" s="376"/>
      <c r="TCQ111" s="376"/>
      <c r="TCR111" s="376"/>
      <c r="TCS111" s="376"/>
      <c r="TCT111" s="376"/>
      <c r="TCU111" s="376"/>
      <c r="TCV111" s="376"/>
      <c r="TCW111" s="376"/>
      <c r="TCX111" s="376"/>
      <c r="TCY111" s="376"/>
      <c r="TCZ111" s="376"/>
      <c r="TDA111" s="376"/>
      <c r="TDB111" s="376"/>
      <c r="TDC111" s="376"/>
      <c r="TDD111" s="376"/>
      <c r="TDE111" s="376"/>
      <c r="TDF111" s="376"/>
      <c r="TDG111" s="376"/>
      <c r="TDH111" s="376"/>
      <c r="TDI111" s="376"/>
      <c r="TDJ111" s="376"/>
      <c r="TDK111" s="376"/>
      <c r="TDL111" s="376"/>
      <c r="TDM111" s="376"/>
      <c r="TDN111" s="376"/>
      <c r="TDO111" s="376"/>
      <c r="TDP111" s="376"/>
      <c r="TDQ111" s="376"/>
      <c r="TDR111" s="376"/>
      <c r="TDS111" s="376"/>
      <c r="TDT111" s="376"/>
      <c r="TDU111" s="376"/>
      <c r="TDV111" s="376"/>
      <c r="TDW111" s="376"/>
      <c r="TDX111" s="376"/>
      <c r="TDY111" s="376"/>
      <c r="TDZ111" s="376"/>
      <c r="TEA111" s="376"/>
      <c r="TEB111" s="376"/>
      <c r="TEC111" s="376"/>
      <c r="TED111" s="376"/>
      <c r="TEE111" s="376"/>
      <c r="TEF111" s="376"/>
      <c r="TEG111" s="376"/>
      <c r="TEH111" s="376"/>
      <c r="TEI111" s="376"/>
      <c r="TEJ111" s="376"/>
      <c r="TEK111" s="376"/>
      <c r="TEL111" s="376"/>
      <c r="TEM111" s="376"/>
      <c r="TEN111" s="376"/>
      <c r="TEO111" s="376"/>
      <c r="TEP111" s="376"/>
      <c r="TEQ111" s="376"/>
      <c r="TER111" s="376"/>
      <c r="TES111" s="376"/>
      <c r="TET111" s="376"/>
      <c r="TEU111" s="376"/>
      <c r="TEV111" s="376"/>
      <c r="TEW111" s="376"/>
      <c r="TEX111" s="376"/>
      <c r="TEY111" s="376"/>
      <c r="TEZ111" s="376"/>
      <c r="TFA111" s="376"/>
      <c r="TFB111" s="376"/>
      <c r="TFC111" s="376"/>
      <c r="TFD111" s="376"/>
      <c r="TFE111" s="376"/>
      <c r="TFF111" s="376"/>
      <c r="TFG111" s="376"/>
      <c r="TFH111" s="376"/>
      <c r="TFI111" s="376"/>
      <c r="TFJ111" s="376"/>
      <c r="TFK111" s="376"/>
      <c r="TFL111" s="376"/>
      <c r="TFM111" s="376"/>
      <c r="TFN111" s="376"/>
      <c r="TFO111" s="376"/>
      <c r="TFP111" s="376"/>
      <c r="TFQ111" s="376"/>
      <c r="TFR111" s="376"/>
      <c r="TFS111" s="376"/>
      <c r="TFT111" s="376"/>
      <c r="TFU111" s="376"/>
      <c r="TFV111" s="376"/>
      <c r="TFW111" s="376"/>
      <c r="TFX111" s="376"/>
      <c r="TFY111" s="376"/>
      <c r="TFZ111" s="376"/>
      <c r="TGA111" s="376"/>
      <c r="TGB111" s="376"/>
      <c r="TGC111" s="376"/>
      <c r="TGD111" s="376"/>
      <c r="TGE111" s="376"/>
      <c r="TGF111" s="376"/>
      <c r="TGG111" s="376"/>
      <c r="TGH111" s="376"/>
      <c r="TGI111" s="376"/>
      <c r="TGJ111" s="376"/>
      <c r="TGK111" s="376"/>
      <c r="TGL111" s="376"/>
      <c r="TGM111" s="376"/>
      <c r="TGN111" s="376"/>
      <c r="TGO111" s="376"/>
      <c r="TGP111" s="376"/>
      <c r="TGQ111" s="376"/>
      <c r="TGR111" s="376"/>
      <c r="TGS111" s="376"/>
      <c r="TGT111" s="376"/>
      <c r="TGU111" s="376"/>
      <c r="TGV111" s="376"/>
      <c r="TGW111" s="376"/>
      <c r="TGX111" s="376"/>
      <c r="TGY111" s="376"/>
      <c r="TGZ111" s="376"/>
      <c r="THA111" s="376"/>
      <c r="THB111" s="376"/>
      <c r="THC111" s="376"/>
      <c r="THD111" s="376"/>
      <c r="THE111" s="376"/>
      <c r="THF111" s="376"/>
      <c r="THG111" s="376"/>
      <c r="THH111" s="376"/>
      <c r="THI111" s="376"/>
      <c r="THJ111" s="376"/>
      <c r="THK111" s="376"/>
      <c r="THL111" s="376"/>
      <c r="THM111" s="376"/>
      <c r="THN111" s="376"/>
      <c r="THO111" s="376"/>
      <c r="THP111" s="376"/>
      <c r="THQ111" s="376"/>
      <c r="THR111" s="376"/>
      <c r="THS111" s="376"/>
      <c r="THT111" s="376"/>
      <c r="THU111" s="376"/>
      <c r="THV111" s="376"/>
      <c r="THW111" s="376"/>
      <c r="THX111" s="376"/>
      <c r="THY111" s="376"/>
      <c r="THZ111" s="376"/>
      <c r="TIA111" s="376"/>
      <c r="TIB111" s="376"/>
      <c r="TIC111" s="376"/>
      <c r="TID111" s="376"/>
      <c r="TIE111" s="376"/>
      <c r="TIF111" s="376"/>
      <c r="TIG111" s="376"/>
      <c r="TIH111" s="376"/>
      <c r="TII111" s="376"/>
      <c r="TIJ111" s="376"/>
      <c r="TIK111" s="376"/>
      <c r="TIL111" s="376"/>
      <c r="TIM111" s="376"/>
      <c r="TIN111" s="376"/>
      <c r="TIO111" s="376"/>
      <c r="TIP111" s="376"/>
      <c r="TIQ111" s="376"/>
      <c r="TIR111" s="376"/>
      <c r="TIS111" s="376"/>
      <c r="TIT111" s="376"/>
      <c r="TIU111" s="376"/>
      <c r="TIV111" s="376"/>
      <c r="TIW111" s="376"/>
      <c r="TIX111" s="376"/>
      <c r="TIY111" s="376"/>
      <c r="TIZ111" s="376"/>
      <c r="TJA111" s="376"/>
      <c r="TJB111" s="376"/>
      <c r="TJC111" s="376"/>
      <c r="TJD111" s="376"/>
      <c r="TJE111" s="376"/>
      <c r="TJF111" s="376"/>
      <c r="TJG111" s="376"/>
      <c r="TJH111" s="376"/>
      <c r="TJI111" s="376"/>
      <c r="TJJ111" s="376"/>
      <c r="TJK111" s="376"/>
      <c r="TJL111" s="376"/>
      <c r="TJM111" s="376"/>
      <c r="TJN111" s="376"/>
      <c r="TJO111" s="376"/>
      <c r="TJP111" s="376"/>
      <c r="TJQ111" s="376"/>
      <c r="TJR111" s="376"/>
      <c r="TJS111" s="376"/>
      <c r="TJT111" s="376"/>
      <c r="TJU111" s="376"/>
      <c r="TJV111" s="376"/>
      <c r="TJW111" s="376"/>
      <c r="TJX111" s="376"/>
      <c r="TJY111" s="376"/>
      <c r="TJZ111" s="376"/>
      <c r="TKA111" s="376"/>
      <c r="TKB111" s="376"/>
      <c r="TKC111" s="376"/>
      <c r="TKD111" s="376"/>
      <c r="TKE111" s="376"/>
      <c r="TKF111" s="376"/>
      <c r="TKG111" s="376"/>
      <c r="TKH111" s="376"/>
      <c r="TKI111" s="376"/>
      <c r="TKJ111" s="376"/>
      <c r="TKK111" s="376"/>
      <c r="TKL111" s="376"/>
      <c r="TKM111" s="376"/>
      <c r="TKN111" s="376"/>
      <c r="TKO111" s="376"/>
      <c r="TKP111" s="376"/>
      <c r="TKQ111" s="376"/>
      <c r="TKR111" s="376"/>
      <c r="TKS111" s="376"/>
      <c r="TKT111" s="376"/>
      <c r="TKU111" s="376"/>
      <c r="TKV111" s="376"/>
      <c r="TKW111" s="376"/>
      <c r="TKX111" s="376"/>
      <c r="TKY111" s="376"/>
      <c r="TKZ111" s="376"/>
      <c r="TLA111" s="376"/>
      <c r="TLB111" s="376"/>
      <c r="TLC111" s="376"/>
      <c r="TLD111" s="376"/>
      <c r="TLE111" s="376"/>
      <c r="TLF111" s="376"/>
      <c r="TLG111" s="376"/>
      <c r="TLH111" s="376"/>
      <c r="TLI111" s="376"/>
      <c r="TLJ111" s="376"/>
      <c r="TLK111" s="376"/>
      <c r="TLL111" s="376"/>
      <c r="TLM111" s="376"/>
      <c r="TLN111" s="376"/>
      <c r="TLO111" s="376"/>
      <c r="TLP111" s="376"/>
      <c r="TLQ111" s="376"/>
      <c r="TLR111" s="376"/>
      <c r="TLS111" s="376"/>
      <c r="TLT111" s="376"/>
      <c r="TLU111" s="376"/>
      <c r="TLV111" s="376"/>
      <c r="TLW111" s="376"/>
      <c r="TLX111" s="376"/>
      <c r="TLY111" s="376"/>
      <c r="TLZ111" s="376"/>
      <c r="TMA111" s="376"/>
      <c r="TMB111" s="376"/>
      <c r="TMC111" s="376"/>
      <c r="TMD111" s="376"/>
      <c r="TME111" s="376"/>
      <c r="TMF111" s="376"/>
      <c r="TMG111" s="376"/>
      <c r="TMH111" s="376"/>
      <c r="TMI111" s="376"/>
      <c r="TMJ111" s="376"/>
      <c r="TMK111" s="376"/>
      <c r="TML111" s="376"/>
      <c r="TMM111" s="376"/>
      <c r="TMN111" s="376"/>
      <c r="TMO111" s="376"/>
      <c r="TMP111" s="376"/>
      <c r="TMQ111" s="376"/>
      <c r="TMR111" s="376"/>
      <c r="TMS111" s="376"/>
      <c r="TMT111" s="376"/>
      <c r="TMU111" s="376"/>
      <c r="TMV111" s="376"/>
      <c r="TMW111" s="376"/>
      <c r="TMX111" s="376"/>
      <c r="TMY111" s="376"/>
      <c r="TMZ111" s="376"/>
      <c r="TNA111" s="376"/>
      <c r="TNB111" s="376"/>
      <c r="TNC111" s="376"/>
      <c r="TND111" s="376"/>
      <c r="TNE111" s="376"/>
      <c r="TNF111" s="376"/>
      <c r="TNG111" s="376"/>
      <c r="TNH111" s="376"/>
      <c r="TNI111" s="376"/>
      <c r="TNJ111" s="376"/>
      <c r="TNK111" s="376"/>
      <c r="TNL111" s="376"/>
      <c r="TNM111" s="376"/>
      <c r="TNN111" s="376"/>
      <c r="TNO111" s="376"/>
      <c r="TNP111" s="376"/>
      <c r="TNQ111" s="376"/>
      <c r="TNR111" s="376"/>
      <c r="TNS111" s="376"/>
      <c r="TNT111" s="376"/>
      <c r="TNU111" s="376"/>
      <c r="TNV111" s="376"/>
      <c r="TNW111" s="376"/>
      <c r="TNX111" s="376"/>
      <c r="TNY111" s="376"/>
      <c r="TNZ111" s="376"/>
      <c r="TOA111" s="376"/>
      <c r="TOB111" s="376"/>
      <c r="TOC111" s="376"/>
      <c r="TOD111" s="376"/>
      <c r="TOE111" s="376"/>
      <c r="TOF111" s="376"/>
      <c r="TOG111" s="376"/>
      <c r="TOH111" s="376"/>
      <c r="TOI111" s="376"/>
      <c r="TOJ111" s="376"/>
      <c r="TOK111" s="376"/>
      <c r="TOL111" s="376"/>
      <c r="TOM111" s="376"/>
      <c r="TON111" s="376"/>
      <c r="TOO111" s="376"/>
      <c r="TOP111" s="376"/>
      <c r="TOQ111" s="376"/>
      <c r="TOR111" s="376"/>
      <c r="TOS111" s="376"/>
      <c r="TOT111" s="376"/>
      <c r="TOU111" s="376"/>
      <c r="TOV111" s="376"/>
      <c r="TOW111" s="376"/>
      <c r="TOX111" s="376"/>
      <c r="TOY111" s="376"/>
      <c r="TOZ111" s="376"/>
      <c r="TPA111" s="376"/>
      <c r="TPB111" s="376"/>
      <c r="TPC111" s="376"/>
      <c r="TPD111" s="376"/>
      <c r="TPE111" s="376"/>
      <c r="TPF111" s="376"/>
      <c r="TPG111" s="376"/>
      <c r="TPH111" s="376"/>
      <c r="TPI111" s="376"/>
      <c r="TPJ111" s="376"/>
      <c r="TPK111" s="376"/>
      <c r="TPL111" s="376"/>
      <c r="TPM111" s="376"/>
      <c r="TPN111" s="376"/>
      <c r="TPO111" s="376"/>
      <c r="TPP111" s="376"/>
      <c r="TPQ111" s="376"/>
      <c r="TPR111" s="376"/>
      <c r="TPS111" s="376"/>
      <c r="TPT111" s="376"/>
      <c r="TPU111" s="376"/>
      <c r="TPV111" s="376"/>
      <c r="TPW111" s="376"/>
      <c r="TPX111" s="376"/>
      <c r="TPY111" s="376"/>
      <c r="TPZ111" s="376"/>
      <c r="TQA111" s="376"/>
      <c r="TQB111" s="376"/>
      <c r="TQC111" s="376"/>
      <c r="TQD111" s="376"/>
      <c r="TQE111" s="376"/>
      <c r="TQF111" s="376"/>
      <c r="TQG111" s="376"/>
      <c r="TQH111" s="376"/>
      <c r="TQI111" s="376"/>
      <c r="TQJ111" s="376"/>
      <c r="TQK111" s="376"/>
      <c r="TQL111" s="376"/>
      <c r="TQM111" s="376"/>
      <c r="TQN111" s="376"/>
      <c r="TQO111" s="376"/>
      <c r="TQP111" s="376"/>
      <c r="TQQ111" s="376"/>
      <c r="TQR111" s="376"/>
      <c r="TQS111" s="376"/>
      <c r="TQT111" s="376"/>
      <c r="TQU111" s="376"/>
      <c r="TQV111" s="376"/>
      <c r="TQW111" s="376"/>
      <c r="TQX111" s="376"/>
      <c r="TQY111" s="376"/>
      <c r="TQZ111" s="376"/>
      <c r="TRA111" s="376"/>
      <c r="TRB111" s="376"/>
      <c r="TRC111" s="376"/>
      <c r="TRD111" s="376"/>
      <c r="TRE111" s="376"/>
      <c r="TRF111" s="376"/>
      <c r="TRG111" s="376"/>
      <c r="TRH111" s="376"/>
      <c r="TRI111" s="376"/>
      <c r="TRJ111" s="376"/>
      <c r="TRK111" s="376"/>
      <c r="TRL111" s="376"/>
      <c r="TRM111" s="376"/>
      <c r="TRN111" s="376"/>
      <c r="TRO111" s="376"/>
      <c r="TRP111" s="376"/>
      <c r="TRQ111" s="376"/>
      <c r="TRR111" s="376"/>
      <c r="TRS111" s="376"/>
      <c r="TRT111" s="376"/>
      <c r="TRU111" s="376"/>
      <c r="TRV111" s="376"/>
      <c r="TRW111" s="376"/>
      <c r="TRX111" s="376"/>
      <c r="TRY111" s="376"/>
      <c r="TRZ111" s="376"/>
      <c r="TSA111" s="376"/>
      <c r="TSB111" s="376"/>
      <c r="TSC111" s="376"/>
      <c r="TSD111" s="376"/>
      <c r="TSE111" s="376"/>
      <c r="TSF111" s="376"/>
      <c r="TSG111" s="376"/>
      <c r="TSH111" s="376"/>
      <c r="TSI111" s="376"/>
      <c r="TSJ111" s="376"/>
      <c r="TSK111" s="376"/>
      <c r="TSL111" s="376"/>
      <c r="TSM111" s="376"/>
      <c r="TSN111" s="376"/>
      <c r="TSO111" s="376"/>
      <c r="TSP111" s="376"/>
      <c r="TSQ111" s="376"/>
      <c r="TSR111" s="376"/>
      <c r="TSS111" s="376"/>
      <c r="TST111" s="376"/>
      <c r="TSU111" s="376"/>
      <c r="TSV111" s="376"/>
      <c r="TSW111" s="376"/>
      <c r="TSX111" s="376"/>
      <c r="TSY111" s="376"/>
      <c r="TSZ111" s="376"/>
      <c r="TTA111" s="376"/>
      <c r="TTB111" s="376"/>
      <c r="TTC111" s="376"/>
      <c r="TTD111" s="376"/>
      <c r="TTE111" s="376"/>
      <c r="TTF111" s="376"/>
      <c r="TTG111" s="376"/>
      <c r="TTH111" s="376"/>
      <c r="TTI111" s="376"/>
      <c r="TTJ111" s="376"/>
      <c r="TTK111" s="376"/>
      <c r="TTL111" s="376"/>
      <c r="TTM111" s="376"/>
      <c r="TTN111" s="376"/>
      <c r="TTO111" s="376"/>
      <c r="TTP111" s="376"/>
      <c r="TTQ111" s="376"/>
      <c r="TTR111" s="376"/>
      <c r="TTS111" s="376"/>
      <c r="TTT111" s="376"/>
      <c r="TTU111" s="376"/>
      <c r="TTV111" s="376"/>
      <c r="TTW111" s="376"/>
      <c r="TTX111" s="376"/>
      <c r="TTY111" s="376"/>
      <c r="TTZ111" s="376"/>
      <c r="TUA111" s="376"/>
      <c r="TUB111" s="376"/>
      <c r="TUC111" s="376"/>
      <c r="TUD111" s="376"/>
      <c r="TUE111" s="376"/>
      <c r="TUF111" s="376"/>
      <c r="TUG111" s="376"/>
      <c r="TUH111" s="376"/>
      <c r="TUI111" s="376"/>
      <c r="TUJ111" s="376"/>
      <c r="TUK111" s="376"/>
      <c r="TUL111" s="376"/>
      <c r="TUM111" s="376"/>
      <c r="TUN111" s="376"/>
      <c r="TUO111" s="376"/>
      <c r="TUP111" s="376"/>
      <c r="TUQ111" s="376"/>
      <c r="TUR111" s="376"/>
      <c r="TUS111" s="376"/>
      <c r="TUT111" s="376"/>
      <c r="TUU111" s="376"/>
      <c r="TUV111" s="376"/>
      <c r="TUW111" s="376"/>
      <c r="TUX111" s="376"/>
      <c r="TUY111" s="376"/>
      <c r="TUZ111" s="376"/>
      <c r="TVA111" s="376"/>
      <c r="TVB111" s="376"/>
      <c r="TVC111" s="376"/>
      <c r="TVD111" s="376"/>
      <c r="TVE111" s="376"/>
      <c r="TVF111" s="376"/>
      <c r="TVG111" s="376"/>
      <c r="TVH111" s="376"/>
      <c r="TVI111" s="376"/>
      <c r="TVJ111" s="376"/>
      <c r="TVK111" s="376"/>
      <c r="TVL111" s="376"/>
      <c r="TVM111" s="376"/>
      <c r="TVN111" s="376"/>
      <c r="TVO111" s="376"/>
      <c r="TVP111" s="376"/>
      <c r="TVQ111" s="376"/>
      <c r="TVR111" s="376"/>
      <c r="TVS111" s="376"/>
      <c r="TVT111" s="376"/>
      <c r="TVU111" s="376"/>
      <c r="TVV111" s="376"/>
      <c r="TVW111" s="376"/>
      <c r="TVX111" s="376"/>
      <c r="TVY111" s="376"/>
      <c r="TVZ111" s="376"/>
      <c r="TWA111" s="376"/>
      <c r="TWB111" s="376"/>
      <c r="TWC111" s="376"/>
      <c r="TWD111" s="376"/>
      <c r="TWE111" s="376"/>
      <c r="TWF111" s="376"/>
      <c r="TWG111" s="376"/>
      <c r="TWH111" s="376"/>
      <c r="TWI111" s="376"/>
      <c r="TWJ111" s="376"/>
      <c r="TWK111" s="376"/>
      <c r="TWL111" s="376"/>
      <c r="TWM111" s="376"/>
      <c r="TWN111" s="376"/>
      <c r="TWO111" s="376"/>
      <c r="TWP111" s="376"/>
      <c r="TWQ111" s="376"/>
      <c r="TWR111" s="376"/>
      <c r="TWS111" s="376"/>
      <c r="TWT111" s="376"/>
      <c r="TWU111" s="376"/>
      <c r="TWV111" s="376"/>
      <c r="TWW111" s="376"/>
      <c r="TWX111" s="376"/>
      <c r="TWY111" s="376"/>
      <c r="TWZ111" s="376"/>
      <c r="TXA111" s="376"/>
      <c r="TXB111" s="376"/>
      <c r="TXC111" s="376"/>
      <c r="TXD111" s="376"/>
      <c r="TXE111" s="376"/>
      <c r="TXF111" s="376"/>
      <c r="TXG111" s="376"/>
      <c r="TXH111" s="376"/>
      <c r="TXI111" s="376"/>
      <c r="TXJ111" s="376"/>
      <c r="TXK111" s="376"/>
      <c r="TXL111" s="376"/>
      <c r="TXM111" s="376"/>
      <c r="TXN111" s="376"/>
      <c r="TXO111" s="376"/>
      <c r="TXP111" s="376"/>
      <c r="TXQ111" s="376"/>
      <c r="TXR111" s="376"/>
      <c r="TXS111" s="376"/>
      <c r="TXT111" s="376"/>
      <c r="TXU111" s="376"/>
      <c r="TXV111" s="376"/>
      <c r="TXW111" s="376"/>
      <c r="TXX111" s="376"/>
      <c r="TXY111" s="376"/>
      <c r="TXZ111" s="376"/>
      <c r="TYA111" s="376"/>
      <c r="TYB111" s="376"/>
      <c r="TYC111" s="376"/>
      <c r="TYD111" s="376"/>
      <c r="TYE111" s="376"/>
      <c r="TYF111" s="376"/>
      <c r="TYG111" s="376"/>
      <c r="TYH111" s="376"/>
      <c r="TYI111" s="376"/>
      <c r="TYJ111" s="376"/>
      <c r="TYK111" s="376"/>
      <c r="TYL111" s="376"/>
      <c r="TYM111" s="376"/>
      <c r="TYN111" s="376"/>
      <c r="TYO111" s="376"/>
      <c r="TYP111" s="376"/>
      <c r="TYQ111" s="376"/>
      <c r="TYR111" s="376"/>
      <c r="TYS111" s="376"/>
      <c r="TYT111" s="376"/>
      <c r="TYU111" s="376"/>
      <c r="TYV111" s="376"/>
      <c r="TYW111" s="376"/>
      <c r="TYX111" s="376"/>
      <c r="TYY111" s="376"/>
      <c r="TYZ111" s="376"/>
      <c r="TZA111" s="376"/>
      <c r="TZB111" s="376"/>
      <c r="TZC111" s="376"/>
      <c r="TZD111" s="376"/>
      <c r="TZE111" s="376"/>
      <c r="TZF111" s="376"/>
      <c r="TZG111" s="376"/>
      <c r="TZH111" s="376"/>
      <c r="TZI111" s="376"/>
      <c r="TZJ111" s="376"/>
      <c r="TZK111" s="376"/>
      <c r="TZL111" s="376"/>
      <c r="TZM111" s="376"/>
      <c r="TZN111" s="376"/>
      <c r="TZO111" s="376"/>
      <c r="TZP111" s="376"/>
      <c r="TZQ111" s="376"/>
      <c r="TZR111" s="376"/>
      <c r="TZS111" s="376"/>
      <c r="TZT111" s="376"/>
      <c r="TZU111" s="376"/>
      <c r="TZV111" s="376"/>
      <c r="TZW111" s="376"/>
      <c r="TZX111" s="376"/>
      <c r="TZY111" s="376"/>
      <c r="TZZ111" s="376"/>
      <c r="UAA111" s="376"/>
      <c r="UAB111" s="376"/>
      <c r="UAC111" s="376"/>
      <c r="UAD111" s="376"/>
      <c r="UAE111" s="376"/>
      <c r="UAF111" s="376"/>
      <c r="UAG111" s="376"/>
      <c r="UAH111" s="376"/>
      <c r="UAI111" s="376"/>
      <c r="UAJ111" s="376"/>
      <c r="UAK111" s="376"/>
      <c r="UAL111" s="376"/>
      <c r="UAM111" s="376"/>
      <c r="UAN111" s="376"/>
      <c r="UAO111" s="376"/>
      <c r="UAP111" s="376"/>
      <c r="UAQ111" s="376"/>
      <c r="UAR111" s="376"/>
      <c r="UAS111" s="376"/>
      <c r="UAT111" s="376"/>
      <c r="UAU111" s="376"/>
      <c r="UAV111" s="376"/>
      <c r="UAW111" s="376"/>
      <c r="UAX111" s="376"/>
      <c r="UAY111" s="376"/>
      <c r="UAZ111" s="376"/>
      <c r="UBA111" s="376"/>
      <c r="UBB111" s="376"/>
      <c r="UBC111" s="376"/>
      <c r="UBD111" s="376"/>
      <c r="UBE111" s="376"/>
      <c r="UBF111" s="376"/>
      <c r="UBG111" s="376"/>
      <c r="UBH111" s="376"/>
      <c r="UBI111" s="376"/>
      <c r="UBJ111" s="376"/>
      <c r="UBK111" s="376"/>
      <c r="UBL111" s="376"/>
      <c r="UBM111" s="376"/>
      <c r="UBN111" s="376"/>
      <c r="UBO111" s="376"/>
      <c r="UBP111" s="376"/>
      <c r="UBQ111" s="376"/>
      <c r="UBR111" s="376"/>
      <c r="UBS111" s="376"/>
      <c r="UBT111" s="376"/>
      <c r="UBU111" s="376"/>
      <c r="UBV111" s="376"/>
      <c r="UBW111" s="376"/>
      <c r="UBX111" s="376"/>
      <c r="UBY111" s="376"/>
      <c r="UBZ111" s="376"/>
      <c r="UCA111" s="376"/>
      <c r="UCB111" s="376"/>
      <c r="UCC111" s="376"/>
      <c r="UCD111" s="376"/>
      <c r="UCE111" s="376"/>
      <c r="UCF111" s="376"/>
      <c r="UCG111" s="376"/>
      <c r="UCH111" s="376"/>
      <c r="UCI111" s="376"/>
      <c r="UCJ111" s="376"/>
      <c r="UCK111" s="376"/>
      <c r="UCL111" s="376"/>
      <c r="UCM111" s="376"/>
      <c r="UCN111" s="376"/>
      <c r="UCO111" s="376"/>
      <c r="UCP111" s="376"/>
      <c r="UCQ111" s="376"/>
      <c r="UCR111" s="376"/>
      <c r="UCS111" s="376"/>
      <c r="UCT111" s="376"/>
      <c r="UCU111" s="376"/>
      <c r="UCV111" s="376"/>
      <c r="UCW111" s="376"/>
      <c r="UCX111" s="376"/>
      <c r="UCY111" s="376"/>
      <c r="UCZ111" s="376"/>
      <c r="UDA111" s="376"/>
      <c r="UDB111" s="376"/>
      <c r="UDC111" s="376"/>
      <c r="UDD111" s="376"/>
      <c r="UDE111" s="376"/>
      <c r="UDF111" s="376"/>
      <c r="UDG111" s="376"/>
      <c r="UDH111" s="376"/>
      <c r="UDI111" s="376"/>
      <c r="UDJ111" s="376"/>
      <c r="UDK111" s="376"/>
      <c r="UDL111" s="376"/>
      <c r="UDM111" s="376"/>
      <c r="UDN111" s="376"/>
      <c r="UDO111" s="376"/>
      <c r="UDP111" s="376"/>
      <c r="UDQ111" s="376"/>
      <c r="UDR111" s="376"/>
      <c r="UDS111" s="376"/>
      <c r="UDT111" s="376"/>
      <c r="UDU111" s="376"/>
      <c r="UDV111" s="376"/>
      <c r="UDW111" s="376"/>
      <c r="UDX111" s="376"/>
      <c r="UDY111" s="376"/>
      <c r="UDZ111" s="376"/>
      <c r="UEA111" s="376"/>
      <c r="UEB111" s="376"/>
      <c r="UEC111" s="376"/>
      <c r="UED111" s="376"/>
      <c r="UEE111" s="376"/>
      <c r="UEF111" s="376"/>
      <c r="UEG111" s="376"/>
      <c r="UEH111" s="376"/>
      <c r="UEI111" s="376"/>
      <c r="UEJ111" s="376"/>
      <c r="UEK111" s="376"/>
      <c r="UEL111" s="376"/>
      <c r="UEM111" s="376"/>
      <c r="UEN111" s="376"/>
      <c r="UEO111" s="376"/>
      <c r="UEP111" s="376"/>
      <c r="UEQ111" s="376"/>
      <c r="UER111" s="376"/>
      <c r="UES111" s="376"/>
      <c r="UET111" s="376"/>
      <c r="UEU111" s="376"/>
      <c r="UEV111" s="376"/>
      <c r="UEW111" s="376"/>
      <c r="UEX111" s="376"/>
      <c r="UEY111" s="376"/>
      <c r="UEZ111" s="376"/>
      <c r="UFA111" s="376"/>
      <c r="UFB111" s="376"/>
      <c r="UFC111" s="376"/>
      <c r="UFD111" s="376"/>
      <c r="UFE111" s="376"/>
      <c r="UFF111" s="376"/>
      <c r="UFG111" s="376"/>
      <c r="UFH111" s="376"/>
      <c r="UFI111" s="376"/>
      <c r="UFJ111" s="376"/>
      <c r="UFK111" s="376"/>
      <c r="UFL111" s="376"/>
      <c r="UFM111" s="376"/>
      <c r="UFN111" s="376"/>
      <c r="UFO111" s="376"/>
      <c r="UFP111" s="376"/>
      <c r="UFQ111" s="376"/>
      <c r="UFR111" s="376"/>
      <c r="UFS111" s="376"/>
      <c r="UFT111" s="376"/>
      <c r="UFU111" s="376"/>
      <c r="UFV111" s="376"/>
      <c r="UFW111" s="376"/>
      <c r="UFX111" s="376"/>
      <c r="UFY111" s="376"/>
      <c r="UFZ111" s="376"/>
      <c r="UGA111" s="376"/>
      <c r="UGB111" s="376"/>
      <c r="UGC111" s="376"/>
      <c r="UGD111" s="376"/>
      <c r="UGE111" s="376"/>
      <c r="UGF111" s="376"/>
      <c r="UGG111" s="376"/>
      <c r="UGH111" s="376"/>
      <c r="UGI111" s="376"/>
      <c r="UGJ111" s="376"/>
      <c r="UGK111" s="376"/>
      <c r="UGL111" s="376"/>
      <c r="UGM111" s="376"/>
      <c r="UGN111" s="376"/>
      <c r="UGO111" s="376"/>
      <c r="UGP111" s="376"/>
      <c r="UGQ111" s="376"/>
      <c r="UGR111" s="376"/>
      <c r="UGS111" s="376"/>
      <c r="UGT111" s="376"/>
      <c r="UGU111" s="376"/>
      <c r="UGV111" s="376"/>
      <c r="UGW111" s="376"/>
      <c r="UGX111" s="376"/>
      <c r="UGY111" s="376"/>
      <c r="UGZ111" s="376"/>
      <c r="UHA111" s="376"/>
      <c r="UHB111" s="376"/>
      <c r="UHC111" s="376"/>
      <c r="UHD111" s="376"/>
      <c r="UHE111" s="376"/>
      <c r="UHF111" s="376"/>
      <c r="UHG111" s="376"/>
      <c r="UHH111" s="376"/>
      <c r="UHI111" s="376"/>
      <c r="UHJ111" s="376"/>
      <c r="UHK111" s="376"/>
      <c r="UHL111" s="376"/>
      <c r="UHM111" s="376"/>
      <c r="UHN111" s="376"/>
      <c r="UHO111" s="376"/>
      <c r="UHP111" s="376"/>
      <c r="UHQ111" s="376"/>
      <c r="UHR111" s="376"/>
      <c r="UHS111" s="376"/>
      <c r="UHT111" s="376"/>
      <c r="UHU111" s="376"/>
      <c r="UHV111" s="376"/>
      <c r="UHW111" s="376"/>
      <c r="UHX111" s="376"/>
      <c r="UHY111" s="376"/>
      <c r="UHZ111" s="376"/>
      <c r="UIA111" s="376"/>
      <c r="UIB111" s="376"/>
      <c r="UIC111" s="376"/>
      <c r="UID111" s="376"/>
      <c r="UIE111" s="376"/>
      <c r="UIF111" s="376"/>
      <c r="UIG111" s="376"/>
      <c r="UIH111" s="376"/>
      <c r="UII111" s="376"/>
      <c r="UIJ111" s="376"/>
      <c r="UIK111" s="376"/>
      <c r="UIL111" s="376"/>
      <c r="UIM111" s="376"/>
      <c r="UIN111" s="376"/>
      <c r="UIO111" s="376"/>
      <c r="UIP111" s="376"/>
      <c r="UIQ111" s="376"/>
      <c r="UIR111" s="376"/>
      <c r="UIS111" s="376"/>
      <c r="UIT111" s="376"/>
      <c r="UIU111" s="376"/>
      <c r="UIV111" s="376"/>
      <c r="UIW111" s="376"/>
      <c r="UIX111" s="376"/>
      <c r="UIY111" s="376"/>
      <c r="UIZ111" s="376"/>
      <c r="UJA111" s="376"/>
      <c r="UJB111" s="376"/>
      <c r="UJC111" s="376"/>
      <c r="UJD111" s="376"/>
      <c r="UJE111" s="376"/>
      <c r="UJF111" s="376"/>
      <c r="UJG111" s="376"/>
      <c r="UJH111" s="376"/>
      <c r="UJI111" s="376"/>
      <c r="UJJ111" s="376"/>
      <c r="UJK111" s="376"/>
      <c r="UJL111" s="376"/>
      <c r="UJM111" s="376"/>
      <c r="UJN111" s="376"/>
      <c r="UJO111" s="376"/>
      <c r="UJP111" s="376"/>
      <c r="UJQ111" s="376"/>
      <c r="UJR111" s="376"/>
      <c r="UJS111" s="376"/>
      <c r="UJT111" s="376"/>
      <c r="UJU111" s="376"/>
      <c r="UJV111" s="376"/>
      <c r="UJW111" s="376"/>
      <c r="UJX111" s="376"/>
      <c r="UJY111" s="376"/>
      <c r="UJZ111" s="376"/>
      <c r="UKA111" s="376"/>
      <c r="UKB111" s="376"/>
      <c r="UKC111" s="376"/>
      <c r="UKD111" s="376"/>
      <c r="UKE111" s="376"/>
      <c r="UKF111" s="376"/>
      <c r="UKG111" s="376"/>
      <c r="UKH111" s="376"/>
      <c r="UKI111" s="376"/>
      <c r="UKJ111" s="376"/>
      <c r="UKK111" s="376"/>
      <c r="UKL111" s="376"/>
      <c r="UKM111" s="376"/>
      <c r="UKN111" s="376"/>
      <c r="UKO111" s="376"/>
      <c r="UKP111" s="376"/>
      <c r="UKQ111" s="376"/>
      <c r="UKR111" s="376"/>
      <c r="UKS111" s="376"/>
      <c r="UKT111" s="376"/>
      <c r="UKU111" s="376"/>
      <c r="UKV111" s="376"/>
      <c r="UKW111" s="376"/>
      <c r="UKX111" s="376"/>
      <c r="UKY111" s="376"/>
      <c r="UKZ111" s="376"/>
      <c r="ULA111" s="376"/>
      <c r="ULB111" s="376"/>
      <c r="ULC111" s="376"/>
      <c r="ULD111" s="376"/>
      <c r="ULE111" s="376"/>
      <c r="ULF111" s="376"/>
      <c r="ULG111" s="376"/>
      <c r="ULH111" s="376"/>
      <c r="ULI111" s="376"/>
      <c r="ULJ111" s="376"/>
      <c r="ULK111" s="376"/>
      <c r="ULL111" s="376"/>
      <c r="ULM111" s="376"/>
      <c r="ULN111" s="376"/>
      <c r="ULO111" s="376"/>
      <c r="ULP111" s="376"/>
      <c r="ULQ111" s="376"/>
      <c r="ULR111" s="376"/>
      <c r="ULS111" s="376"/>
      <c r="ULT111" s="376"/>
      <c r="ULU111" s="376"/>
      <c r="ULV111" s="376"/>
      <c r="ULW111" s="376"/>
      <c r="ULX111" s="376"/>
      <c r="ULY111" s="376"/>
      <c r="ULZ111" s="376"/>
      <c r="UMA111" s="376"/>
      <c r="UMB111" s="376"/>
      <c r="UMC111" s="376"/>
      <c r="UMD111" s="376"/>
      <c r="UME111" s="376"/>
      <c r="UMF111" s="376"/>
      <c r="UMG111" s="376"/>
      <c r="UMH111" s="376"/>
      <c r="UMI111" s="376"/>
      <c r="UMJ111" s="376"/>
      <c r="UMK111" s="376"/>
      <c r="UML111" s="376"/>
      <c r="UMM111" s="376"/>
      <c r="UMN111" s="376"/>
      <c r="UMO111" s="376"/>
      <c r="UMP111" s="376"/>
      <c r="UMQ111" s="376"/>
      <c r="UMR111" s="376"/>
      <c r="UMS111" s="376"/>
      <c r="UMT111" s="376"/>
      <c r="UMU111" s="376"/>
      <c r="UMV111" s="376"/>
      <c r="UMW111" s="376"/>
      <c r="UMX111" s="376"/>
      <c r="UMY111" s="376"/>
      <c r="UMZ111" s="376"/>
      <c r="UNA111" s="376"/>
      <c r="UNB111" s="376"/>
      <c r="UNC111" s="376"/>
      <c r="UND111" s="376"/>
      <c r="UNE111" s="376"/>
      <c r="UNF111" s="376"/>
      <c r="UNG111" s="376"/>
      <c r="UNH111" s="376"/>
      <c r="UNI111" s="376"/>
      <c r="UNJ111" s="376"/>
      <c r="UNK111" s="376"/>
      <c r="UNL111" s="376"/>
      <c r="UNM111" s="376"/>
      <c r="UNN111" s="376"/>
      <c r="UNO111" s="376"/>
      <c r="UNP111" s="376"/>
      <c r="UNQ111" s="376"/>
      <c r="UNR111" s="376"/>
      <c r="UNS111" s="376"/>
      <c r="UNT111" s="376"/>
      <c r="UNU111" s="376"/>
      <c r="UNV111" s="376"/>
      <c r="UNW111" s="376"/>
      <c r="UNX111" s="376"/>
      <c r="UNY111" s="376"/>
      <c r="UNZ111" s="376"/>
      <c r="UOA111" s="376"/>
      <c r="UOB111" s="376"/>
      <c r="UOC111" s="376"/>
      <c r="UOD111" s="376"/>
      <c r="UOE111" s="376"/>
      <c r="UOF111" s="376"/>
      <c r="UOG111" s="376"/>
      <c r="UOH111" s="376"/>
      <c r="UOI111" s="376"/>
      <c r="UOJ111" s="376"/>
      <c r="UOK111" s="376"/>
      <c r="UOL111" s="376"/>
      <c r="UOM111" s="376"/>
      <c r="UON111" s="376"/>
      <c r="UOO111" s="376"/>
      <c r="UOP111" s="376"/>
      <c r="UOQ111" s="376"/>
      <c r="UOR111" s="376"/>
      <c r="UOS111" s="376"/>
      <c r="UOT111" s="376"/>
      <c r="UOU111" s="376"/>
      <c r="UOV111" s="376"/>
      <c r="UOW111" s="376"/>
      <c r="UOX111" s="376"/>
      <c r="UOY111" s="376"/>
      <c r="UOZ111" s="376"/>
      <c r="UPA111" s="376"/>
      <c r="UPB111" s="376"/>
      <c r="UPC111" s="376"/>
      <c r="UPD111" s="376"/>
      <c r="UPE111" s="376"/>
      <c r="UPF111" s="376"/>
      <c r="UPG111" s="376"/>
      <c r="UPH111" s="376"/>
      <c r="UPI111" s="376"/>
      <c r="UPJ111" s="376"/>
      <c r="UPK111" s="376"/>
      <c r="UPL111" s="376"/>
      <c r="UPM111" s="376"/>
      <c r="UPN111" s="376"/>
      <c r="UPO111" s="376"/>
      <c r="UPP111" s="376"/>
      <c r="UPQ111" s="376"/>
      <c r="UPR111" s="376"/>
      <c r="UPS111" s="376"/>
      <c r="UPT111" s="376"/>
      <c r="UPU111" s="376"/>
      <c r="UPV111" s="376"/>
      <c r="UPW111" s="376"/>
      <c r="UPX111" s="376"/>
      <c r="UPY111" s="376"/>
      <c r="UPZ111" s="376"/>
      <c r="UQA111" s="376"/>
      <c r="UQB111" s="376"/>
      <c r="UQC111" s="376"/>
      <c r="UQD111" s="376"/>
      <c r="UQE111" s="376"/>
      <c r="UQF111" s="376"/>
      <c r="UQG111" s="376"/>
      <c r="UQH111" s="376"/>
      <c r="UQI111" s="376"/>
      <c r="UQJ111" s="376"/>
      <c r="UQK111" s="376"/>
      <c r="UQL111" s="376"/>
      <c r="UQM111" s="376"/>
      <c r="UQN111" s="376"/>
      <c r="UQO111" s="376"/>
      <c r="UQP111" s="376"/>
      <c r="UQQ111" s="376"/>
      <c r="UQR111" s="376"/>
      <c r="UQS111" s="376"/>
      <c r="UQT111" s="376"/>
      <c r="UQU111" s="376"/>
      <c r="UQV111" s="376"/>
      <c r="UQW111" s="376"/>
      <c r="UQX111" s="376"/>
      <c r="UQY111" s="376"/>
      <c r="UQZ111" s="376"/>
      <c r="URA111" s="376"/>
      <c r="URB111" s="376"/>
      <c r="URC111" s="376"/>
      <c r="URD111" s="376"/>
      <c r="URE111" s="376"/>
      <c r="URF111" s="376"/>
      <c r="URG111" s="376"/>
      <c r="URH111" s="376"/>
      <c r="URI111" s="376"/>
      <c r="URJ111" s="376"/>
      <c r="URK111" s="376"/>
      <c r="URL111" s="376"/>
      <c r="URM111" s="376"/>
      <c r="URN111" s="376"/>
      <c r="URO111" s="376"/>
      <c r="URP111" s="376"/>
      <c r="URQ111" s="376"/>
      <c r="URR111" s="376"/>
      <c r="URS111" s="376"/>
      <c r="URT111" s="376"/>
      <c r="URU111" s="376"/>
      <c r="URV111" s="376"/>
      <c r="URW111" s="376"/>
      <c r="URX111" s="376"/>
      <c r="URY111" s="376"/>
      <c r="URZ111" s="376"/>
      <c r="USA111" s="376"/>
      <c r="USB111" s="376"/>
      <c r="USC111" s="376"/>
      <c r="USD111" s="376"/>
      <c r="USE111" s="376"/>
      <c r="USF111" s="376"/>
      <c r="USG111" s="376"/>
      <c r="USH111" s="376"/>
      <c r="USI111" s="376"/>
      <c r="USJ111" s="376"/>
      <c r="USK111" s="376"/>
      <c r="USL111" s="376"/>
      <c r="USM111" s="376"/>
      <c r="USN111" s="376"/>
      <c r="USO111" s="376"/>
      <c r="USP111" s="376"/>
      <c r="USQ111" s="376"/>
      <c r="USR111" s="376"/>
      <c r="USS111" s="376"/>
      <c r="UST111" s="376"/>
      <c r="USU111" s="376"/>
      <c r="USV111" s="376"/>
      <c r="USW111" s="376"/>
      <c r="USX111" s="376"/>
      <c r="USY111" s="376"/>
      <c r="USZ111" s="376"/>
      <c r="UTA111" s="376"/>
      <c r="UTB111" s="376"/>
      <c r="UTC111" s="376"/>
      <c r="UTD111" s="376"/>
      <c r="UTE111" s="376"/>
      <c r="UTF111" s="376"/>
      <c r="UTG111" s="376"/>
      <c r="UTH111" s="376"/>
      <c r="UTI111" s="376"/>
      <c r="UTJ111" s="376"/>
      <c r="UTK111" s="376"/>
      <c r="UTL111" s="376"/>
      <c r="UTM111" s="376"/>
      <c r="UTN111" s="376"/>
      <c r="UTO111" s="376"/>
      <c r="UTP111" s="376"/>
      <c r="UTQ111" s="376"/>
      <c r="UTR111" s="376"/>
      <c r="UTS111" s="376"/>
      <c r="UTT111" s="376"/>
      <c r="UTU111" s="376"/>
      <c r="UTV111" s="376"/>
      <c r="UTW111" s="376"/>
      <c r="UTX111" s="376"/>
      <c r="UTY111" s="376"/>
      <c r="UTZ111" s="376"/>
      <c r="UUA111" s="376"/>
      <c r="UUB111" s="376"/>
      <c r="UUC111" s="376"/>
      <c r="UUD111" s="376"/>
      <c r="UUE111" s="376"/>
      <c r="UUF111" s="376"/>
      <c r="UUG111" s="376"/>
      <c r="UUH111" s="376"/>
      <c r="UUI111" s="376"/>
      <c r="UUJ111" s="376"/>
      <c r="UUK111" s="376"/>
      <c r="UUL111" s="376"/>
      <c r="UUM111" s="376"/>
      <c r="UUN111" s="376"/>
      <c r="UUO111" s="376"/>
      <c r="UUP111" s="376"/>
      <c r="UUQ111" s="376"/>
      <c r="UUR111" s="376"/>
      <c r="UUS111" s="376"/>
      <c r="UUT111" s="376"/>
      <c r="UUU111" s="376"/>
      <c r="UUV111" s="376"/>
      <c r="UUW111" s="376"/>
      <c r="UUX111" s="376"/>
      <c r="UUY111" s="376"/>
      <c r="UUZ111" s="376"/>
      <c r="UVA111" s="376"/>
      <c r="UVB111" s="376"/>
      <c r="UVC111" s="376"/>
      <c r="UVD111" s="376"/>
      <c r="UVE111" s="376"/>
      <c r="UVF111" s="376"/>
      <c r="UVG111" s="376"/>
      <c r="UVH111" s="376"/>
      <c r="UVI111" s="376"/>
      <c r="UVJ111" s="376"/>
      <c r="UVK111" s="376"/>
      <c r="UVL111" s="376"/>
      <c r="UVM111" s="376"/>
      <c r="UVN111" s="376"/>
      <c r="UVO111" s="376"/>
      <c r="UVP111" s="376"/>
      <c r="UVQ111" s="376"/>
      <c r="UVR111" s="376"/>
      <c r="UVS111" s="376"/>
      <c r="UVT111" s="376"/>
      <c r="UVU111" s="376"/>
      <c r="UVV111" s="376"/>
      <c r="UVW111" s="376"/>
      <c r="UVX111" s="376"/>
      <c r="UVY111" s="376"/>
      <c r="UVZ111" s="376"/>
      <c r="UWA111" s="376"/>
      <c r="UWB111" s="376"/>
      <c r="UWC111" s="376"/>
      <c r="UWD111" s="376"/>
      <c r="UWE111" s="376"/>
      <c r="UWF111" s="376"/>
      <c r="UWG111" s="376"/>
      <c r="UWH111" s="376"/>
      <c r="UWI111" s="376"/>
      <c r="UWJ111" s="376"/>
      <c r="UWK111" s="376"/>
      <c r="UWL111" s="376"/>
      <c r="UWM111" s="376"/>
      <c r="UWN111" s="376"/>
      <c r="UWO111" s="376"/>
      <c r="UWP111" s="376"/>
      <c r="UWQ111" s="376"/>
      <c r="UWR111" s="376"/>
      <c r="UWS111" s="376"/>
      <c r="UWT111" s="376"/>
      <c r="UWU111" s="376"/>
      <c r="UWV111" s="376"/>
      <c r="UWW111" s="376"/>
      <c r="UWX111" s="376"/>
      <c r="UWY111" s="376"/>
      <c r="UWZ111" s="376"/>
      <c r="UXA111" s="376"/>
      <c r="UXB111" s="376"/>
      <c r="UXC111" s="376"/>
      <c r="UXD111" s="376"/>
      <c r="UXE111" s="376"/>
      <c r="UXF111" s="376"/>
      <c r="UXG111" s="376"/>
      <c r="UXH111" s="376"/>
      <c r="UXI111" s="376"/>
      <c r="UXJ111" s="376"/>
      <c r="UXK111" s="376"/>
      <c r="UXL111" s="376"/>
      <c r="UXM111" s="376"/>
      <c r="UXN111" s="376"/>
      <c r="UXO111" s="376"/>
      <c r="UXP111" s="376"/>
      <c r="UXQ111" s="376"/>
      <c r="UXR111" s="376"/>
      <c r="UXS111" s="376"/>
      <c r="UXT111" s="376"/>
      <c r="UXU111" s="376"/>
      <c r="UXV111" s="376"/>
      <c r="UXW111" s="376"/>
      <c r="UXX111" s="376"/>
      <c r="UXY111" s="376"/>
      <c r="UXZ111" s="376"/>
      <c r="UYA111" s="376"/>
      <c r="UYB111" s="376"/>
      <c r="UYC111" s="376"/>
      <c r="UYD111" s="376"/>
      <c r="UYE111" s="376"/>
      <c r="UYF111" s="376"/>
      <c r="UYG111" s="376"/>
      <c r="UYH111" s="376"/>
      <c r="UYI111" s="376"/>
      <c r="UYJ111" s="376"/>
      <c r="UYK111" s="376"/>
      <c r="UYL111" s="376"/>
      <c r="UYM111" s="376"/>
      <c r="UYN111" s="376"/>
      <c r="UYO111" s="376"/>
      <c r="UYP111" s="376"/>
      <c r="UYQ111" s="376"/>
      <c r="UYR111" s="376"/>
      <c r="UYS111" s="376"/>
      <c r="UYT111" s="376"/>
      <c r="UYU111" s="376"/>
      <c r="UYV111" s="376"/>
      <c r="UYW111" s="376"/>
      <c r="UYX111" s="376"/>
      <c r="UYY111" s="376"/>
      <c r="UYZ111" s="376"/>
      <c r="UZA111" s="376"/>
      <c r="UZB111" s="376"/>
      <c r="UZC111" s="376"/>
      <c r="UZD111" s="376"/>
      <c r="UZE111" s="376"/>
      <c r="UZF111" s="376"/>
      <c r="UZG111" s="376"/>
      <c r="UZH111" s="376"/>
      <c r="UZI111" s="376"/>
      <c r="UZJ111" s="376"/>
      <c r="UZK111" s="376"/>
      <c r="UZL111" s="376"/>
      <c r="UZM111" s="376"/>
      <c r="UZN111" s="376"/>
      <c r="UZO111" s="376"/>
      <c r="UZP111" s="376"/>
      <c r="UZQ111" s="376"/>
      <c r="UZR111" s="376"/>
      <c r="UZS111" s="376"/>
      <c r="UZT111" s="376"/>
      <c r="UZU111" s="376"/>
      <c r="UZV111" s="376"/>
      <c r="UZW111" s="376"/>
      <c r="UZX111" s="376"/>
      <c r="UZY111" s="376"/>
      <c r="UZZ111" s="376"/>
      <c r="VAA111" s="376"/>
      <c r="VAB111" s="376"/>
      <c r="VAC111" s="376"/>
      <c r="VAD111" s="376"/>
      <c r="VAE111" s="376"/>
      <c r="VAF111" s="376"/>
      <c r="VAG111" s="376"/>
      <c r="VAH111" s="376"/>
      <c r="VAI111" s="376"/>
      <c r="VAJ111" s="376"/>
      <c r="VAK111" s="376"/>
      <c r="VAL111" s="376"/>
      <c r="VAM111" s="376"/>
      <c r="VAN111" s="376"/>
      <c r="VAO111" s="376"/>
      <c r="VAP111" s="376"/>
      <c r="VAQ111" s="376"/>
      <c r="VAR111" s="376"/>
      <c r="VAS111" s="376"/>
      <c r="VAT111" s="376"/>
      <c r="VAU111" s="376"/>
      <c r="VAV111" s="376"/>
      <c r="VAW111" s="376"/>
      <c r="VAX111" s="376"/>
      <c r="VAY111" s="376"/>
      <c r="VAZ111" s="376"/>
      <c r="VBA111" s="376"/>
      <c r="VBB111" s="376"/>
      <c r="VBC111" s="376"/>
      <c r="VBD111" s="376"/>
      <c r="VBE111" s="376"/>
      <c r="VBF111" s="376"/>
      <c r="VBG111" s="376"/>
      <c r="VBH111" s="376"/>
      <c r="VBI111" s="376"/>
      <c r="VBJ111" s="376"/>
      <c r="VBK111" s="376"/>
      <c r="VBL111" s="376"/>
      <c r="VBM111" s="376"/>
      <c r="VBN111" s="376"/>
      <c r="VBO111" s="376"/>
      <c r="VBP111" s="376"/>
      <c r="VBQ111" s="376"/>
      <c r="VBR111" s="376"/>
      <c r="VBS111" s="376"/>
      <c r="VBT111" s="376"/>
      <c r="VBU111" s="376"/>
      <c r="VBV111" s="376"/>
      <c r="VBW111" s="376"/>
      <c r="VBX111" s="376"/>
      <c r="VBY111" s="376"/>
      <c r="VBZ111" s="376"/>
      <c r="VCA111" s="376"/>
      <c r="VCB111" s="376"/>
      <c r="VCC111" s="376"/>
      <c r="VCD111" s="376"/>
      <c r="VCE111" s="376"/>
      <c r="VCF111" s="376"/>
      <c r="VCG111" s="376"/>
      <c r="VCH111" s="376"/>
      <c r="VCI111" s="376"/>
      <c r="VCJ111" s="376"/>
      <c r="VCK111" s="376"/>
      <c r="VCL111" s="376"/>
      <c r="VCM111" s="376"/>
      <c r="VCN111" s="376"/>
      <c r="VCO111" s="376"/>
      <c r="VCP111" s="376"/>
      <c r="VCQ111" s="376"/>
      <c r="VCR111" s="376"/>
      <c r="VCS111" s="376"/>
      <c r="VCT111" s="376"/>
      <c r="VCU111" s="376"/>
      <c r="VCV111" s="376"/>
      <c r="VCW111" s="376"/>
      <c r="VCX111" s="376"/>
      <c r="VCY111" s="376"/>
      <c r="VCZ111" s="376"/>
      <c r="VDA111" s="376"/>
      <c r="VDB111" s="376"/>
      <c r="VDC111" s="376"/>
      <c r="VDD111" s="376"/>
      <c r="VDE111" s="376"/>
      <c r="VDF111" s="376"/>
      <c r="VDG111" s="376"/>
      <c r="VDH111" s="376"/>
      <c r="VDI111" s="376"/>
      <c r="VDJ111" s="376"/>
      <c r="VDK111" s="376"/>
      <c r="VDL111" s="376"/>
      <c r="VDM111" s="376"/>
      <c r="VDN111" s="376"/>
      <c r="VDO111" s="376"/>
      <c r="VDP111" s="376"/>
      <c r="VDQ111" s="376"/>
      <c r="VDR111" s="376"/>
      <c r="VDS111" s="376"/>
      <c r="VDT111" s="376"/>
      <c r="VDU111" s="376"/>
      <c r="VDV111" s="376"/>
      <c r="VDW111" s="376"/>
      <c r="VDX111" s="376"/>
      <c r="VDY111" s="376"/>
      <c r="VDZ111" s="376"/>
      <c r="VEA111" s="376"/>
      <c r="VEB111" s="376"/>
      <c r="VEC111" s="376"/>
      <c r="VED111" s="376"/>
      <c r="VEE111" s="376"/>
      <c r="VEF111" s="376"/>
      <c r="VEG111" s="376"/>
      <c r="VEH111" s="376"/>
      <c r="VEI111" s="376"/>
      <c r="VEJ111" s="376"/>
      <c r="VEK111" s="376"/>
      <c r="VEL111" s="376"/>
      <c r="VEM111" s="376"/>
      <c r="VEN111" s="376"/>
      <c r="VEO111" s="376"/>
      <c r="VEP111" s="376"/>
      <c r="VEQ111" s="376"/>
      <c r="VER111" s="376"/>
      <c r="VES111" s="376"/>
      <c r="VET111" s="376"/>
      <c r="VEU111" s="376"/>
      <c r="VEV111" s="376"/>
      <c r="VEW111" s="376"/>
      <c r="VEX111" s="376"/>
      <c r="VEY111" s="376"/>
      <c r="VEZ111" s="376"/>
      <c r="VFA111" s="376"/>
      <c r="VFB111" s="376"/>
      <c r="VFC111" s="376"/>
      <c r="VFD111" s="376"/>
      <c r="VFE111" s="376"/>
      <c r="VFF111" s="376"/>
      <c r="VFG111" s="376"/>
      <c r="VFH111" s="376"/>
      <c r="VFI111" s="376"/>
      <c r="VFJ111" s="376"/>
      <c r="VFK111" s="376"/>
      <c r="VFL111" s="376"/>
      <c r="VFM111" s="376"/>
      <c r="VFN111" s="376"/>
      <c r="VFO111" s="376"/>
      <c r="VFP111" s="376"/>
      <c r="VFQ111" s="376"/>
      <c r="VFR111" s="376"/>
      <c r="VFS111" s="376"/>
      <c r="VFT111" s="376"/>
      <c r="VFU111" s="376"/>
      <c r="VFV111" s="376"/>
      <c r="VFW111" s="376"/>
      <c r="VFX111" s="376"/>
      <c r="VFY111" s="376"/>
      <c r="VFZ111" s="376"/>
      <c r="VGA111" s="376"/>
      <c r="VGB111" s="376"/>
      <c r="VGC111" s="376"/>
      <c r="VGD111" s="376"/>
      <c r="VGE111" s="376"/>
      <c r="VGF111" s="376"/>
      <c r="VGG111" s="376"/>
      <c r="VGH111" s="376"/>
      <c r="VGI111" s="376"/>
      <c r="VGJ111" s="376"/>
      <c r="VGK111" s="376"/>
      <c r="VGL111" s="376"/>
      <c r="VGM111" s="376"/>
      <c r="VGN111" s="376"/>
      <c r="VGO111" s="376"/>
      <c r="VGP111" s="376"/>
      <c r="VGQ111" s="376"/>
      <c r="VGR111" s="376"/>
      <c r="VGS111" s="376"/>
      <c r="VGT111" s="376"/>
      <c r="VGU111" s="376"/>
      <c r="VGV111" s="376"/>
      <c r="VGW111" s="376"/>
      <c r="VGX111" s="376"/>
      <c r="VGY111" s="376"/>
      <c r="VGZ111" s="376"/>
      <c r="VHA111" s="376"/>
      <c r="VHB111" s="376"/>
      <c r="VHC111" s="376"/>
      <c r="VHD111" s="376"/>
      <c r="VHE111" s="376"/>
      <c r="VHF111" s="376"/>
      <c r="VHG111" s="376"/>
      <c r="VHH111" s="376"/>
      <c r="VHI111" s="376"/>
      <c r="VHJ111" s="376"/>
      <c r="VHK111" s="376"/>
      <c r="VHL111" s="376"/>
      <c r="VHM111" s="376"/>
      <c r="VHN111" s="376"/>
      <c r="VHO111" s="376"/>
      <c r="VHP111" s="376"/>
      <c r="VHQ111" s="376"/>
      <c r="VHR111" s="376"/>
      <c r="VHS111" s="376"/>
      <c r="VHT111" s="376"/>
      <c r="VHU111" s="376"/>
      <c r="VHV111" s="376"/>
      <c r="VHW111" s="376"/>
      <c r="VHX111" s="376"/>
      <c r="VHY111" s="376"/>
      <c r="VHZ111" s="376"/>
      <c r="VIA111" s="376"/>
      <c r="VIB111" s="376"/>
      <c r="VIC111" s="376"/>
      <c r="VID111" s="376"/>
      <c r="VIE111" s="376"/>
      <c r="VIF111" s="376"/>
      <c r="VIG111" s="376"/>
      <c r="VIH111" s="376"/>
      <c r="VII111" s="376"/>
      <c r="VIJ111" s="376"/>
      <c r="VIK111" s="376"/>
      <c r="VIL111" s="376"/>
      <c r="VIM111" s="376"/>
      <c r="VIN111" s="376"/>
      <c r="VIO111" s="376"/>
      <c r="VIP111" s="376"/>
      <c r="VIQ111" s="376"/>
      <c r="VIR111" s="376"/>
      <c r="VIS111" s="376"/>
      <c r="VIT111" s="376"/>
      <c r="VIU111" s="376"/>
      <c r="VIV111" s="376"/>
      <c r="VIW111" s="376"/>
      <c r="VIX111" s="376"/>
      <c r="VIY111" s="376"/>
      <c r="VIZ111" s="376"/>
      <c r="VJA111" s="376"/>
      <c r="VJB111" s="376"/>
      <c r="VJC111" s="376"/>
      <c r="VJD111" s="376"/>
      <c r="VJE111" s="376"/>
      <c r="VJF111" s="376"/>
      <c r="VJG111" s="376"/>
      <c r="VJH111" s="376"/>
      <c r="VJI111" s="376"/>
      <c r="VJJ111" s="376"/>
      <c r="VJK111" s="376"/>
      <c r="VJL111" s="376"/>
      <c r="VJM111" s="376"/>
      <c r="VJN111" s="376"/>
      <c r="VJO111" s="376"/>
      <c r="VJP111" s="376"/>
      <c r="VJQ111" s="376"/>
      <c r="VJR111" s="376"/>
      <c r="VJS111" s="376"/>
      <c r="VJT111" s="376"/>
      <c r="VJU111" s="376"/>
      <c r="VJV111" s="376"/>
      <c r="VJW111" s="376"/>
      <c r="VJX111" s="376"/>
      <c r="VJY111" s="376"/>
      <c r="VJZ111" s="376"/>
      <c r="VKA111" s="376"/>
      <c r="VKB111" s="376"/>
      <c r="VKC111" s="376"/>
      <c r="VKD111" s="376"/>
      <c r="VKE111" s="376"/>
      <c r="VKF111" s="376"/>
      <c r="VKG111" s="376"/>
      <c r="VKH111" s="376"/>
      <c r="VKI111" s="376"/>
      <c r="VKJ111" s="376"/>
      <c r="VKK111" s="376"/>
      <c r="VKL111" s="376"/>
      <c r="VKM111" s="376"/>
      <c r="VKN111" s="376"/>
      <c r="VKO111" s="376"/>
      <c r="VKP111" s="376"/>
      <c r="VKQ111" s="376"/>
      <c r="VKR111" s="376"/>
      <c r="VKS111" s="376"/>
      <c r="VKT111" s="376"/>
      <c r="VKU111" s="376"/>
      <c r="VKV111" s="376"/>
      <c r="VKW111" s="376"/>
      <c r="VKX111" s="376"/>
      <c r="VKY111" s="376"/>
      <c r="VKZ111" s="376"/>
      <c r="VLA111" s="376"/>
      <c r="VLB111" s="376"/>
      <c r="VLC111" s="376"/>
      <c r="VLD111" s="376"/>
      <c r="VLE111" s="376"/>
      <c r="VLF111" s="376"/>
      <c r="VLG111" s="376"/>
      <c r="VLH111" s="376"/>
      <c r="VLI111" s="376"/>
      <c r="VLJ111" s="376"/>
      <c r="VLK111" s="376"/>
      <c r="VLL111" s="376"/>
      <c r="VLM111" s="376"/>
      <c r="VLN111" s="376"/>
      <c r="VLO111" s="376"/>
      <c r="VLP111" s="376"/>
      <c r="VLQ111" s="376"/>
      <c r="VLR111" s="376"/>
      <c r="VLS111" s="376"/>
      <c r="VLT111" s="376"/>
      <c r="VLU111" s="376"/>
      <c r="VLV111" s="376"/>
      <c r="VLW111" s="376"/>
      <c r="VLX111" s="376"/>
      <c r="VLY111" s="376"/>
      <c r="VLZ111" s="376"/>
      <c r="VMA111" s="376"/>
      <c r="VMB111" s="376"/>
      <c r="VMC111" s="376"/>
      <c r="VMD111" s="376"/>
      <c r="VME111" s="376"/>
      <c r="VMF111" s="376"/>
      <c r="VMG111" s="376"/>
      <c r="VMH111" s="376"/>
      <c r="VMI111" s="376"/>
      <c r="VMJ111" s="376"/>
      <c r="VMK111" s="376"/>
      <c r="VML111" s="376"/>
      <c r="VMM111" s="376"/>
      <c r="VMN111" s="376"/>
      <c r="VMO111" s="376"/>
      <c r="VMP111" s="376"/>
      <c r="VMQ111" s="376"/>
      <c r="VMR111" s="376"/>
      <c r="VMS111" s="376"/>
      <c r="VMT111" s="376"/>
      <c r="VMU111" s="376"/>
      <c r="VMV111" s="376"/>
      <c r="VMW111" s="376"/>
      <c r="VMX111" s="376"/>
      <c r="VMY111" s="376"/>
      <c r="VMZ111" s="376"/>
      <c r="VNA111" s="376"/>
      <c r="VNB111" s="376"/>
      <c r="VNC111" s="376"/>
      <c r="VND111" s="376"/>
      <c r="VNE111" s="376"/>
      <c r="VNF111" s="376"/>
      <c r="VNG111" s="376"/>
      <c r="VNH111" s="376"/>
      <c r="VNI111" s="376"/>
      <c r="VNJ111" s="376"/>
      <c r="VNK111" s="376"/>
      <c r="VNL111" s="376"/>
      <c r="VNM111" s="376"/>
      <c r="VNN111" s="376"/>
      <c r="VNO111" s="376"/>
      <c r="VNP111" s="376"/>
      <c r="VNQ111" s="376"/>
      <c r="VNR111" s="376"/>
      <c r="VNS111" s="376"/>
      <c r="VNT111" s="376"/>
      <c r="VNU111" s="376"/>
      <c r="VNV111" s="376"/>
      <c r="VNW111" s="376"/>
      <c r="VNX111" s="376"/>
      <c r="VNY111" s="376"/>
      <c r="VNZ111" s="376"/>
      <c r="VOA111" s="376"/>
      <c r="VOB111" s="376"/>
      <c r="VOC111" s="376"/>
      <c r="VOD111" s="376"/>
      <c r="VOE111" s="376"/>
      <c r="VOF111" s="376"/>
      <c r="VOG111" s="376"/>
      <c r="VOH111" s="376"/>
      <c r="VOI111" s="376"/>
      <c r="VOJ111" s="376"/>
      <c r="VOK111" s="376"/>
      <c r="VOL111" s="376"/>
      <c r="VOM111" s="376"/>
      <c r="VON111" s="376"/>
      <c r="VOO111" s="376"/>
      <c r="VOP111" s="376"/>
      <c r="VOQ111" s="376"/>
      <c r="VOR111" s="376"/>
      <c r="VOS111" s="376"/>
      <c r="VOT111" s="376"/>
      <c r="VOU111" s="376"/>
      <c r="VOV111" s="376"/>
      <c r="VOW111" s="376"/>
      <c r="VOX111" s="376"/>
      <c r="VOY111" s="376"/>
      <c r="VOZ111" s="376"/>
      <c r="VPA111" s="376"/>
      <c r="VPB111" s="376"/>
      <c r="VPC111" s="376"/>
      <c r="VPD111" s="376"/>
      <c r="VPE111" s="376"/>
      <c r="VPF111" s="376"/>
      <c r="VPG111" s="376"/>
      <c r="VPH111" s="376"/>
      <c r="VPI111" s="376"/>
      <c r="VPJ111" s="376"/>
      <c r="VPK111" s="376"/>
      <c r="VPL111" s="376"/>
      <c r="VPM111" s="376"/>
      <c r="VPN111" s="376"/>
      <c r="VPO111" s="376"/>
      <c r="VPP111" s="376"/>
      <c r="VPQ111" s="376"/>
      <c r="VPR111" s="376"/>
      <c r="VPS111" s="376"/>
      <c r="VPT111" s="376"/>
      <c r="VPU111" s="376"/>
      <c r="VPV111" s="376"/>
      <c r="VPW111" s="376"/>
      <c r="VPX111" s="376"/>
      <c r="VPY111" s="376"/>
      <c r="VPZ111" s="376"/>
      <c r="VQA111" s="376"/>
      <c r="VQB111" s="376"/>
      <c r="VQC111" s="376"/>
      <c r="VQD111" s="376"/>
      <c r="VQE111" s="376"/>
      <c r="VQF111" s="376"/>
      <c r="VQG111" s="376"/>
      <c r="VQH111" s="376"/>
      <c r="VQI111" s="376"/>
      <c r="VQJ111" s="376"/>
      <c r="VQK111" s="376"/>
      <c r="VQL111" s="376"/>
      <c r="VQM111" s="376"/>
      <c r="VQN111" s="376"/>
      <c r="VQO111" s="376"/>
      <c r="VQP111" s="376"/>
      <c r="VQQ111" s="376"/>
      <c r="VQR111" s="376"/>
      <c r="VQS111" s="376"/>
      <c r="VQT111" s="376"/>
      <c r="VQU111" s="376"/>
      <c r="VQV111" s="376"/>
      <c r="VQW111" s="376"/>
      <c r="VQX111" s="376"/>
      <c r="VQY111" s="376"/>
      <c r="VQZ111" s="376"/>
      <c r="VRA111" s="376"/>
      <c r="VRB111" s="376"/>
      <c r="VRC111" s="376"/>
      <c r="VRD111" s="376"/>
      <c r="VRE111" s="376"/>
      <c r="VRF111" s="376"/>
      <c r="VRG111" s="376"/>
      <c r="VRH111" s="376"/>
      <c r="VRI111" s="376"/>
      <c r="VRJ111" s="376"/>
      <c r="VRK111" s="376"/>
      <c r="VRL111" s="376"/>
      <c r="VRM111" s="376"/>
      <c r="VRN111" s="376"/>
      <c r="VRO111" s="376"/>
      <c r="VRP111" s="376"/>
      <c r="VRQ111" s="376"/>
      <c r="VRR111" s="376"/>
      <c r="VRS111" s="376"/>
      <c r="VRT111" s="376"/>
      <c r="VRU111" s="376"/>
      <c r="VRV111" s="376"/>
      <c r="VRW111" s="376"/>
      <c r="VRX111" s="376"/>
      <c r="VRY111" s="376"/>
      <c r="VRZ111" s="376"/>
      <c r="VSA111" s="376"/>
      <c r="VSB111" s="376"/>
      <c r="VSC111" s="376"/>
      <c r="VSD111" s="376"/>
      <c r="VSE111" s="376"/>
      <c r="VSF111" s="376"/>
      <c r="VSG111" s="376"/>
      <c r="VSH111" s="376"/>
      <c r="VSI111" s="376"/>
      <c r="VSJ111" s="376"/>
      <c r="VSK111" s="376"/>
      <c r="VSL111" s="376"/>
      <c r="VSM111" s="376"/>
      <c r="VSN111" s="376"/>
      <c r="VSO111" s="376"/>
      <c r="VSP111" s="376"/>
      <c r="VSQ111" s="376"/>
      <c r="VSR111" s="376"/>
      <c r="VSS111" s="376"/>
      <c r="VST111" s="376"/>
      <c r="VSU111" s="376"/>
      <c r="VSV111" s="376"/>
      <c r="VSW111" s="376"/>
      <c r="VSX111" s="376"/>
      <c r="VSY111" s="376"/>
      <c r="VSZ111" s="376"/>
      <c r="VTA111" s="376"/>
      <c r="VTB111" s="376"/>
      <c r="VTC111" s="376"/>
      <c r="VTD111" s="376"/>
      <c r="VTE111" s="376"/>
      <c r="VTF111" s="376"/>
      <c r="VTG111" s="376"/>
      <c r="VTH111" s="376"/>
      <c r="VTI111" s="376"/>
      <c r="VTJ111" s="376"/>
      <c r="VTK111" s="376"/>
      <c r="VTL111" s="376"/>
      <c r="VTM111" s="376"/>
      <c r="VTN111" s="376"/>
      <c r="VTO111" s="376"/>
      <c r="VTP111" s="376"/>
      <c r="VTQ111" s="376"/>
      <c r="VTR111" s="376"/>
      <c r="VTS111" s="376"/>
      <c r="VTT111" s="376"/>
      <c r="VTU111" s="376"/>
      <c r="VTV111" s="376"/>
      <c r="VTW111" s="376"/>
      <c r="VTX111" s="376"/>
      <c r="VTY111" s="376"/>
      <c r="VTZ111" s="376"/>
      <c r="VUA111" s="376"/>
      <c r="VUB111" s="376"/>
      <c r="VUC111" s="376"/>
      <c r="VUD111" s="376"/>
      <c r="VUE111" s="376"/>
      <c r="VUF111" s="376"/>
      <c r="VUG111" s="376"/>
      <c r="VUH111" s="376"/>
      <c r="VUI111" s="376"/>
      <c r="VUJ111" s="376"/>
      <c r="VUK111" s="376"/>
      <c r="VUL111" s="376"/>
      <c r="VUM111" s="376"/>
      <c r="VUN111" s="376"/>
      <c r="VUO111" s="376"/>
      <c r="VUP111" s="376"/>
      <c r="VUQ111" s="376"/>
      <c r="VUR111" s="376"/>
      <c r="VUS111" s="376"/>
      <c r="VUT111" s="376"/>
      <c r="VUU111" s="376"/>
      <c r="VUV111" s="376"/>
      <c r="VUW111" s="376"/>
      <c r="VUX111" s="376"/>
      <c r="VUY111" s="376"/>
      <c r="VUZ111" s="376"/>
      <c r="VVA111" s="376"/>
      <c r="VVB111" s="376"/>
      <c r="VVC111" s="376"/>
      <c r="VVD111" s="376"/>
      <c r="VVE111" s="376"/>
      <c r="VVF111" s="376"/>
      <c r="VVG111" s="376"/>
      <c r="VVH111" s="376"/>
      <c r="VVI111" s="376"/>
      <c r="VVJ111" s="376"/>
      <c r="VVK111" s="376"/>
      <c r="VVL111" s="376"/>
      <c r="VVM111" s="376"/>
      <c r="VVN111" s="376"/>
      <c r="VVO111" s="376"/>
      <c r="VVP111" s="376"/>
      <c r="VVQ111" s="376"/>
      <c r="VVR111" s="376"/>
      <c r="VVS111" s="376"/>
      <c r="VVT111" s="376"/>
      <c r="VVU111" s="376"/>
      <c r="VVV111" s="376"/>
      <c r="VVW111" s="376"/>
      <c r="VVX111" s="376"/>
      <c r="VVY111" s="376"/>
      <c r="VVZ111" s="376"/>
      <c r="VWA111" s="376"/>
      <c r="VWB111" s="376"/>
      <c r="VWC111" s="376"/>
      <c r="VWD111" s="376"/>
      <c r="VWE111" s="376"/>
      <c r="VWF111" s="376"/>
      <c r="VWG111" s="376"/>
      <c r="VWH111" s="376"/>
      <c r="VWI111" s="376"/>
      <c r="VWJ111" s="376"/>
      <c r="VWK111" s="376"/>
      <c r="VWL111" s="376"/>
      <c r="VWM111" s="376"/>
      <c r="VWN111" s="376"/>
      <c r="VWO111" s="376"/>
      <c r="VWP111" s="376"/>
      <c r="VWQ111" s="376"/>
      <c r="VWR111" s="376"/>
      <c r="VWS111" s="376"/>
      <c r="VWT111" s="376"/>
      <c r="VWU111" s="376"/>
      <c r="VWV111" s="376"/>
      <c r="VWW111" s="376"/>
      <c r="VWX111" s="376"/>
      <c r="VWY111" s="376"/>
      <c r="VWZ111" s="376"/>
      <c r="VXA111" s="376"/>
      <c r="VXB111" s="376"/>
      <c r="VXC111" s="376"/>
      <c r="VXD111" s="376"/>
      <c r="VXE111" s="376"/>
      <c r="VXF111" s="376"/>
      <c r="VXG111" s="376"/>
      <c r="VXH111" s="376"/>
      <c r="VXI111" s="376"/>
      <c r="VXJ111" s="376"/>
      <c r="VXK111" s="376"/>
      <c r="VXL111" s="376"/>
      <c r="VXM111" s="376"/>
      <c r="VXN111" s="376"/>
      <c r="VXO111" s="376"/>
      <c r="VXP111" s="376"/>
      <c r="VXQ111" s="376"/>
      <c r="VXR111" s="376"/>
      <c r="VXS111" s="376"/>
      <c r="VXT111" s="376"/>
      <c r="VXU111" s="376"/>
      <c r="VXV111" s="376"/>
      <c r="VXW111" s="376"/>
      <c r="VXX111" s="376"/>
      <c r="VXY111" s="376"/>
      <c r="VXZ111" s="376"/>
      <c r="VYA111" s="376"/>
      <c r="VYB111" s="376"/>
      <c r="VYC111" s="376"/>
      <c r="VYD111" s="376"/>
      <c r="VYE111" s="376"/>
      <c r="VYF111" s="376"/>
      <c r="VYG111" s="376"/>
      <c r="VYH111" s="376"/>
      <c r="VYI111" s="376"/>
      <c r="VYJ111" s="376"/>
      <c r="VYK111" s="376"/>
      <c r="VYL111" s="376"/>
      <c r="VYM111" s="376"/>
      <c r="VYN111" s="376"/>
      <c r="VYO111" s="376"/>
      <c r="VYP111" s="376"/>
      <c r="VYQ111" s="376"/>
      <c r="VYR111" s="376"/>
      <c r="VYS111" s="376"/>
      <c r="VYT111" s="376"/>
      <c r="VYU111" s="376"/>
      <c r="VYV111" s="376"/>
      <c r="VYW111" s="376"/>
      <c r="VYX111" s="376"/>
      <c r="VYY111" s="376"/>
      <c r="VYZ111" s="376"/>
      <c r="VZA111" s="376"/>
      <c r="VZB111" s="376"/>
      <c r="VZC111" s="376"/>
      <c r="VZD111" s="376"/>
      <c r="VZE111" s="376"/>
      <c r="VZF111" s="376"/>
      <c r="VZG111" s="376"/>
      <c r="VZH111" s="376"/>
      <c r="VZI111" s="376"/>
      <c r="VZJ111" s="376"/>
      <c r="VZK111" s="376"/>
      <c r="VZL111" s="376"/>
      <c r="VZM111" s="376"/>
      <c r="VZN111" s="376"/>
      <c r="VZO111" s="376"/>
      <c r="VZP111" s="376"/>
      <c r="VZQ111" s="376"/>
      <c r="VZR111" s="376"/>
      <c r="VZS111" s="376"/>
      <c r="VZT111" s="376"/>
      <c r="VZU111" s="376"/>
      <c r="VZV111" s="376"/>
      <c r="VZW111" s="376"/>
      <c r="VZX111" s="376"/>
      <c r="VZY111" s="376"/>
      <c r="VZZ111" s="376"/>
      <c r="WAA111" s="376"/>
      <c r="WAB111" s="376"/>
      <c r="WAC111" s="376"/>
      <c r="WAD111" s="376"/>
      <c r="WAE111" s="376"/>
      <c r="WAF111" s="376"/>
      <c r="WAG111" s="376"/>
      <c r="WAH111" s="376"/>
      <c r="WAI111" s="376"/>
      <c r="WAJ111" s="376"/>
      <c r="WAK111" s="376"/>
      <c r="WAL111" s="376"/>
      <c r="WAM111" s="376"/>
      <c r="WAN111" s="376"/>
      <c r="WAO111" s="376"/>
      <c r="WAP111" s="376"/>
      <c r="WAQ111" s="376"/>
      <c r="WAR111" s="376"/>
      <c r="WAS111" s="376"/>
      <c r="WAT111" s="376"/>
      <c r="WAU111" s="376"/>
      <c r="WAV111" s="376"/>
      <c r="WAW111" s="376"/>
      <c r="WAX111" s="376"/>
      <c r="WAY111" s="376"/>
      <c r="WAZ111" s="376"/>
      <c r="WBA111" s="376"/>
      <c r="WBB111" s="376"/>
      <c r="WBC111" s="376"/>
      <c r="WBD111" s="376"/>
      <c r="WBE111" s="376"/>
      <c r="WBF111" s="376"/>
      <c r="WBG111" s="376"/>
      <c r="WBH111" s="376"/>
      <c r="WBI111" s="376"/>
      <c r="WBJ111" s="376"/>
      <c r="WBK111" s="376"/>
      <c r="WBL111" s="376"/>
      <c r="WBM111" s="376"/>
      <c r="WBN111" s="376"/>
      <c r="WBO111" s="376"/>
      <c r="WBP111" s="376"/>
      <c r="WBQ111" s="376"/>
      <c r="WBR111" s="376"/>
      <c r="WBS111" s="376"/>
      <c r="WBT111" s="376"/>
      <c r="WBU111" s="376"/>
      <c r="WBV111" s="376"/>
      <c r="WBW111" s="376"/>
      <c r="WBX111" s="376"/>
      <c r="WBY111" s="376"/>
      <c r="WBZ111" s="376"/>
      <c r="WCA111" s="376"/>
      <c r="WCB111" s="376"/>
      <c r="WCC111" s="376"/>
      <c r="WCD111" s="376"/>
      <c r="WCE111" s="376"/>
      <c r="WCF111" s="376"/>
      <c r="WCG111" s="376"/>
      <c r="WCH111" s="376"/>
      <c r="WCI111" s="376"/>
      <c r="WCJ111" s="376"/>
      <c r="WCK111" s="376"/>
      <c r="WCL111" s="376"/>
      <c r="WCM111" s="376"/>
      <c r="WCN111" s="376"/>
      <c r="WCO111" s="376"/>
      <c r="WCP111" s="376"/>
      <c r="WCQ111" s="376"/>
      <c r="WCR111" s="376"/>
      <c r="WCS111" s="376"/>
      <c r="WCT111" s="376"/>
      <c r="WCU111" s="376"/>
      <c r="WCV111" s="376"/>
      <c r="WCW111" s="376"/>
      <c r="WCX111" s="376"/>
      <c r="WCY111" s="376"/>
      <c r="WCZ111" s="376"/>
      <c r="WDA111" s="376"/>
      <c r="WDB111" s="376"/>
      <c r="WDC111" s="376"/>
      <c r="WDD111" s="376"/>
      <c r="WDE111" s="376"/>
      <c r="WDF111" s="376"/>
      <c r="WDG111" s="376"/>
      <c r="WDH111" s="376"/>
      <c r="WDI111" s="376"/>
      <c r="WDJ111" s="376"/>
      <c r="WDK111" s="376"/>
      <c r="WDL111" s="376"/>
      <c r="WDM111" s="376"/>
      <c r="WDN111" s="376"/>
      <c r="WDO111" s="376"/>
      <c r="WDP111" s="376"/>
      <c r="WDQ111" s="376"/>
      <c r="WDR111" s="376"/>
      <c r="WDS111" s="376"/>
      <c r="WDT111" s="376"/>
      <c r="WDU111" s="376"/>
      <c r="WDV111" s="376"/>
      <c r="WDW111" s="376"/>
      <c r="WDX111" s="376"/>
      <c r="WDY111" s="376"/>
      <c r="WDZ111" s="376"/>
      <c r="WEA111" s="376"/>
      <c r="WEB111" s="376"/>
      <c r="WEC111" s="376"/>
      <c r="WED111" s="376"/>
      <c r="WEE111" s="376"/>
      <c r="WEF111" s="376"/>
      <c r="WEG111" s="376"/>
      <c r="WEH111" s="376"/>
      <c r="WEI111" s="376"/>
      <c r="WEJ111" s="376"/>
      <c r="WEK111" s="376"/>
      <c r="WEL111" s="376"/>
      <c r="WEM111" s="376"/>
      <c r="WEN111" s="376"/>
      <c r="WEO111" s="376"/>
      <c r="WEP111" s="376"/>
      <c r="WEQ111" s="376"/>
      <c r="WER111" s="376"/>
      <c r="WES111" s="376"/>
      <c r="WET111" s="376"/>
      <c r="WEU111" s="376"/>
      <c r="WEV111" s="376"/>
      <c r="WEW111" s="376"/>
      <c r="WEX111" s="376"/>
      <c r="WEY111" s="376"/>
      <c r="WEZ111" s="376"/>
      <c r="WFA111" s="376"/>
      <c r="WFB111" s="376"/>
      <c r="WFC111" s="376"/>
      <c r="WFD111" s="376"/>
      <c r="WFE111" s="376"/>
      <c r="WFF111" s="376"/>
      <c r="WFG111" s="376"/>
      <c r="WFH111" s="376"/>
      <c r="WFI111" s="376"/>
      <c r="WFJ111" s="376"/>
      <c r="WFK111" s="376"/>
      <c r="WFL111" s="376"/>
      <c r="WFM111" s="376"/>
      <c r="WFN111" s="376"/>
      <c r="WFO111" s="376"/>
      <c r="WFP111" s="376"/>
      <c r="WFQ111" s="376"/>
      <c r="WFR111" s="376"/>
      <c r="WFS111" s="376"/>
      <c r="WFT111" s="376"/>
      <c r="WFU111" s="376"/>
      <c r="WFV111" s="376"/>
      <c r="WFW111" s="376"/>
      <c r="WFX111" s="376"/>
      <c r="WFY111" s="376"/>
      <c r="WFZ111" s="376"/>
      <c r="WGA111" s="376"/>
      <c r="WGB111" s="376"/>
      <c r="WGC111" s="376"/>
      <c r="WGD111" s="376"/>
      <c r="WGE111" s="376"/>
      <c r="WGF111" s="376"/>
      <c r="WGG111" s="376"/>
      <c r="WGH111" s="376"/>
      <c r="WGI111" s="376"/>
      <c r="WGJ111" s="376"/>
      <c r="WGK111" s="376"/>
      <c r="WGL111" s="376"/>
      <c r="WGM111" s="376"/>
      <c r="WGN111" s="376"/>
      <c r="WGO111" s="376"/>
      <c r="WGP111" s="376"/>
      <c r="WGQ111" s="376"/>
      <c r="WGR111" s="376"/>
      <c r="WGS111" s="376"/>
      <c r="WGT111" s="376"/>
      <c r="WGU111" s="376"/>
      <c r="WGV111" s="376"/>
      <c r="WGW111" s="376"/>
      <c r="WGX111" s="376"/>
      <c r="WGY111" s="376"/>
      <c r="WGZ111" s="376"/>
      <c r="WHA111" s="376"/>
      <c r="WHB111" s="376"/>
      <c r="WHC111" s="376"/>
      <c r="WHD111" s="376"/>
      <c r="WHE111" s="376"/>
      <c r="WHF111" s="376"/>
      <c r="WHG111" s="376"/>
      <c r="WHH111" s="376"/>
      <c r="WHI111" s="376"/>
      <c r="WHJ111" s="376"/>
      <c r="WHK111" s="376"/>
      <c r="WHL111" s="376"/>
      <c r="WHM111" s="376"/>
      <c r="WHN111" s="376"/>
      <c r="WHO111" s="376"/>
      <c r="WHP111" s="376"/>
      <c r="WHQ111" s="376"/>
      <c r="WHR111" s="376"/>
      <c r="WHS111" s="376"/>
      <c r="WHT111" s="376"/>
      <c r="WHU111" s="376"/>
      <c r="WHV111" s="376"/>
      <c r="WHW111" s="376"/>
      <c r="WHX111" s="376"/>
      <c r="WHY111" s="376"/>
      <c r="WHZ111" s="376"/>
      <c r="WIA111" s="376"/>
      <c r="WIB111" s="376"/>
      <c r="WIC111" s="376"/>
      <c r="WID111" s="376"/>
      <c r="WIE111" s="376"/>
      <c r="WIF111" s="376"/>
      <c r="WIG111" s="376"/>
      <c r="WIH111" s="376"/>
      <c r="WII111" s="376"/>
      <c r="WIJ111" s="376"/>
      <c r="WIK111" s="376"/>
      <c r="WIL111" s="376"/>
      <c r="WIM111" s="376"/>
      <c r="WIN111" s="376"/>
      <c r="WIO111" s="376"/>
      <c r="WIP111" s="376"/>
      <c r="WIQ111" s="376"/>
      <c r="WIR111" s="376"/>
      <c r="WIS111" s="376"/>
      <c r="WIT111" s="376"/>
      <c r="WIU111" s="376"/>
      <c r="WIV111" s="376"/>
      <c r="WIW111" s="376"/>
      <c r="WIX111" s="376"/>
      <c r="WIY111" s="376"/>
      <c r="WIZ111" s="376"/>
      <c r="WJA111" s="376"/>
      <c r="WJB111" s="376"/>
      <c r="WJC111" s="376"/>
      <c r="WJD111" s="376"/>
      <c r="WJE111" s="376"/>
      <c r="WJF111" s="376"/>
      <c r="WJG111" s="376"/>
      <c r="WJH111" s="376"/>
      <c r="WJI111" s="376"/>
      <c r="WJJ111" s="376"/>
      <c r="WJK111" s="376"/>
      <c r="WJL111" s="376"/>
      <c r="WJM111" s="376"/>
      <c r="WJN111" s="376"/>
      <c r="WJO111" s="376"/>
      <c r="WJP111" s="376"/>
      <c r="WJQ111" s="376"/>
      <c r="WJR111" s="376"/>
      <c r="WJS111" s="376"/>
      <c r="WJT111" s="376"/>
      <c r="WJU111" s="376"/>
      <c r="WJV111" s="376"/>
      <c r="WJW111" s="376"/>
      <c r="WJX111" s="376"/>
      <c r="WJY111" s="376"/>
      <c r="WJZ111" s="376"/>
      <c r="WKA111" s="376"/>
      <c r="WKB111" s="376"/>
      <c r="WKC111" s="376"/>
      <c r="WKD111" s="376"/>
      <c r="WKE111" s="376"/>
      <c r="WKF111" s="376"/>
      <c r="WKG111" s="376"/>
      <c r="WKH111" s="376"/>
      <c r="WKI111" s="376"/>
      <c r="WKJ111" s="376"/>
      <c r="WKK111" s="376"/>
      <c r="WKL111" s="376"/>
      <c r="WKM111" s="376"/>
      <c r="WKN111" s="376"/>
      <c r="WKO111" s="376"/>
      <c r="WKP111" s="376"/>
      <c r="WKQ111" s="376"/>
      <c r="WKR111" s="376"/>
      <c r="WKS111" s="376"/>
      <c r="WKT111" s="376"/>
      <c r="WKU111" s="376"/>
      <c r="WKV111" s="376"/>
      <c r="WKW111" s="376"/>
      <c r="WKX111" s="376"/>
      <c r="WKY111" s="376"/>
      <c r="WKZ111" s="376"/>
      <c r="WLA111" s="376"/>
      <c r="WLB111" s="376"/>
      <c r="WLC111" s="376"/>
      <c r="WLD111" s="376"/>
      <c r="WLE111" s="376"/>
      <c r="WLF111" s="376"/>
      <c r="WLG111" s="376"/>
      <c r="WLH111" s="376"/>
      <c r="WLI111" s="376"/>
      <c r="WLJ111" s="376"/>
      <c r="WLK111" s="376"/>
      <c r="WLL111" s="376"/>
      <c r="WLM111" s="376"/>
      <c r="WLN111" s="376"/>
      <c r="WLO111" s="376"/>
      <c r="WLP111" s="376"/>
      <c r="WLQ111" s="376"/>
      <c r="WLR111" s="376"/>
      <c r="WLS111" s="376"/>
      <c r="WLT111" s="376"/>
      <c r="WLU111" s="376"/>
      <c r="WLV111" s="376"/>
      <c r="WLW111" s="376"/>
      <c r="WLX111" s="376"/>
      <c r="WLY111" s="376"/>
      <c r="WLZ111" s="376"/>
      <c r="WMA111" s="376"/>
      <c r="WMB111" s="376"/>
      <c r="WMC111" s="376"/>
      <c r="WMD111" s="376"/>
      <c r="WME111" s="376"/>
      <c r="WMF111" s="376"/>
      <c r="WMG111" s="376"/>
      <c r="WMH111" s="376"/>
      <c r="WMI111" s="376"/>
      <c r="WMJ111" s="376"/>
      <c r="WMK111" s="376"/>
      <c r="WML111" s="376"/>
      <c r="WMM111" s="376"/>
      <c r="WMN111" s="376"/>
      <c r="WMO111" s="376"/>
      <c r="WMP111" s="376"/>
      <c r="WMQ111" s="376"/>
      <c r="WMR111" s="376"/>
      <c r="WMS111" s="376"/>
      <c r="WMT111" s="376"/>
      <c r="WMU111" s="376"/>
      <c r="WMV111" s="376"/>
      <c r="WMW111" s="376"/>
      <c r="WMX111" s="376"/>
      <c r="WMY111" s="376"/>
      <c r="WMZ111" s="376"/>
      <c r="WNA111" s="376"/>
      <c r="WNB111" s="376"/>
      <c r="WNC111" s="376"/>
      <c r="WND111" s="376"/>
      <c r="WNE111" s="376"/>
      <c r="WNF111" s="376"/>
      <c r="WNG111" s="376"/>
      <c r="WNH111" s="376"/>
      <c r="WNI111" s="376"/>
      <c r="WNJ111" s="376"/>
      <c r="WNK111" s="376"/>
      <c r="WNL111" s="376"/>
      <c r="WNM111" s="376"/>
      <c r="WNN111" s="376"/>
      <c r="WNO111" s="376"/>
      <c r="WNP111" s="376"/>
      <c r="WNQ111" s="376"/>
      <c r="WNR111" s="376"/>
      <c r="WNS111" s="376"/>
      <c r="WNT111" s="376"/>
      <c r="WNU111" s="376"/>
      <c r="WNV111" s="376"/>
      <c r="WNW111" s="376"/>
      <c r="WNX111" s="376"/>
      <c r="WNY111" s="376"/>
      <c r="WNZ111" s="376"/>
      <c r="WOA111" s="376"/>
      <c r="WOB111" s="376"/>
      <c r="WOC111" s="376"/>
      <c r="WOD111" s="376"/>
      <c r="WOE111" s="376"/>
      <c r="WOF111" s="376"/>
      <c r="WOG111" s="376"/>
      <c r="WOH111" s="376"/>
      <c r="WOI111" s="376"/>
      <c r="WOJ111" s="376"/>
      <c r="WOK111" s="376"/>
      <c r="WOL111" s="376"/>
      <c r="WOM111" s="376"/>
      <c r="WON111" s="376"/>
      <c r="WOO111" s="376"/>
      <c r="WOP111" s="376"/>
      <c r="WOQ111" s="376"/>
      <c r="WOR111" s="376"/>
      <c r="WOS111" s="376"/>
      <c r="WOT111" s="376"/>
      <c r="WOU111" s="376"/>
      <c r="WOV111" s="376"/>
      <c r="WOW111" s="376"/>
      <c r="WOX111" s="376"/>
      <c r="WOY111" s="376"/>
      <c r="WOZ111" s="376"/>
      <c r="WPA111" s="376"/>
      <c r="WPB111" s="376"/>
      <c r="WPC111" s="376"/>
      <c r="WPD111" s="376"/>
      <c r="WPE111" s="376"/>
      <c r="WPF111" s="376"/>
      <c r="WPG111" s="376"/>
      <c r="WPH111" s="376"/>
      <c r="WPI111" s="376"/>
      <c r="WPJ111" s="376"/>
      <c r="WPK111" s="376"/>
      <c r="WPL111" s="376"/>
      <c r="WPM111" s="376"/>
      <c r="WPN111" s="376"/>
      <c r="WPO111" s="376"/>
      <c r="WPP111" s="376"/>
      <c r="WPQ111" s="376"/>
      <c r="WPR111" s="376"/>
      <c r="WPS111" s="376"/>
      <c r="WPT111" s="376"/>
      <c r="WPU111" s="376"/>
      <c r="WPV111" s="376"/>
      <c r="WPW111" s="376"/>
      <c r="WPX111" s="376"/>
      <c r="WPY111" s="376"/>
      <c r="WPZ111" s="376"/>
      <c r="WQA111" s="376"/>
      <c r="WQB111" s="376"/>
      <c r="WQC111" s="376"/>
      <c r="WQD111" s="376"/>
      <c r="WQE111" s="376"/>
      <c r="WQF111" s="376"/>
      <c r="WQG111" s="376"/>
      <c r="WQH111" s="376"/>
      <c r="WQI111" s="376"/>
      <c r="WQJ111" s="376"/>
      <c r="WQK111" s="376"/>
      <c r="WQL111" s="376"/>
      <c r="WQM111" s="376"/>
      <c r="WQN111" s="376"/>
      <c r="WQO111" s="376"/>
      <c r="WQP111" s="376"/>
      <c r="WQQ111" s="376"/>
      <c r="WQR111" s="376"/>
      <c r="WQS111" s="376"/>
      <c r="WQT111" s="376"/>
      <c r="WQU111" s="376"/>
      <c r="WQV111" s="376"/>
      <c r="WQW111" s="376"/>
      <c r="WQX111" s="376"/>
      <c r="WQY111" s="376"/>
      <c r="WQZ111" s="376"/>
      <c r="WRA111" s="376"/>
      <c r="WRB111" s="376"/>
      <c r="WRC111" s="376"/>
      <c r="WRD111" s="376"/>
      <c r="WRE111" s="376"/>
      <c r="WRF111" s="376"/>
      <c r="WRG111" s="376"/>
      <c r="WRH111" s="376"/>
      <c r="WRI111" s="376"/>
      <c r="WRJ111" s="376"/>
      <c r="WRK111" s="376"/>
      <c r="WRL111" s="376"/>
      <c r="WRM111" s="376"/>
      <c r="WRN111" s="376"/>
      <c r="WRO111" s="376"/>
      <c r="WRP111" s="376"/>
      <c r="WRQ111" s="376"/>
      <c r="WRR111" s="376"/>
      <c r="WRS111" s="376"/>
      <c r="WRT111" s="376"/>
      <c r="WRU111" s="376"/>
      <c r="WRV111" s="376"/>
      <c r="WRW111" s="376"/>
      <c r="WRX111" s="376"/>
      <c r="WRY111" s="376"/>
      <c r="WRZ111" s="376"/>
      <c r="WSA111" s="376"/>
      <c r="WSB111" s="376"/>
      <c r="WSC111" s="376"/>
      <c r="WSD111" s="376"/>
      <c r="WSE111" s="376"/>
      <c r="WSF111" s="376"/>
      <c r="WSG111" s="376"/>
      <c r="WSH111" s="376"/>
      <c r="WSI111" s="376"/>
      <c r="WSJ111" s="376"/>
      <c r="WSK111" s="376"/>
      <c r="WSL111" s="376"/>
      <c r="WSM111" s="376"/>
      <c r="WSN111" s="376"/>
      <c r="WSO111" s="376"/>
      <c r="WSP111" s="376"/>
      <c r="WSQ111" s="376"/>
      <c r="WSR111" s="376"/>
      <c r="WSS111" s="376"/>
      <c r="WST111" s="376"/>
      <c r="WSU111" s="376"/>
      <c r="WSV111" s="376"/>
      <c r="WSW111" s="376"/>
      <c r="WSX111" s="376"/>
      <c r="WSY111" s="376"/>
      <c r="WSZ111" s="376"/>
      <c r="WTA111" s="376"/>
      <c r="WTB111" s="376"/>
      <c r="WTC111" s="376"/>
      <c r="WTD111" s="376"/>
      <c r="WTE111" s="376"/>
      <c r="WTF111" s="376"/>
      <c r="WTG111" s="376"/>
      <c r="WTH111" s="376"/>
      <c r="WTI111" s="376"/>
      <c r="WTJ111" s="376"/>
      <c r="WTK111" s="376"/>
      <c r="WTL111" s="376"/>
      <c r="WTM111" s="376"/>
      <c r="WTN111" s="376"/>
      <c r="WTO111" s="376"/>
      <c r="WTP111" s="376"/>
      <c r="WTQ111" s="376"/>
      <c r="WTR111" s="376"/>
      <c r="WTS111" s="376"/>
      <c r="WTT111" s="376"/>
      <c r="WTU111" s="376"/>
      <c r="WTV111" s="376"/>
      <c r="WTW111" s="376"/>
      <c r="WTX111" s="376"/>
      <c r="WTY111" s="376"/>
      <c r="WTZ111" s="376"/>
      <c r="WUA111" s="376"/>
      <c r="WUB111" s="376"/>
      <c r="WUC111" s="376"/>
      <c r="WUD111" s="376"/>
      <c r="WUE111" s="376"/>
      <c r="WUF111" s="376"/>
      <c r="WUG111" s="376"/>
      <c r="WUH111" s="376"/>
      <c r="WUI111" s="376"/>
      <c r="WUJ111" s="376"/>
      <c r="WUK111" s="376"/>
      <c r="WUL111" s="376"/>
      <c r="WUM111" s="376"/>
      <c r="WUN111" s="376"/>
      <c r="WUO111" s="376"/>
      <c r="WUP111" s="376"/>
      <c r="WUQ111" s="376"/>
      <c r="WUR111" s="376"/>
      <c r="WUS111" s="376"/>
      <c r="WUT111" s="376"/>
      <c r="WUU111" s="376"/>
      <c r="WUV111" s="376"/>
      <c r="WUW111" s="376"/>
      <c r="WUX111" s="376"/>
      <c r="WUY111" s="376"/>
      <c r="WUZ111" s="376"/>
      <c r="WVA111" s="376"/>
      <c r="WVB111" s="376"/>
      <c r="WVC111" s="376"/>
      <c r="WVD111" s="376"/>
      <c r="WVE111" s="376"/>
      <c r="WVF111" s="376"/>
      <c r="WVG111" s="376"/>
      <c r="WVH111" s="376"/>
      <c r="WVI111" s="376"/>
      <c r="WVJ111" s="376"/>
      <c r="WVK111" s="376"/>
      <c r="WVL111" s="376"/>
      <c r="WVM111" s="376"/>
      <c r="WVN111" s="376"/>
      <c r="WVO111" s="376"/>
      <c r="WVP111" s="376"/>
      <c r="WVQ111" s="376"/>
      <c r="WVR111" s="376"/>
      <c r="WVS111" s="376"/>
      <c r="WVT111" s="376"/>
      <c r="WVU111" s="376"/>
      <c r="WVV111" s="376"/>
      <c r="WVW111" s="376"/>
      <c r="WVX111" s="376"/>
      <c r="WVY111" s="376"/>
      <c r="WVZ111" s="376"/>
      <c r="WWA111" s="376"/>
      <c r="WWB111" s="376"/>
      <c r="WWC111" s="376"/>
      <c r="WWD111" s="376"/>
      <c r="WWE111" s="376"/>
      <c r="WWF111" s="376"/>
      <c r="WWG111" s="376"/>
      <c r="WWH111" s="376"/>
      <c r="WWI111" s="376"/>
      <c r="WWJ111" s="376"/>
      <c r="WWK111" s="376"/>
      <c r="WWL111" s="376"/>
      <c r="WWM111" s="376"/>
      <c r="WWN111" s="376"/>
      <c r="WWO111" s="376"/>
      <c r="WWP111" s="376"/>
      <c r="WWQ111" s="376"/>
      <c r="WWR111" s="376"/>
      <c r="WWS111" s="376"/>
      <c r="WWT111" s="376"/>
      <c r="WWU111" s="376"/>
      <c r="WWV111" s="376"/>
      <c r="WWW111" s="376"/>
      <c r="WWX111" s="376"/>
      <c r="WWY111" s="376"/>
      <c r="WWZ111" s="376"/>
      <c r="WXA111" s="376"/>
      <c r="WXB111" s="376"/>
      <c r="WXC111" s="376"/>
      <c r="WXD111" s="376"/>
      <c r="WXE111" s="376"/>
      <c r="WXF111" s="376"/>
      <c r="WXG111" s="376"/>
      <c r="WXH111" s="376"/>
      <c r="WXI111" s="376"/>
      <c r="WXJ111" s="376"/>
      <c r="WXK111" s="376"/>
      <c r="WXL111" s="376"/>
      <c r="WXM111" s="376"/>
      <c r="WXN111" s="376"/>
      <c r="WXO111" s="376"/>
      <c r="WXP111" s="376"/>
      <c r="WXQ111" s="376"/>
      <c r="WXR111" s="376"/>
      <c r="WXS111" s="376"/>
      <c r="WXT111" s="376"/>
      <c r="WXU111" s="376"/>
      <c r="WXV111" s="376"/>
      <c r="WXW111" s="376"/>
      <c r="WXX111" s="376"/>
      <c r="WXY111" s="376"/>
      <c r="WXZ111" s="376"/>
      <c r="WYA111" s="376"/>
      <c r="WYB111" s="376"/>
      <c r="WYC111" s="376"/>
      <c r="WYD111" s="376"/>
      <c r="WYE111" s="376"/>
      <c r="WYF111" s="376"/>
      <c r="WYG111" s="376"/>
      <c r="WYH111" s="376"/>
      <c r="WYI111" s="376"/>
      <c r="WYJ111" s="376"/>
      <c r="WYK111" s="376"/>
      <c r="WYL111" s="376"/>
      <c r="WYM111" s="376"/>
      <c r="WYN111" s="376"/>
      <c r="WYO111" s="376"/>
      <c r="WYP111" s="376"/>
      <c r="WYQ111" s="376"/>
      <c r="WYR111" s="376"/>
      <c r="WYS111" s="376"/>
      <c r="WYT111" s="376"/>
      <c r="WYU111" s="376"/>
      <c r="WYV111" s="376"/>
      <c r="WYW111" s="376"/>
      <c r="WYX111" s="376"/>
      <c r="WYY111" s="376"/>
      <c r="WYZ111" s="376"/>
      <c r="WZA111" s="376"/>
      <c r="WZB111" s="376"/>
      <c r="WZC111" s="376"/>
      <c r="WZD111" s="376"/>
      <c r="WZE111" s="376"/>
      <c r="WZF111" s="376"/>
      <c r="WZG111" s="376"/>
      <c r="WZH111" s="376"/>
      <c r="WZI111" s="376"/>
      <c r="WZJ111" s="376"/>
      <c r="WZK111" s="376"/>
      <c r="WZL111" s="376"/>
      <c r="WZM111" s="376"/>
      <c r="WZN111" s="376"/>
      <c r="WZO111" s="376"/>
      <c r="WZP111" s="376"/>
      <c r="WZQ111" s="376"/>
      <c r="WZR111" s="376"/>
      <c r="WZS111" s="376"/>
      <c r="WZT111" s="376"/>
      <c r="WZU111" s="376"/>
      <c r="WZV111" s="376"/>
      <c r="WZW111" s="376"/>
      <c r="WZX111" s="376"/>
      <c r="WZY111" s="376"/>
      <c r="WZZ111" s="376"/>
      <c r="XAA111" s="376"/>
      <c r="XAB111" s="376"/>
      <c r="XAC111" s="376"/>
      <c r="XAD111" s="376"/>
      <c r="XAE111" s="376"/>
      <c r="XAF111" s="376"/>
      <c r="XAG111" s="376"/>
      <c r="XAH111" s="376"/>
      <c r="XAI111" s="376"/>
      <c r="XAJ111" s="376"/>
      <c r="XAK111" s="376"/>
      <c r="XAL111" s="376"/>
      <c r="XAM111" s="376"/>
      <c r="XAN111" s="376"/>
      <c r="XAO111" s="376"/>
      <c r="XAP111" s="376"/>
      <c r="XAQ111" s="376"/>
      <c r="XAR111" s="376"/>
      <c r="XAS111" s="376"/>
      <c r="XAT111" s="376"/>
      <c r="XAU111" s="376"/>
      <c r="XAV111" s="376"/>
      <c r="XAW111" s="376"/>
      <c r="XAX111" s="376"/>
      <c r="XAY111" s="376"/>
      <c r="XAZ111" s="376"/>
      <c r="XBA111" s="376"/>
      <c r="XBB111" s="376"/>
      <c r="XBC111" s="376"/>
      <c r="XBD111" s="376"/>
      <c r="XBE111" s="376"/>
      <c r="XBF111" s="376"/>
      <c r="XBG111" s="376"/>
      <c r="XBH111" s="376"/>
      <c r="XBI111" s="376"/>
      <c r="XBJ111" s="376"/>
      <c r="XBK111" s="376"/>
      <c r="XBL111" s="376"/>
      <c r="XBM111" s="376"/>
      <c r="XBN111" s="376"/>
      <c r="XBO111" s="376"/>
      <c r="XBP111" s="376"/>
      <c r="XBQ111" s="376"/>
      <c r="XBR111" s="376"/>
      <c r="XBS111" s="376"/>
      <c r="XBT111" s="376"/>
      <c r="XBU111" s="376"/>
      <c r="XBV111" s="376"/>
      <c r="XBW111" s="376"/>
    </row>
    <row r="112" spans="1:16299" s="367" customFormat="1" ht="13.5" hidden="1" thickBot="1" x14ac:dyDescent="0.25">
      <c r="A112" s="285" t="s">
        <v>375</v>
      </c>
      <c r="B112" s="286"/>
      <c r="C112" s="293">
        <f>30*MIN(75%*C111,MAX(29.26*C109,40.4%*C111+12*C109,57%*C111))</f>
        <v>0</v>
      </c>
      <c r="D112" s="376"/>
      <c r="E112" s="376"/>
      <c r="F112" s="376"/>
      <c r="G112" s="376"/>
      <c r="H112" s="376"/>
      <c r="I112" s="376"/>
      <c r="J112" s="376"/>
      <c r="K112" s="376"/>
      <c r="L112" s="376"/>
      <c r="M112" s="376"/>
      <c r="N112" s="376"/>
      <c r="O112" s="376"/>
      <c r="P112" s="376"/>
      <c r="Q112" s="376"/>
      <c r="R112" s="376"/>
      <c r="S112" s="376"/>
      <c r="T112" s="376"/>
      <c r="U112" s="376"/>
      <c r="V112" s="376"/>
      <c r="W112" s="376"/>
      <c r="X112" s="376"/>
      <c r="Y112" s="376"/>
      <c r="Z112" s="376"/>
      <c r="AA112" s="376"/>
      <c r="AB112" s="376"/>
      <c r="AC112" s="376"/>
      <c r="AD112" s="376"/>
      <c r="AE112" s="376"/>
      <c r="AF112" s="376"/>
      <c r="AG112" s="376"/>
      <c r="AH112" s="376"/>
      <c r="AI112" s="376"/>
      <c r="AJ112" s="376"/>
      <c r="AK112" s="376"/>
      <c r="AL112" s="376"/>
      <c r="AM112" s="376"/>
      <c r="AN112" s="376"/>
      <c r="AO112" s="376"/>
      <c r="AP112" s="376"/>
      <c r="AQ112" s="376"/>
      <c r="AR112" s="376"/>
      <c r="AS112" s="376"/>
      <c r="AT112" s="376"/>
      <c r="AU112" s="376"/>
      <c r="AV112" s="376"/>
      <c r="AW112" s="376"/>
      <c r="AX112" s="376"/>
      <c r="AY112" s="376"/>
      <c r="AZ112" s="376"/>
      <c r="BA112" s="376"/>
      <c r="BB112" s="376"/>
      <c r="BC112" s="376"/>
      <c r="BD112" s="376"/>
      <c r="BE112" s="376"/>
      <c r="BF112" s="376"/>
      <c r="BG112" s="376"/>
      <c r="BH112" s="376"/>
      <c r="BI112" s="376"/>
      <c r="BJ112" s="376"/>
      <c r="BK112" s="376"/>
      <c r="BL112" s="376"/>
      <c r="BM112" s="376"/>
      <c r="BN112" s="376"/>
      <c r="BO112" s="376"/>
      <c r="BP112" s="376"/>
      <c r="BQ112" s="376"/>
      <c r="BR112" s="376"/>
      <c r="BS112" s="376"/>
      <c r="BT112" s="376"/>
      <c r="BU112" s="376"/>
      <c r="BV112" s="376"/>
      <c r="BW112" s="376"/>
      <c r="BX112" s="376"/>
      <c r="BY112" s="376"/>
      <c r="BZ112" s="376"/>
      <c r="CA112" s="376"/>
      <c r="CB112" s="376"/>
      <c r="CC112" s="376"/>
      <c r="CD112" s="376"/>
      <c r="CE112" s="376"/>
      <c r="CF112" s="376"/>
      <c r="CG112" s="376"/>
      <c r="CH112" s="376"/>
      <c r="CI112" s="376"/>
      <c r="CJ112" s="376"/>
      <c r="CK112" s="376"/>
      <c r="CL112" s="376"/>
      <c r="CM112" s="376"/>
      <c r="CN112" s="376"/>
      <c r="CO112" s="376"/>
      <c r="CP112" s="376"/>
      <c r="CQ112" s="376"/>
      <c r="CR112" s="376"/>
      <c r="CS112" s="376"/>
      <c r="CT112" s="376"/>
      <c r="CU112" s="376"/>
      <c r="CV112" s="376"/>
      <c r="CW112" s="376"/>
      <c r="CX112" s="376"/>
      <c r="CY112" s="376"/>
      <c r="CZ112" s="376"/>
      <c r="DA112" s="376"/>
      <c r="DB112" s="376"/>
      <c r="DC112" s="376"/>
      <c r="DD112" s="376"/>
      <c r="DE112" s="376"/>
      <c r="DF112" s="376"/>
      <c r="DG112" s="376"/>
      <c r="DH112" s="376"/>
      <c r="DI112" s="376"/>
      <c r="DJ112" s="376"/>
      <c r="DK112" s="376"/>
      <c r="DL112" s="376"/>
      <c r="DM112" s="376"/>
      <c r="DN112" s="376"/>
      <c r="DO112" s="376"/>
      <c r="DP112" s="376"/>
      <c r="DQ112" s="376"/>
      <c r="DR112" s="376"/>
      <c r="DS112" s="376"/>
      <c r="DT112" s="376"/>
      <c r="DU112" s="376"/>
      <c r="DV112" s="376"/>
      <c r="DW112" s="376"/>
      <c r="DX112" s="376"/>
      <c r="DY112" s="376"/>
      <c r="DZ112" s="376"/>
      <c r="EA112" s="376"/>
      <c r="EB112" s="376"/>
      <c r="EC112" s="376"/>
      <c r="ED112" s="376"/>
      <c r="EE112" s="376"/>
      <c r="EF112" s="376"/>
      <c r="EG112" s="376"/>
      <c r="EH112" s="376"/>
      <c r="EI112" s="376"/>
      <c r="EJ112" s="376"/>
      <c r="EK112" s="376"/>
      <c r="EL112" s="376"/>
      <c r="EM112" s="376"/>
      <c r="EN112" s="376"/>
      <c r="EO112" s="376"/>
      <c r="EP112" s="376"/>
      <c r="EQ112" s="376"/>
      <c r="ER112" s="376"/>
      <c r="ES112" s="376"/>
      <c r="ET112" s="376"/>
      <c r="EU112" s="376"/>
      <c r="EV112" s="376"/>
      <c r="EW112" s="376"/>
      <c r="EX112" s="376"/>
      <c r="EY112" s="376"/>
      <c r="EZ112" s="376"/>
      <c r="FA112" s="376"/>
      <c r="FB112" s="376"/>
      <c r="FC112" s="376"/>
      <c r="FD112" s="376"/>
      <c r="FE112" s="376"/>
      <c r="FF112" s="376"/>
      <c r="FG112" s="376"/>
      <c r="FH112" s="376"/>
      <c r="FI112" s="376"/>
      <c r="FJ112" s="376"/>
      <c r="FK112" s="376"/>
      <c r="FL112" s="376"/>
      <c r="FM112" s="376"/>
      <c r="FN112" s="376"/>
      <c r="FO112" s="376"/>
      <c r="FP112" s="376"/>
      <c r="FQ112" s="376"/>
      <c r="FR112" s="376"/>
      <c r="FS112" s="376"/>
      <c r="FT112" s="376"/>
      <c r="FU112" s="376"/>
      <c r="FV112" s="376"/>
      <c r="FW112" s="376"/>
      <c r="FX112" s="376"/>
      <c r="FY112" s="376"/>
      <c r="FZ112" s="376"/>
      <c r="GA112" s="376"/>
      <c r="GB112" s="376"/>
      <c r="GC112" s="376"/>
      <c r="GD112" s="376"/>
      <c r="GE112" s="376"/>
      <c r="GF112" s="376"/>
      <c r="GG112" s="376"/>
      <c r="GH112" s="376"/>
      <c r="GI112" s="376"/>
      <c r="GJ112" s="376"/>
      <c r="GK112" s="376"/>
      <c r="GL112" s="376"/>
      <c r="GM112" s="376"/>
      <c r="GN112" s="376"/>
      <c r="GO112" s="376"/>
      <c r="GP112" s="376"/>
      <c r="GQ112" s="376"/>
      <c r="GR112" s="376"/>
      <c r="GS112" s="376"/>
      <c r="GT112" s="376"/>
      <c r="GU112" s="376"/>
      <c r="GV112" s="376"/>
      <c r="GW112" s="376"/>
      <c r="GX112" s="376"/>
      <c r="GY112" s="376"/>
      <c r="GZ112" s="376"/>
      <c r="HA112" s="376"/>
      <c r="HB112" s="376"/>
      <c r="HC112" s="376"/>
      <c r="HD112" s="376"/>
      <c r="HE112" s="376"/>
      <c r="HF112" s="376"/>
      <c r="HG112" s="376"/>
      <c r="HH112" s="376"/>
      <c r="HI112" s="376"/>
      <c r="HJ112" s="376"/>
      <c r="HK112" s="376"/>
      <c r="HL112" s="376"/>
      <c r="HM112" s="376"/>
      <c r="HN112" s="376"/>
      <c r="HO112" s="376"/>
      <c r="HP112" s="376"/>
      <c r="HQ112" s="376"/>
      <c r="HR112" s="376"/>
      <c r="HS112" s="376"/>
      <c r="HT112" s="376"/>
      <c r="HU112" s="376"/>
      <c r="HV112" s="376"/>
      <c r="HW112" s="376"/>
      <c r="HX112" s="376"/>
      <c r="HY112" s="376"/>
      <c r="HZ112" s="376"/>
      <c r="IA112" s="376"/>
      <c r="IB112" s="376"/>
      <c r="IC112" s="376"/>
      <c r="ID112" s="376"/>
      <c r="IE112" s="376"/>
      <c r="IF112" s="376"/>
      <c r="IG112" s="376"/>
      <c r="IH112" s="376"/>
      <c r="II112" s="376"/>
      <c r="IJ112" s="376"/>
      <c r="IK112" s="376"/>
      <c r="IL112" s="376"/>
      <c r="IM112" s="376"/>
      <c r="IN112" s="376"/>
      <c r="IO112" s="376"/>
      <c r="IP112" s="376"/>
      <c r="IQ112" s="376"/>
      <c r="IR112" s="376"/>
      <c r="IS112" s="376"/>
      <c r="IT112" s="376"/>
      <c r="IU112" s="376"/>
      <c r="IV112" s="376"/>
      <c r="IW112" s="376"/>
      <c r="IX112" s="376"/>
      <c r="IY112" s="376"/>
      <c r="IZ112" s="376"/>
      <c r="JA112" s="376"/>
      <c r="JB112" s="376"/>
      <c r="JC112" s="376"/>
      <c r="JD112" s="376"/>
      <c r="JE112" s="376"/>
      <c r="JF112" s="376"/>
      <c r="JG112" s="376"/>
      <c r="JH112" s="376"/>
      <c r="JI112" s="376"/>
      <c r="JJ112" s="376"/>
      <c r="JK112" s="376"/>
      <c r="JL112" s="376"/>
      <c r="JM112" s="376"/>
      <c r="JN112" s="376"/>
      <c r="JO112" s="376"/>
      <c r="JP112" s="376"/>
      <c r="JQ112" s="376"/>
      <c r="JR112" s="376"/>
      <c r="JS112" s="376"/>
      <c r="JT112" s="376"/>
      <c r="JU112" s="376"/>
      <c r="JV112" s="376"/>
      <c r="JW112" s="376"/>
      <c r="JX112" s="376"/>
      <c r="JY112" s="376"/>
      <c r="JZ112" s="376"/>
      <c r="KA112" s="376"/>
      <c r="KB112" s="376"/>
      <c r="KC112" s="376"/>
      <c r="KD112" s="376"/>
      <c r="KE112" s="376"/>
      <c r="KF112" s="376"/>
      <c r="KG112" s="376"/>
      <c r="KH112" s="376"/>
      <c r="KI112" s="376"/>
      <c r="KJ112" s="376"/>
      <c r="KK112" s="376"/>
      <c r="KL112" s="376"/>
      <c r="KM112" s="376"/>
      <c r="KN112" s="376"/>
      <c r="KO112" s="376"/>
      <c r="KP112" s="376"/>
      <c r="KQ112" s="376"/>
      <c r="KR112" s="376"/>
      <c r="KS112" s="376"/>
      <c r="KT112" s="376"/>
      <c r="KU112" s="376"/>
      <c r="KV112" s="376"/>
      <c r="KW112" s="376"/>
      <c r="KX112" s="376"/>
      <c r="KY112" s="376"/>
      <c r="KZ112" s="376"/>
      <c r="LA112" s="376"/>
      <c r="LB112" s="376"/>
      <c r="LC112" s="376"/>
      <c r="LD112" s="376"/>
      <c r="LE112" s="376"/>
      <c r="LF112" s="376"/>
      <c r="LG112" s="376"/>
      <c r="LH112" s="376"/>
      <c r="LI112" s="376"/>
      <c r="LJ112" s="376"/>
      <c r="LK112" s="376"/>
      <c r="LL112" s="376"/>
      <c r="LM112" s="376"/>
      <c r="LN112" s="376"/>
      <c r="LO112" s="376"/>
      <c r="LP112" s="376"/>
      <c r="LQ112" s="376"/>
      <c r="LR112" s="376"/>
      <c r="LS112" s="376"/>
      <c r="LT112" s="376"/>
      <c r="LU112" s="376"/>
      <c r="LV112" s="376"/>
      <c r="LW112" s="376"/>
      <c r="LX112" s="376"/>
      <c r="LY112" s="376"/>
      <c r="LZ112" s="376"/>
      <c r="MA112" s="376"/>
      <c r="MB112" s="376"/>
      <c r="MC112" s="376"/>
      <c r="MD112" s="376"/>
      <c r="ME112" s="376"/>
      <c r="MF112" s="376"/>
      <c r="MG112" s="376"/>
      <c r="MH112" s="376"/>
      <c r="MI112" s="376"/>
      <c r="MJ112" s="376"/>
      <c r="MK112" s="376"/>
      <c r="ML112" s="376"/>
      <c r="MM112" s="376"/>
      <c r="MN112" s="376"/>
      <c r="MO112" s="376"/>
      <c r="MP112" s="376"/>
      <c r="MQ112" s="376"/>
      <c r="MR112" s="376"/>
      <c r="MS112" s="376"/>
      <c r="MT112" s="376"/>
      <c r="MU112" s="376"/>
      <c r="MV112" s="376"/>
      <c r="MW112" s="376"/>
      <c r="MX112" s="376"/>
      <c r="MY112" s="376"/>
      <c r="MZ112" s="376"/>
      <c r="NA112" s="376"/>
      <c r="NB112" s="376"/>
      <c r="NC112" s="376"/>
      <c r="ND112" s="376"/>
      <c r="NE112" s="376"/>
      <c r="NF112" s="376"/>
      <c r="NG112" s="376"/>
      <c r="NH112" s="376"/>
      <c r="NI112" s="376"/>
      <c r="NJ112" s="376"/>
      <c r="NK112" s="376"/>
      <c r="NL112" s="376"/>
      <c r="NM112" s="376"/>
      <c r="NN112" s="376"/>
      <c r="NO112" s="376"/>
      <c r="NP112" s="376"/>
      <c r="NQ112" s="376"/>
      <c r="NR112" s="376"/>
      <c r="NS112" s="376"/>
      <c r="NT112" s="376"/>
      <c r="NU112" s="376"/>
      <c r="NV112" s="376"/>
      <c r="NW112" s="376"/>
      <c r="NX112" s="376"/>
      <c r="NY112" s="376"/>
      <c r="NZ112" s="376"/>
      <c r="OA112" s="376"/>
      <c r="OB112" s="376"/>
      <c r="OC112" s="376"/>
      <c r="OD112" s="376"/>
      <c r="OE112" s="376"/>
      <c r="OF112" s="376"/>
      <c r="OG112" s="376"/>
      <c r="OH112" s="376"/>
      <c r="OI112" s="376"/>
      <c r="OJ112" s="376"/>
      <c r="OK112" s="376"/>
      <c r="OL112" s="376"/>
      <c r="OM112" s="376"/>
      <c r="ON112" s="376"/>
      <c r="OO112" s="376"/>
      <c r="OP112" s="376"/>
      <c r="OQ112" s="376"/>
      <c r="OR112" s="376"/>
      <c r="OS112" s="376"/>
      <c r="OT112" s="376"/>
      <c r="OU112" s="376"/>
      <c r="OV112" s="376"/>
      <c r="OW112" s="376"/>
      <c r="OX112" s="376"/>
      <c r="OY112" s="376"/>
      <c r="OZ112" s="376"/>
      <c r="PA112" s="376"/>
      <c r="PB112" s="376"/>
      <c r="PC112" s="376"/>
      <c r="PD112" s="376"/>
      <c r="PE112" s="376"/>
      <c r="PF112" s="376"/>
      <c r="PG112" s="376"/>
      <c r="PH112" s="376"/>
      <c r="PI112" s="376"/>
      <c r="PJ112" s="376"/>
      <c r="PK112" s="376"/>
      <c r="PL112" s="376"/>
      <c r="PM112" s="376"/>
      <c r="PN112" s="376"/>
      <c r="PO112" s="376"/>
      <c r="PP112" s="376"/>
      <c r="PQ112" s="376"/>
      <c r="PR112" s="376"/>
      <c r="PS112" s="376"/>
      <c r="PT112" s="376"/>
      <c r="PU112" s="376"/>
      <c r="PV112" s="376"/>
      <c r="PW112" s="376"/>
      <c r="PX112" s="376"/>
      <c r="PY112" s="376"/>
      <c r="PZ112" s="376"/>
      <c r="QA112" s="376"/>
      <c r="QB112" s="376"/>
      <c r="QC112" s="376"/>
      <c r="QD112" s="376"/>
      <c r="QE112" s="376"/>
      <c r="QF112" s="376"/>
      <c r="QG112" s="376"/>
      <c r="QH112" s="376"/>
      <c r="QI112" s="376"/>
      <c r="QJ112" s="376"/>
      <c r="QK112" s="376"/>
      <c r="QL112" s="376"/>
      <c r="QM112" s="376"/>
      <c r="QN112" s="376"/>
      <c r="QO112" s="376"/>
      <c r="QP112" s="376"/>
      <c r="QQ112" s="376"/>
      <c r="QR112" s="376"/>
      <c r="QS112" s="376"/>
      <c r="QT112" s="376"/>
      <c r="QU112" s="376"/>
      <c r="QV112" s="376"/>
      <c r="QW112" s="376"/>
      <c r="QX112" s="376"/>
      <c r="QY112" s="376"/>
      <c r="QZ112" s="376"/>
      <c r="RA112" s="376"/>
      <c r="RB112" s="376"/>
      <c r="RC112" s="376"/>
      <c r="RD112" s="376"/>
      <c r="RE112" s="376"/>
      <c r="RF112" s="376"/>
      <c r="RG112" s="376"/>
      <c r="RH112" s="376"/>
      <c r="RI112" s="376"/>
      <c r="RJ112" s="376"/>
      <c r="RK112" s="376"/>
      <c r="RL112" s="376"/>
      <c r="RM112" s="376"/>
      <c r="RN112" s="376"/>
      <c r="RO112" s="376"/>
      <c r="RP112" s="376"/>
      <c r="RQ112" s="376"/>
      <c r="RR112" s="376"/>
      <c r="RS112" s="376"/>
      <c r="RT112" s="376"/>
      <c r="RU112" s="376"/>
      <c r="RV112" s="376"/>
      <c r="RW112" s="376"/>
      <c r="RX112" s="376"/>
      <c r="RY112" s="376"/>
      <c r="RZ112" s="376"/>
      <c r="SA112" s="376"/>
      <c r="SB112" s="376"/>
      <c r="SC112" s="376"/>
      <c r="SD112" s="376"/>
      <c r="SE112" s="376"/>
      <c r="SF112" s="376"/>
      <c r="SG112" s="376"/>
      <c r="SH112" s="376"/>
      <c r="SI112" s="376"/>
      <c r="SJ112" s="376"/>
      <c r="SK112" s="376"/>
      <c r="SL112" s="376"/>
      <c r="SM112" s="376"/>
      <c r="SN112" s="376"/>
      <c r="SO112" s="376"/>
      <c r="SP112" s="376"/>
      <c r="SQ112" s="376"/>
      <c r="SR112" s="376"/>
      <c r="SS112" s="376"/>
      <c r="ST112" s="376"/>
      <c r="SU112" s="376"/>
      <c r="SV112" s="376"/>
      <c r="SW112" s="376"/>
      <c r="SX112" s="376"/>
      <c r="SY112" s="376"/>
      <c r="SZ112" s="376"/>
      <c r="TA112" s="376"/>
      <c r="TB112" s="376"/>
      <c r="TC112" s="376"/>
      <c r="TD112" s="376"/>
      <c r="TE112" s="376"/>
      <c r="TF112" s="376"/>
      <c r="TG112" s="376"/>
      <c r="TH112" s="376"/>
      <c r="TI112" s="376"/>
      <c r="TJ112" s="376"/>
      <c r="TK112" s="376"/>
      <c r="TL112" s="376"/>
      <c r="TM112" s="376"/>
      <c r="TN112" s="376"/>
      <c r="TO112" s="376"/>
      <c r="TP112" s="376"/>
      <c r="TQ112" s="376"/>
      <c r="TR112" s="376"/>
      <c r="TS112" s="376"/>
      <c r="TT112" s="376"/>
      <c r="TU112" s="376"/>
      <c r="TV112" s="376"/>
      <c r="TW112" s="376"/>
      <c r="TX112" s="376"/>
      <c r="TY112" s="376"/>
      <c r="TZ112" s="376"/>
      <c r="UA112" s="376"/>
      <c r="UB112" s="376"/>
      <c r="UC112" s="376"/>
      <c r="UD112" s="376"/>
      <c r="UE112" s="376"/>
      <c r="UF112" s="376"/>
      <c r="UG112" s="376"/>
      <c r="UH112" s="376"/>
      <c r="UI112" s="376"/>
      <c r="UJ112" s="376"/>
      <c r="UK112" s="376"/>
      <c r="UL112" s="376"/>
      <c r="UM112" s="376"/>
      <c r="UN112" s="376"/>
      <c r="UO112" s="376"/>
      <c r="UP112" s="376"/>
      <c r="UQ112" s="376"/>
      <c r="UR112" s="376"/>
      <c r="US112" s="376"/>
      <c r="UT112" s="376"/>
      <c r="UU112" s="376"/>
      <c r="UV112" s="376"/>
      <c r="UW112" s="376"/>
      <c r="UX112" s="376"/>
      <c r="UY112" s="376"/>
      <c r="UZ112" s="376"/>
      <c r="VA112" s="376"/>
      <c r="VB112" s="376"/>
      <c r="VC112" s="376"/>
      <c r="VD112" s="376"/>
      <c r="VE112" s="376"/>
      <c r="VF112" s="376"/>
      <c r="VG112" s="376"/>
      <c r="VH112" s="376"/>
      <c r="VI112" s="376"/>
      <c r="VJ112" s="376"/>
      <c r="VK112" s="376"/>
      <c r="VL112" s="376"/>
      <c r="VM112" s="376"/>
      <c r="VN112" s="376"/>
      <c r="VO112" s="376"/>
      <c r="VP112" s="376"/>
      <c r="VQ112" s="376"/>
      <c r="VR112" s="376"/>
      <c r="VS112" s="376"/>
      <c r="VT112" s="376"/>
      <c r="VU112" s="376"/>
      <c r="VV112" s="376"/>
      <c r="VW112" s="376"/>
      <c r="VX112" s="376"/>
      <c r="VY112" s="376"/>
      <c r="VZ112" s="376"/>
      <c r="WA112" s="376"/>
      <c r="WB112" s="376"/>
      <c r="WC112" s="376"/>
      <c r="WD112" s="376"/>
      <c r="WE112" s="376"/>
      <c r="WF112" s="376"/>
      <c r="WG112" s="376"/>
      <c r="WH112" s="376"/>
      <c r="WI112" s="376"/>
      <c r="WJ112" s="376"/>
      <c r="WK112" s="376"/>
      <c r="WL112" s="376"/>
      <c r="WM112" s="376"/>
      <c r="WN112" s="376"/>
      <c r="WO112" s="376"/>
      <c r="WP112" s="376"/>
      <c r="WQ112" s="376"/>
      <c r="WR112" s="376"/>
      <c r="WS112" s="376"/>
      <c r="WT112" s="376"/>
      <c r="WU112" s="376"/>
      <c r="WV112" s="376"/>
      <c r="WW112" s="376"/>
      <c r="WX112" s="376"/>
      <c r="WY112" s="376"/>
      <c r="WZ112" s="376"/>
      <c r="XA112" s="376"/>
      <c r="XB112" s="376"/>
      <c r="XC112" s="376"/>
      <c r="XD112" s="376"/>
      <c r="XE112" s="376"/>
      <c r="XF112" s="376"/>
      <c r="XG112" s="376"/>
      <c r="XH112" s="376"/>
      <c r="XI112" s="376"/>
      <c r="XJ112" s="376"/>
      <c r="XK112" s="376"/>
      <c r="XL112" s="376"/>
      <c r="XM112" s="376"/>
      <c r="XN112" s="376"/>
      <c r="XO112" s="376"/>
      <c r="XP112" s="376"/>
      <c r="XQ112" s="376"/>
      <c r="XR112" s="376"/>
      <c r="XS112" s="376"/>
      <c r="XT112" s="376"/>
      <c r="XU112" s="376"/>
      <c r="XV112" s="376"/>
      <c r="XW112" s="376"/>
      <c r="XX112" s="376"/>
      <c r="XY112" s="376"/>
      <c r="XZ112" s="376"/>
      <c r="YA112" s="376"/>
      <c r="YB112" s="376"/>
      <c r="YC112" s="376"/>
      <c r="YD112" s="376"/>
      <c r="YE112" s="376"/>
      <c r="YF112" s="376"/>
      <c r="YG112" s="376"/>
      <c r="YH112" s="376"/>
      <c r="YI112" s="376"/>
      <c r="YJ112" s="376"/>
      <c r="YK112" s="376"/>
      <c r="YL112" s="376"/>
      <c r="YM112" s="376"/>
      <c r="YN112" s="376"/>
      <c r="YO112" s="376"/>
      <c r="YP112" s="376"/>
      <c r="YQ112" s="376"/>
      <c r="YR112" s="376"/>
      <c r="YS112" s="376"/>
      <c r="YT112" s="376"/>
      <c r="YU112" s="376"/>
      <c r="YV112" s="376"/>
      <c r="YW112" s="376"/>
      <c r="YX112" s="376"/>
      <c r="YY112" s="376"/>
      <c r="YZ112" s="376"/>
      <c r="ZA112" s="376"/>
      <c r="ZB112" s="376"/>
      <c r="ZC112" s="376"/>
      <c r="ZD112" s="376"/>
      <c r="ZE112" s="376"/>
      <c r="ZF112" s="376"/>
      <c r="ZG112" s="376"/>
      <c r="ZH112" s="376"/>
      <c r="ZI112" s="376"/>
      <c r="ZJ112" s="376"/>
      <c r="ZK112" s="376"/>
      <c r="ZL112" s="376"/>
      <c r="ZM112" s="376"/>
      <c r="ZN112" s="376"/>
      <c r="ZO112" s="376"/>
      <c r="ZP112" s="376"/>
      <c r="ZQ112" s="376"/>
      <c r="ZR112" s="376"/>
      <c r="ZS112" s="376"/>
      <c r="ZT112" s="376"/>
      <c r="ZU112" s="376"/>
      <c r="ZV112" s="376"/>
      <c r="ZW112" s="376"/>
      <c r="ZX112" s="376"/>
      <c r="ZY112" s="376"/>
      <c r="ZZ112" s="376"/>
      <c r="AAA112" s="376"/>
      <c r="AAB112" s="376"/>
      <c r="AAC112" s="376"/>
      <c r="AAD112" s="376"/>
      <c r="AAE112" s="376"/>
      <c r="AAF112" s="376"/>
      <c r="AAG112" s="376"/>
      <c r="AAH112" s="376"/>
      <c r="AAI112" s="376"/>
      <c r="AAJ112" s="376"/>
      <c r="AAK112" s="376"/>
      <c r="AAL112" s="376"/>
      <c r="AAM112" s="376"/>
      <c r="AAN112" s="376"/>
      <c r="AAO112" s="376"/>
      <c r="AAP112" s="376"/>
      <c r="AAQ112" s="376"/>
      <c r="AAR112" s="376"/>
      <c r="AAS112" s="376"/>
      <c r="AAT112" s="376"/>
      <c r="AAU112" s="376"/>
      <c r="AAV112" s="376"/>
      <c r="AAW112" s="376"/>
      <c r="AAX112" s="376"/>
      <c r="AAY112" s="376"/>
      <c r="AAZ112" s="376"/>
      <c r="ABA112" s="376"/>
      <c r="ABB112" s="376"/>
      <c r="ABC112" s="376"/>
      <c r="ABD112" s="376"/>
      <c r="ABE112" s="376"/>
      <c r="ABF112" s="376"/>
      <c r="ABG112" s="376"/>
      <c r="ABH112" s="376"/>
      <c r="ABI112" s="376"/>
      <c r="ABJ112" s="376"/>
      <c r="ABK112" s="376"/>
      <c r="ABL112" s="376"/>
      <c r="ABM112" s="376"/>
      <c r="ABN112" s="376"/>
      <c r="ABO112" s="376"/>
      <c r="ABP112" s="376"/>
      <c r="ABQ112" s="376"/>
      <c r="ABR112" s="376"/>
      <c r="ABS112" s="376"/>
      <c r="ABT112" s="376"/>
      <c r="ABU112" s="376"/>
      <c r="ABV112" s="376"/>
      <c r="ABW112" s="376"/>
      <c r="ABX112" s="376"/>
      <c r="ABY112" s="376"/>
      <c r="ABZ112" s="376"/>
      <c r="ACA112" s="376"/>
      <c r="ACB112" s="376"/>
      <c r="ACC112" s="376"/>
      <c r="ACD112" s="376"/>
      <c r="ACE112" s="376"/>
      <c r="ACF112" s="376"/>
      <c r="ACG112" s="376"/>
      <c r="ACH112" s="376"/>
      <c r="ACI112" s="376"/>
      <c r="ACJ112" s="376"/>
      <c r="ACK112" s="376"/>
      <c r="ACL112" s="376"/>
      <c r="ACM112" s="376"/>
      <c r="ACN112" s="376"/>
      <c r="ACO112" s="376"/>
      <c r="ACP112" s="376"/>
      <c r="ACQ112" s="376"/>
      <c r="ACR112" s="376"/>
      <c r="ACS112" s="376"/>
      <c r="ACT112" s="376"/>
      <c r="ACU112" s="376"/>
      <c r="ACV112" s="376"/>
      <c r="ACW112" s="376"/>
      <c r="ACX112" s="376"/>
      <c r="ACY112" s="376"/>
      <c r="ACZ112" s="376"/>
      <c r="ADA112" s="376"/>
      <c r="ADB112" s="376"/>
      <c r="ADC112" s="376"/>
      <c r="ADD112" s="376"/>
      <c r="ADE112" s="376"/>
      <c r="ADF112" s="376"/>
      <c r="ADG112" s="376"/>
      <c r="ADH112" s="376"/>
      <c r="ADI112" s="376"/>
      <c r="ADJ112" s="376"/>
      <c r="ADK112" s="376"/>
      <c r="ADL112" s="376"/>
      <c r="ADM112" s="376"/>
      <c r="ADN112" s="376"/>
      <c r="ADO112" s="376"/>
      <c r="ADP112" s="376"/>
      <c r="ADQ112" s="376"/>
      <c r="ADR112" s="376"/>
      <c r="ADS112" s="376"/>
      <c r="ADT112" s="376"/>
      <c r="ADU112" s="376"/>
      <c r="ADV112" s="376"/>
      <c r="ADW112" s="376"/>
      <c r="ADX112" s="376"/>
      <c r="ADY112" s="376"/>
      <c r="ADZ112" s="376"/>
      <c r="AEA112" s="376"/>
      <c r="AEB112" s="376"/>
      <c r="AEC112" s="376"/>
      <c r="AED112" s="376"/>
      <c r="AEE112" s="376"/>
      <c r="AEF112" s="376"/>
      <c r="AEG112" s="376"/>
      <c r="AEH112" s="376"/>
      <c r="AEI112" s="376"/>
      <c r="AEJ112" s="376"/>
      <c r="AEK112" s="376"/>
      <c r="AEL112" s="376"/>
      <c r="AEM112" s="376"/>
      <c r="AEN112" s="376"/>
      <c r="AEO112" s="376"/>
      <c r="AEP112" s="376"/>
      <c r="AEQ112" s="376"/>
      <c r="AER112" s="376"/>
      <c r="AES112" s="376"/>
      <c r="AET112" s="376"/>
      <c r="AEU112" s="376"/>
      <c r="AEV112" s="376"/>
      <c r="AEW112" s="376"/>
      <c r="AEX112" s="376"/>
      <c r="AEY112" s="376"/>
      <c r="AEZ112" s="376"/>
      <c r="AFA112" s="376"/>
      <c r="AFB112" s="376"/>
      <c r="AFC112" s="376"/>
      <c r="AFD112" s="376"/>
      <c r="AFE112" s="376"/>
      <c r="AFF112" s="376"/>
      <c r="AFG112" s="376"/>
      <c r="AFH112" s="376"/>
      <c r="AFI112" s="376"/>
      <c r="AFJ112" s="376"/>
      <c r="AFK112" s="376"/>
      <c r="AFL112" s="376"/>
      <c r="AFM112" s="376"/>
      <c r="AFN112" s="376"/>
      <c r="AFO112" s="376"/>
      <c r="AFP112" s="376"/>
      <c r="AFQ112" s="376"/>
      <c r="AFR112" s="376"/>
      <c r="AFS112" s="376"/>
      <c r="AFT112" s="376"/>
      <c r="AFU112" s="376"/>
      <c r="AFV112" s="376"/>
      <c r="AFW112" s="376"/>
      <c r="AFX112" s="376"/>
      <c r="AFY112" s="376"/>
      <c r="AFZ112" s="376"/>
      <c r="AGA112" s="376"/>
      <c r="AGB112" s="376"/>
      <c r="AGC112" s="376"/>
      <c r="AGD112" s="376"/>
      <c r="AGE112" s="376"/>
      <c r="AGF112" s="376"/>
      <c r="AGG112" s="376"/>
      <c r="AGH112" s="376"/>
      <c r="AGI112" s="376"/>
      <c r="AGJ112" s="376"/>
      <c r="AGK112" s="376"/>
      <c r="AGL112" s="376"/>
      <c r="AGM112" s="376"/>
      <c r="AGN112" s="376"/>
      <c r="AGO112" s="376"/>
      <c r="AGP112" s="376"/>
      <c r="AGQ112" s="376"/>
      <c r="AGR112" s="376"/>
      <c r="AGS112" s="376"/>
      <c r="AGT112" s="376"/>
      <c r="AGU112" s="376"/>
      <c r="AGV112" s="376"/>
      <c r="AGW112" s="376"/>
      <c r="AGX112" s="376"/>
      <c r="AGY112" s="376"/>
      <c r="AGZ112" s="376"/>
      <c r="AHA112" s="376"/>
      <c r="AHB112" s="376"/>
      <c r="AHC112" s="376"/>
      <c r="AHD112" s="376"/>
      <c r="AHE112" s="376"/>
      <c r="AHF112" s="376"/>
      <c r="AHG112" s="376"/>
      <c r="AHH112" s="376"/>
      <c r="AHI112" s="376"/>
      <c r="AHJ112" s="376"/>
      <c r="AHK112" s="376"/>
      <c r="AHL112" s="376"/>
      <c r="AHM112" s="376"/>
      <c r="AHN112" s="376"/>
      <c r="AHO112" s="376"/>
      <c r="AHP112" s="376"/>
      <c r="AHQ112" s="376"/>
      <c r="AHR112" s="376"/>
      <c r="AHS112" s="376"/>
      <c r="AHT112" s="376"/>
      <c r="AHU112" s="376"/>
      <c r="AHV112" s="376"/>
      <c r="AHW112" s="376"/>
      <c r="AHX112" s="376"/>
      <c r="AHY112" s="376"/>
      <c r="AHZ112" s="376"/>
      <c r="AIA112" s="376"/>
      <c r="AIB112" s="376"/>
      <c r="AIC112" s="376"/>
      <c r="AID112" s="376"/>
      <c r="AIE112" s="376"/>
      <c r="AIF112" s="376"/>
      <c r="AIG112" s="376"/>
      <c r="AIH112" s="376"/>
      <c r="AII112" s="376"/>
      <c r="AIJ112" s="376"/>
      <c r="AIK112" s="376"/>
      <c r="AIL112" s="376"/>
      <c r="AIM112" s="376"/>
      <c r="AIN112" s="376"/>
      <c r="AIO112" s="376"/>
      <c r="AIP112" s="376"/>
      <c r="AIQ112" s="376"/>
      <c r="AIR112" s="376"/>
      <c r="AIS112" s="376"/>
      <c r="AIT112" s="376"/>
      <c r="AIU112" s="376"/>
      <c r="AIV112" s="376"/>
      <c r="AIW112" s="376"/>
      <c r="AIX112" s="376"/>
      <c r="AIY112" s="376"/>
      <c r="AIZ112" s="376"/>
      <c r="AJA112" s="376"/>
      <c r="AJB112" s="376"/>
      <c r="AJC112" s="376"/>
      <c r="AJD112" s="376"/>
      <c r="AJE112" s="376"/>
      <c r="AJF112" s="376"/>
      <c r="AJG112" s="376"/>
      <c r="AJH112" s="376"/>
      <c r="AJI112" s="376"/>
      <c r="AJJ112" s="376"/>
      <c r="AJK112" s="376"/>
      <c r="AJL112" s="376"/>
      <c r="AJM112" s="376"/>
      <c r="AJN112" s="376"/>
      <c r="AJO112" s="376"/>
      <c r="AJP112" s="376"/>
      <c r="AJQ112" s="376"/>
      <c r="AJR112" s="376"/>
      <c r="AJS112" s="376"/>
      <c r="AJT112" s="376"/>
      <c r="AJU112" s="376"/>
      <c r="AJV112" s="376"/>
      <c r="AJW112" s="376"/>
      <c r="AJX112" s="376"/>
      <c r="AJY112" s="376"/>
      <c r="AJZ112" s="376"/>
      <c r="AKA112" s="376"/>
      <c r="AKB112" s="376"/>
      <c r="AKC112" s="376"/>
      <c r="AKD112" s="376"/>
      <c r="AKE112" s="376"/>
      <c r="AKF112" s="376"/>
      <c r="AKG112" s="376"/>
      <c r="AKH112" s="376"/>
      <c r="AKI112" s="376"/>
      <c r="AKJ112" s="376"/>
      <c r="AKK112" s="376"/>
      <c r="AKL112" s="376"/>
      <c r="AKM112" s="376"/>
      <c r="AKN112" s="376"/>
      <c r="AKO112" s="376"/>
      <c r="AKP112" s="376"/>
      <c r="AKQ112" s="376"/>
      <c r="AKR112" s="376"/>
      <c r="AKS112" s="376"/>
      <c r="AKT112" s="376"/>
      <c r="AKU112" s="376"/>
      <c r="AKV112" s="376"/>
      <c r="AKW112" s="376"/>
      <c r="AKX112" s="376"/>
      <c r="AKY112" s="376"/>
      <c r="AKZ112" s="376"/>
      <c r="ALA112" s="376"/>
      <c r="ALB112" s="376"/>
      <c r="ALC112" s="376"/>
      <c r="ALD112" s="376"/>
      <c r="ALE112" s="376"/>
      <c r="ALF112" s="376"/>
      <c r="ALG112" s="376"/>
      <c r="ALH112" s="376"/>
      <c r="ALI112" s="376"/>
      <c r="ALJ112" s="376"/>
      <c r="ALK112" s="376"/>
      <c r="ALL112" s="376"/>
      <c r="ALM112" s="376"/>
      <c r="ALN112" s="376"/>
      <c r="ALO112" s="376"/>
      <c r="ALP112" s="376"/>
      <c r="ALQ112" s="376"/>
      <c r="ALR112" s="376"/>
      <c r="ALS112" s="376"/>
      <c r="ALT112" s="376"/>
      <c r="ALU112" s="376"/>
      <c r="ALV112" s="376"/>
      <c r="ALW112" s="376"/>
      <c r="ALX112" s="376"/>
      <c r="ALY112" s="376"/>
      <c r="ALZ112" s="376"/>
      <c r="AMA112" s="376"/>
      <c r="AMB112" s="376"/>
      <c r="AMC112" s="376"/>
      <c r="AMD112" s="376"/>
      <c r="AME112" s="376"/>
      <c r="AMF112" s="376"/>
      <c r="AMG112" s="376"/>
      <c r="AMH112" s="376"/>
      <c r="AMI112" s="376"/>
      <c r="AMJ112" s="376"/>
      <c r="AMK112" s="376"/>
      <c r="AML112" s="376"/>
      <c r="AMM112" s="376"/>
      <c r="AMN112" s="376"/>
      <c r="AMO112" s="376"/>
      <c r="AMP112" s="376"/>
      <c r="AMQ112" s="376"/>
      <c r="AMR112" s="376"/>
      <c r="AMS112" s="376"/>
      <c r="AMT112" s="376"/>
      <c r="AMU112" s="376"/>
      <c r="AMV112" s="376"/>
      <c r="AMW112" s="376"/>
      <c r="AMX112" s="376"/>
      <c r="AMY112" s="376"/>
      <c r="AMZ112" s="376"/>
      <c r="ANA112" s="376"/>
      <c r="ANB112" s="376"/>
      <c r="ANC112" s="376"/>
      <c r="AND112" s="376"/>
      <c r="ANE112" s="376"/>
      <c r="ANF112" s="376"/>
      <c r="ANG112" s="376"/>
      <c r="ANH112" s="376"/>
      <c r="ANI112" s="376"/>
      <c r="ANJ112" s="376"/>
      <c r="ANK112" s="376"/>
      <c r="ANL112" s="376"/>
      <c r="ANM112" s="376"/>
      <c r="ANN112" s="376"/>
      <c r="ANO112" s="376"/>
      <c r="ANP112" s="376"/>
      <c r="ANQ112" s="376"/>
      <c r="ANR112" s="376"/>
      <c r="ANS112" s="376"/>
      <c r="ANT112" s="376"/>
      <c r="ANU112" s="376"/>
      <c r="ANV112" s="376"/>
      <c r="ANW112" s="376"/>
      <c r="ANX112" s="376"/>
      <c r="ANY112" s="376"/>
      <c r="ANZ112" s="376"/>
      <c r="AOA112" s="376"/>
      <c r="AOB112" s="376"/>
      <c r="AOC112" s="376"/>
      <c r="AOD112" s="376"/>
      <c r="AOE112" s="376"/>
      <c r="AOF112" s="376"/>
      <c r="AOG112" s="376"/>
      <c r="AOH112" s="376"/>
      <c r="AOI112" s="376"/>
      <c r="AOJ112" s="376"/>
      <c r="AOK112" s="376"/>
      <c r="AOL112" s="376"/>
      <c r="AOM112" s="376"/>
      <c r="AON112" s="376"/>
      <c r="AOO112" s="376"/>
      <c r="AOP112" s="376"/>
      <c r="AOQ112" s="376"/>
      <c r="AOR112" s="376"/>
      <c r="AOS112" s="376"/>
      <c r="AOT112" s="376"/>
      <c r="AOU112" s="376"/>
      <c r="AOV112" s="376"/>
      <c r="AOW112" s="376"/>
      <c r="AOX112" s="376"/>
      <c r="AOY112" s="376"/>
      <c r="AOZ112" s="376"/>
      <c r="APA112" s="376"/>
      <c r="APB112" s="376"/>
      <c r="APC112" s="376"/>
      <c r="APD112" s="376"/>
      <c r="APE112" s="376"/>
      <c r="APF112" s="376"/>
      <c r="APG112" s="376"/>
      <c r="APH112" s="376"/>
      <c r="API112" s="376"/>
      <c r="APJ112" s="376"/>
      <c r="APK112" s="376"/>
      <c r="APL112" s="376"/>
      <c r="APM112" s="376"/>
      <c r="APN112" s="376"/>
      <c r="APO112" s="376"/>
      <c r="APP112" s="376"/>
      <c r="APQ112" s="376"/>
      <c r="APR112" s="376"/>
      <c r="APS112" s="376"/>
      <c r="APT112" s="376"/>
      <c r="APU112" s="376"/>
      <c r="APV112" s="376"/>
      <c r="APW112" s="376"/>
      <c r="APX112" s="376"/>
      <c r="APY112" s="376"/>
      <c r="APZ112" s="376"/>
      <c r="AQA112" s="376"/>
      <c r="AQB112" s="376"/>
      <c r="AQC112" s="376"/>
      <c r="AQD112" s="376"/>
      <c r="AQE112" s="376"/>
      <c r="AQF112" s="376"/>
      <c r="AQG112" s="376"/>
      <c r="AQH112" s="376"/>
      <c r="AQI112" s="376"/>
      <c r="AQJ112" s="376"/>
      <c r="AQK112" s="376"/>
      <c r="AQL112" s="376"/>
      <c r="AQM112" s="376"/>
      <c r="AQN112" s="376"/>
      <c r="AQO112" s="376"/>
      <c r="AQP112" s="376"/>
      <c r="AQQ112" s="376"/>
      <c r="AQR112" s="376"/>
      <c r="AQS112" s="376"/>
      <c r="AQT112" s="376"/>
      <c r="AQU112" s="376"/>
      <c r="AQV112" s="376"/>
      <c r="AQW112" s="376"/>
      <c r="AQX112" s="376"/>
      <c r="AQY112" s="376"/>
      <c r="AQZ112" s="376"/>
      <c r="ARA112" s="376"/>
      <c r="ARB112" s="376"/>
      <c r="ARC112" s="376"/>
      <c r="ARD112" s="376"/>
      <c r="ARE112" s="376"/>
      <c r="ARF112" s="376"/>
      <c r="ARG112" s="376"/>
      <c r="ARH112" s="376"/>
      <c r="ARI112" s="376"/>
      <c r="ARJ112" s="376"/>
      <c r="ARK112" s="376"/>
      <c r="ARL112" s="376"/>
      <c r="ARM112" s="376"/>
      <c r="ARN112" s="376"/>
      <c r="ARO112" s="376"/>
      <c r="ARP112" s="376"/>
      <c r="ARQ112" s="376"/>
      <c r="ARR112" s="376"/>
      <c r="ARS112" s="376"/>
      <c r="ART112" s="376"/>
      <c r="ARU112" s="376"/>
      <c r="ARV112" s="376"/>
      <c r="ARW112" s="376"/>
      <c r="ARX112" s="376"/>
      <c r="ARY112" s="376"/>
      <c r="ARZ112" s="376"/>
      <c r="ASA112" s="376"/>
      <c r="ASB112" s="376"/>
      <c r="ASC112" s="376"/>
      <c r="ASD112" s="376"/>
      <c r="ASE112" s="376"/>
      <c r="ASF112" s="376"/>
      <c r="ASG112" s="376"/>
      <c r="ASH112" s="376"/>
      <c r="ASI112" s="376"/>
      <c r="ASJ112" s="376"/>
      <c r="ASK112" s="376"/>
      <c r="ASL112" s="376"/>
      <c r="ASM112" s="376"/>
      <c r="ASN112" s="376"/>
      <c r="ASO112" s="376"/>
      <c r="ASP112" s="376"/>
      <c r="ASQ112" s="376"/>
      <c r="ASR112" s="376"/>
      <c r="ASS112" s="376"/>
      <c r="AST112" s="376"/>
      <c r="ASU112" s="376"/>
      <c r="ASV112" s="376"/>
      <c r="ASW112" s="376"/>
      <c r="ASX112" s="376"/>
      <c r="ASY112" s="376"/>
      <c r="ASZ112" s="376"/>
      <c r="ATA112" s="376"/>
      <c r="ATB112" s="376"/>
      <c r="ATC112" s="376"/>
      <c r="ATD112" s="376"/>
      <c r="ATE112" s="376"/>
      <c r="ATF112" s="376"/>
      <c r="ATG112" s="376"/>
      <c r="ATH112" s="376"/>
      <c r="ATI112" s="376"/>
      <c r="ATJ112" s="376"/>
      <c r="ATK112" s="376"/>
      <c r="ATL112" s="376"/>
      <c r="ATM112" s="376"/>
      <c r="ATN112" s="376"/>
      <c r="ATO112" s="376"/>
      <c r="ATP112" s="376"/>
      <c r="ATQ112" s="376"/>
      <c r="ATR112" s="376"/>
      <c r="ATS112" s="376"/>
      <c r="ATT112" s="376"/>
      <c r="ATU112" s="376"/>
      <c r="ATV112" s="376"/>
      <c r="ATW112" s="376"/>
      <c r="ATX112" s="376"/>
      <c r="ATY112" s="376"/>
      <c r="ATZ112" s="376"/>
      <c r="AUA112" s="376"/>
      <c r="AUB112" s="376"/>
      <c r="AUC112" s="376"/>
      <c r="AUD112" s="376"/>
      <c r="AUE112" s="376"/>
      <c r="AUF112" s="376"/>
      <c r="AUG112" s="376"/>
      <c r="AUH112" s="376"/>
      <c r="AUI112" s="376"/>
      <c r="AUJ112" s="376"/>
      <c r="AUK112" s="376"/>
      <c r="AUL112" s="376"/>
      <c r="AUM112" s="376"/>
      <c r="AUN112" s="376"/>
      <c r="AUO112" s="376"/>
      <c r="AUP112" s="376"/>
      <c r="AUQ112" s="376"/>
      <c r="AUR112" s="376"/>
      <c r="AUS112" s="376"/>
      <c r="AUT112" s="376"/>
      <c r="AUU112" s="376"/>
      <c r="AUV112" s="376"/>
      <c r="AUW112" s="376"/>
      <c r="AUX112" s="376"/>
      <c r="AUY112" s="376"/>
      <c r="AUZ112" s="376"/>
      <c r="AVA112" s="376"/>
      <c r="AVB112" s="376"/>
      <c r="AVC112" s="376"/>
      <c r="AVD112" s="376"/>
      <c r="AVE112" s="376"/>
      <c r="AVF112" s="376"/>
      <c r="AVG112" s="376"/>
      <c r="AVH112" s="376"/>
      <c r="AVI112" s="376"/>
      <c r="AVJ112" s="376"/>
      <c r="AVK112" s="376"/>
      <c r="AVL112" s="376"/>
      <c r="AVM112" s="376"/>
      <c r="AVN112" s="376"/>
      <c r="AVO112" s="376"/>
      <c r="AVP112" s="376"/>
      <c r="AVQ112" s="376"/>
      <c r="AVR112" s="376"/>
      <c r="AVS112" s="376"/>
      <c r="AVT112" s="376"/>
      <c r="AVU112" s="376"/>
      <c r="AVV112" s="376"/>
      <c r="AVW112" s="376"/>
      <c r="AVX112" s="376"/>
      <c r="AVY112" s="376"/>
      <c r="AVZ112" s="376"/>
      <c r="AWA112" s="376"/>
      <c r="AWB112" s="376"/>
      <c r="AWC112" s="376"/>
      <c r="AWD112" s="376"/>
      <c r="AWE112" s="376"/>
      <c r="AWF112" s="376"/>
      <c r="AWG112" s="376"/>
      <c r="AWH112" s="376"/>
      <c r="AWI112" s="376"/>
      <c r="AWJ112" s="376"/>
      <c r="AWK112" s="376"/>
      <c r="AWL112" s="376"/>
      <c r="AWM112" s="376"/>
      <c r="AWN112" s="376"/>
      <c r="AWO112" s="376"/>
      <c r="AWP112" s="376"/>
      <c r="AWQ112" s="376"/>
      <c r="AWR112" s="376"/>
      <c r="AWS112" s="376"/>
      <c r="AWT112" s="376"/>
      <c r="AWU112" s="376"/>
      <c r="AWV112" s="376"/>
      <c r="AWW112" s="376"/>
      <c r="AWX112" s="376"/>
      <c r="AWY112" s="376"/>
      <c r="AWZ112" s="376"/>
      <c r="AXA112" s="376"/>
      <c r="AXB112" s="376"/>
      <c r="AXC112" s="376"/>
      <c r="AXD112" s="376"/>
      <c r="AXE112" s="376"/>
      <c r="AXF112" s="376"/>
      <c r="AXG112" s="376"/>
      <c r="AXH112" s="376"/>
      <c r="AXI112" s="376"/>
      <c r="AXJ112" s="376"/>
      <c r="AXK112" s="376"/>
      <c r="AXL112" s="376"/>
      <c r="AXM112" s="376"/>
      <c r="AXN112" s="376"/>
      <c r="AXO112" s="376"/>
      <c r="AXP112" s="376"/>
      <c r="AXQ112" s="376"/>
      <c r="AXR112" s="376"/>
      <c r="AXS112" s="376"/>
      <c r="AXT112" s="376"/>
      <c r="AXU112" s="376"/>
      <c r="AXV112" s="376"/>
      <c r="AXW112" s="376"/>
      <c r="AXX112" s="376"/>
      <c r="AXY112" s="376"/>
      <c r="AXZ112" s="376"/>
      <c r="AYA112" s="376"/>
      <c r="AYB112" s="376"/>
      <c r="AYC112" s="376"/>
      <c r="AYD112" s="376"/>
      <c r="AYE112" s="376"/>
      <c r="AYF112" s="376"/>
      <c r="AYG112" s="376"/>
      <c r="AYH112" s="376"/>
      <c r="AYI112" s="376"/>
      <c r="AYJ112" s="376"/>
      <c r="AYK112" s="376"/>
      <c r="AYL112" s="376"/>
      <c r="AYM112" s="376"/>
      <c r="AYN112" s="376"/>
      <c r="AYO112" s="376"/>
      <c r="AYP112" s="376"/>
      <c r="AYQ112" s="376"/>
      <c r="AYR112" s="376"/>
      <c r="AYS112" s="376"/>
      <c r="AYT112" s="376"/>
      <c r="AYU112" s="376"/>
      <c r="AYV112" s="376"/>
      <c r="AYW112" s="376"/>
      <c r="AYX112" s="376"/>
      <c r="AYY112" s="376"/>
      <c r="AYZ112" s="376"/>
      <c r="AZA112" s="376"/>
      <c r="AZB112" s="376"/>
      <c r="AZC112" s="376"/>
      <c r="AZD112" s="376"/>
      <c r="AZE112" s="376"/>
      <c r="AZF112" s="376"/>
      <c r="AZG112" s="376"/>
      <c r="AZH112" s="376"/>
      <c r="AZI112" s="376"/>
      <c r="AZJ112" s="376"/>
      <c r="AZK112" s="376"/>
      <c r="AZL112" s="376"/>
      <c r="AZM112" s="376"/>
      <c r="AZN112" s="376"/>
      <c r="AZO112" s="376"/>
      <c r="AZP112" s="376"/>
      <c r="AZQ112" s="376"/>
      <c r="AZR112" s="376"/>
      <c r="AZS112" s="376"/>
      <c r="AZT112" s="376"/>
      <c r="AZU112" s="376"/>
      <c r="AZV112" s="376"/>
      <c r="AZW112" s="376"/>
      <c r="AZX112" s="376"/>
      <c r="AZY112" s="376"/>
      <c r="AZZ112" s="376"/>
      <c r="BAA112" s="376"/>
      <c r="BAB112" s="376"/>
      <c r="BAC112" s="376"/>
      <c r="BAD112" s="376"/>
      <c r="BAE112" s="376"/>
      <c r="BAF112" s="376"/>
      <c r="BAG112" s="376"/>
      <c r="BAH112" s="376"/>
      <c r="BAI112" s="376"/>
      <c r="BAJ112" s="376"/>
      <c r="BAK112" s="376"/>
      <c r="BAL112" s="376"/>
      <c r="BAM112" s="376"/>
      <c r="BAN112" s="376"/>
      <c r="BAO112" s="376"/>
      <c r="BAP112" s="376"/>
      <c r="BAQ112" s="376"/>
      <c r="BAR112" s="376"/>
      <c r="BAS112" s="376"/>
      <c r="BAT112" s="376"/>
      <c r="BAU112" s="376"/>
      <c r="BAV112" s="376"/>
      <c r="BAW112" s="376"/>
      <c r="BAX112" s="376"/>
      <c r="BAY112" s="376"/>
      <c r="BAZ112" s="376"/>
      <c r="BBA112" s="376"/>
      <c r="BBB112" s="376"/>
      <c r="BBC112" s="376"/>
      <c r="BBD112" s="376"/>
      <c r="BBE112" s="376"/>
      <c r="BBF112" s="376"/>
      <c r="BBG112" s="376"/>
      <c r="BBH112" s="376"/>
      <c r="BBI112" s="376"/>
      <c r="BBJ112" s="376"/>
      <c r="BBK112" s="376"/>
      <c r="BBL112" s="376"/>
      <c r="BBM112" s="376"/>
      <c r="BBN112" s="376"/>
      <c r="BBO112" s="376"/>
      <c r="BBP112" s="376"/>
      <c r="BBQ112" s="376"/>
      <c r="BBR112" s="376"/>
      <c r="BBS112" s="376"/>
      <c r="BBT112" s="376"/>
      <c r="BBU112" s="376"/>
      <c r="BBV112" s="376"/>
      <c r="BBW112" s="376"/>
      <c r="BBX112" s="376"/>
      <c r="BBY112" s="376"/>
      <c r="BBZ112" s="376"/>
      <c r="BCA112" s="376"/>
      <c r="BCB112" s="376"/>
      <c r="BCC112" s="376"/>
      <c r="BCD112" s="376"/>
      <c r="BCE112" s="376"/>
      <c r="BCF112" s="376"/>
      <c r="BCG112" s="376"/>
      <c r="BCH112" s="376"/>
      <c r="BCI112" s="376"/>
      <c r="BCJ112" s="376"/>
      <c r="BCK112" s="376"/>
      <c r="BCL112" s="376"/>
      <c r="BCM112" s="376"/>
      <c r="BCN112" s="376"/>
      <c r="BCO112" s="376"/>
      <c r="BCP112" s="376"/>
      <c r="BCQ112" s="376"/>
      <c r="BCR112" s="376"/>
      <c r="BCS112" s="376"/>
      <c r="BCT112" s="376"/>
      <c r="BCU112" s="376"/>
      <c r="BCV112" s="376"/>
      <c r="BCW112" s="376"/>
      <c r="BCX112" s="376"/>
      <c r="BCY112" s="376"/>
      <c r="BCZ112" s="376"/>
      <c r="BDA112" s="376"/>
      <c r="BDB112" s="376"/>
      <c r="BDC112" s="376"/>
      <c r="BDD112" s="376"/>
      <c r="BDE112" s="376"/>
      <c r="BDF112" s="376"/>
      <c r="BDG112" s="376"/>
      <c r="BDH112" s="376"/>
      <c r="BDI112" s="376"/>
      <c r="BDJ112" s="376"/>
      <c r="BDK112" s="376"/>
      <c r="BDL112" s="376"/>
      <c r="BDM112" s="376"/>
      <c r="BDN112" s="376"/>
      <c r="BDO112" s="376"/>
      <c r="BDP112" s="376"/>
      <c r="BDQ112" s="376"/>
      <c r="BDR112" s="376"/>
      <c r="BDS112" s="376"/>
      <c r="BDT112" s="376"/>
      <c r="BDU112" s="376"/>
      <c r="BDV112" s="376"/>
      <c r="BDW112" s="376"/>
      <c r="BDX112" s="376"/>
      <c r="BDY112" s="376"/>
      <c r="BDZ112" s="376"/>
      <c r="BEA112" s="376"/>
      <c r="BEB112" s="376"/>
      <c r="BEC112" s="376"/>
      <c r="BED112" s="376"/>
      <c r="BEE112" s="376"/>
      <c r="BEF112" s="376"/>
      <c r="BEG112" s="376"/>
      <c r="BEH112" s="376"/>
      <c r="BEI112" s="376"/>
      <c r="BEJ112" s="376"/>
      <c r="BEK112" s="376"/>
      <c r="BEL112" s="376"/>
      <c r="BEM112" s="376"/>
      <c r="BEN112" s="376"/>
      <c r="BEO112" s="376"/>
      <c r="BEP112" s="376"/>
      <c r="BEQ112" s="376"/>
      <c r="BER112" s="376"/>
      <c r="BES112" s="376"/>
      <c r="BET112" s="376"/>
      <c r="BEU112" s="376"/>
      <c r="BEV112" s="376"/>
      <c r="BEW112" s="376"/>
      <c r="BEX112" s="376"/>
      <c r="BEY112" s="376"/>
      <c r="BEZ112" s="376"/>
      <c r="BFA112" s="376"/>
      <c r="BFB112" s="376"/>
      <c r="BFC112" s="376"/>
      <c r="BFD112" s="376"/>
      <c r="BFE112" s="376"/>
      <c r="BFF112" s="376"/>
      <c r="BFG112" s="376"/>
      <c r="BFH112" s="376"/>
      <c r="BFI112" s="376"/>
      <c r="BFJ112" s="376"/>
      <c r="BFK112" s="376"/>
      <c r="BFL112" s="376"/>
      <c r="BFM112" s="376"/>
      <c r="BFN112" s="376"/>
      <c r="BFO112" s="376"/>
      <c r="BFP112" s="376"/>
      <c r="BFQ112" s="376"/>
      <c r="BFR112" s="376"/>
      <c r="BFS112" s="376"/>
      <c r="BFT112" s="376"/>
      <c r="BFU112" s="376"/>
      <c r="BFV112" s="376"/>
      <c r="BFW112" s="376"/>
      <c r="BFX112" s="376"/>
      <c r="BFY112" s="376"/>
      <c r="BFZ112" s="376"/>
      <c r="BGA112" s="376"/>
      <c r="BGB112" s="376"/>
      <c r="BGC112" s="376"/>
      <c r="BGD112" s="376"/>
      <c r="BGE112" s="376"/>
      <c r="BGF112" s="376"/>
      <c r="BGG112" s="376"/>
      <c r="BGH112" s="376"/>
      <c r="BGI112" s="376"/>
      <c r="BGJ112" s="376"/>
      <c r="BGK112" s="376"/>
      <c r="BGL112" s="376"/>
      <c r="BGM112" s="376"/>
      <c r="BGN112" s="376"/>
      <c r="BGO112" s="376"/>
      <c r="BGP112" s="376"/>
      <c r="BGQ112" s="376"/>
      <c r="BGR112" s="376"/>
      <c r="BGS112" s="376"/>
      <c r="BGT112" s="376"/>
      <c r="BGU112" s="376"/>
      <c r="BGV112" s="376"/>
      <c r="BGW112" s="376"/>
      <c r="BGX112" s="376"/>
      <c r="BGY112" s="376"/>
      <c r="BGZ112" s="376"/>
      <c r="BHA112" s="376"/>
      <c r="BHB112" s="376"/>
      <c r="BHC112" s="376"/>
      <c r="BHD112" s="376"/>
      <c r="BHE112" s="376"/>
      <c r="BHF112" s="376"/>
      <c r="BHG112" s="376"/>
      <c r="BHH112" s="376"/>
      <c r="BHI112" s="376"/>
      <c r="BHJ112" s="376"/>
      <c r="BHK112" s="376"/>
      <c r="BHL112" s="376"/>
      <c r="BHM112" s="376"/>
      <c r="BHN112" s="376"/>
      <c r="BHO112" s="376"/>
      <c r="BHP112" s="376"/>
      <c r="BHQ112" s="376"/>
      <c r="BHR112" s="376"/>
      <c r="BHS112" s="376"/>
      <c r="BHT112" s="376"/>
      <c r="BHU112" s="376"/>
      <c r="BHV112" s="376"/>
      <c r="BHW112" s="376"/>
      <c r="BHX112" s="376"/>
      <c r="BHY112" s="376"/>
      <c r="BHZ112" s="376"/>
      <c r="BIA112" s="376"/>
      <c r="BIB112" s="376"/>
      <c r="BIC112" s="376"/>
      <c r="BID112" s="376"/>
      <c r="BIE112" s="376"/>
      <c r="BIF112" s="376"/>
      <c r="BIG112" s="376"/>
      <c r="BIH112" s="376"/>
      <c r="BII112" s="376"/>
      <c r="BIJ112" s="376"/>
      <c r="BIK112" s="376"/>
      <c r="BIL112" s="376"/>
      <c r="BIM112" s="376"/>
      <c r="BIN112" s="376"/>
      <c r="BIO112" s="376"/>
      <c r="BIP112" s="376"/>
      <c r="BIQ112" s="376"/>
      <c r="BIR112" s="376"/>
      <c r="BIS112" s="376"/>
      <c r="BIT112" s="376"/>
      <c r="BIU112" s="376"/>
      <c r="BIV112" s="376"/>
      <c r="BIW112" s="376"/>
      <c r="BIX112" s="376"/>
      <c r="BIY112" s="376"/>
      <c r="BIZ112" s="376"/>
      <c r="BJA112" s="376"/>
      <c r="BJB112" s="376"/>
      <c r="BJC112" s="376"/>
      <c r="BJD112" s="376"/>
      <c r="BJE112" s="376"/>
      <c r="BJF112" s="376"/>
      <c r="BJG112" s="376"/>
      <c r="BJH112" s="376"/>
      <c r="BJI112" s="376"/>
      <c r="BJJ112" s="376"/>
      <c r="BJK112" s="376"/>
      <c r="BJL112" s="376"/>
      <c r="BJM112" s="376"/>
      <c r="BJN112" s="376"/>
      <c r="BJO112" s="376"/>
      <c r="BJP112" s="376"/>
      <c r="BJQ112" s="376"/>
      <c r="BJR112" s="376"/>
      <c r="BJS112" s="376"/>
      <c r="BJT112" s="376"/>
      <c r="BJU112" s="376"/>
      <c r="BJV112" s="376"/>
      <c r="BJW112" s="376"/>
      <c r="BJX112" s="376"/>
      <c r="BJY112" s="376"/>
      <c r="BJZ112" s="376"/>
      <c r="BKA112" s="376"/>
      <c r="BKB112" s="376"/>
      <c r="BKC112" s="376"/>
      <c r="BKD112" s="376"/>
      <c r="BKE112" s="376"/>
      <c r="BKF112" s="376"/>
      <c r="BKG112" s="376"/>
      <c r="BKH112" s="376"/>
      <c r="BKI112" s="376"/>
      <c r="BKJ112" s="376"/>
      <c r="BKK112" s="376"/>
      <c r="BKL112" s="376"/>
      <c r="BKM112" s="376"/>
      <c r="BKN112" s="376"/>
      <c r="BKO112" s="376"/>
      <c r="BKP112" s="376"/>
      <c r="BKQ112" s="376"/>
      <c r="BKR112" s="376"/>
      <c r="BKS112" s="376"/>
      <c r="BKT112" s="376"/>
      <c r="BKU112" s="376"/>
      <c r="BKV112" s="376"/>
      <c r="BKW112" s="376"/>
      <c r="BKX112" s="376"/>
      <c r="BKY112" s="376"/>
      <c r="BKZ112" s="376"/>
      <c r="BLA112" s="376"/>
      <c r="BLB112" s="376"/>
      <c r="BLC112" s="376"/>
      <c r="BLD112" s="376"/>
      <c r="BLE112" s="376"/>
      <c r="BLF112" s="376"/>
      <c r="BLG112" s="376"/>
      <c r="BLH112" s="376"/>
      <c r="BLI112" s="376"/>
      <c r="BLJ112" s="376"/>
      <c r="BLK112" s="376"/>
      <c r="BLL112" s="376"/>
      <c r="BLM112" s="376"/>
      <c r="BLN112" s="376"/>
      <c r="BLO112" s="376"/>
      <c r="BLP112" s="376"/>
      <c r="BLQ112" s="376"/>
      <c r="BLR112" s="376"/>
      <c r="BLS112" s="376"/>
      <c r="BLT112" s="376"/>
      <c r="BLU112" s="376"/>
      <c r="BLV112" s="376"/>
      <c r="BLW112" s="376"/>
      <c r="BLX112" s="376"/>
      <c r="BLY112" s="376"/>
      <c r="BLZ112" s="376"/>
      <c r="BMA112" s="376"/>
      <c r="BMB112" s="376"/>
      <c r="BMC112" s="376"/>
      <c r="BMD112" s="376"/>
      <c r="BME112" s="376"/>
      <c r="BMF112" s="376"/>
      <c r="BMG112" s="376"/>
      <c r="BMH112" s="376"/>
      <c r="BMI112" s="376"/>
      <c r="BMJ112" s="376"/>
      <c r="BMK112" s="376"/>
      <c r="BML112" s="376"/>
      <c r="BMM112" s="376"/>
      <c r="BMN112" s="376"/>
      <c r="BMO112" s="376"/>
      <c r="BMP112" s="376"/>
      <c r="BMQ112" s="376"/>
      <c r="BMR112" s="376"/>
      <c r="BMS112" s="376"/>
      <c r="BMT112" s="376"/>
      <c r="BMU112" s="376"/>
      <c r="BMV112" s="376"/>
      <c r="BMW112" s="376"/>
      <c r="BMX112" s="376"/>
      <c r="BMY112" s="376"/>
      <c r="BMZ112" s="376"/>
      <c r="BNA112" s="376"/>
      <c r="BNB112" s="376"/>
      <c r="BNC112" s="376"/>
      <c r="BND112" s="376"/>
      <c r="BNE112" s="376"/>
      <c r="BNF112" s="376"/>
      <c r="BNG112" s="376"/>
      <c r="BNH112" s="376"/>
      <c r="BNI112" s="376"/>
      <c r="BNJ112" s="376"/>
      <c r="BNK112" s="376"/>
      <c r="BNL112" s="376"/>
      <c r="BNM112" s="376"/>
      <c r="BNN112" s="376"/>
      <c r="BNO112" s="376"/>
      <c r="BNP112" s="376"/>
      <c r="BNQ112" s="376"/>
      <c r="BNR112" s="376"/>
      <c r="BNS112" s="376"/>
      <c r="BNT112" s="376"/>
      <c r="BNU112" s="376"/>
      <c r="BNV112" s="376"/>
      <c r="BNW112" s="376"/>
      <c r="BNX112" s="376"/>
      <c r="BNY112" s="376"/>
      <c r="BNZ112" s="376"/>
      <c r="BOA112" s="376"/>
      <c r="BOB112" s="376"/>
      <c r="BOC112" s="376"/>
      <c r="BOD112" s="376"/>
      <c r="BOE112" s="376"/>
      <c r="BOF112" s="376"/>
      <c r="BOG112" s="376"/>
      <c r="BOH112" s="376"/>
      <c r="BOI112" s="376"/>
      <c r="BOJ112" s="376"/>
      <c r="BOK112" s="376"/>
      <c r="BOL112" s="376"/>
      <c r="BOM112" s="376"/>
      <c r="BON112" s="376"/>
      <c r="BOO112" s="376"/>
      <c r="BOP112" s="376"/>
      <c r="BOQ112" s="376"/>
      <c r="BOR112" s="376"/>
      <c r="BOS112" s="376"/>
      <c r="BOT112" s="376"/>
      <c r="BOU112" s="376"/>
      <c r="BOV112" s="376"/>
      <c r="BOW112" s="376"/>
      <c r="BOX112" s="376"/>
      <c r="BOY112" s="376"/>
      <c r="BOZ112" s="376"/>
      <c r="BPA112" s="376"/>
      <c r="BPB112" s="376"/>
      <c r="BPC112" s="376"/>
      <c r="BPD112" s="376"/>
      <c r="BPE112" s="376"/>
      <c r="BPF112" s="376"/>
      <c r="BPG112" s="376"/>
      <c r="BPH112" s="376"/>
      <c r="BPI112" s="376"/>
      <c r="BPJ112" s="376"/>
      <c r="BPK112" s="376"/>
      <c r="BPL112" s="376"/>
      <c r="BPM112" s="376"/>
      <c r="BPN112" s="376"/>
      <c r="BPO112" s="376"/>
      <c r="BPP112" s="376"/>
      <c r="BPQ112" s="376"/>
      <c r="BPR112" s="376"/>
      <c r="BPS112" s="376"/>
      <c r="BPT112" s="376"/>
      <c r="BPU112" s="376"/>
      <c r="BPV112" s="376"/>
      <c r="BPW112" s="376"/>
      <c r="BPX112" s="376"/>
      <c r="BPY112" s="376"/>
      <c r="BPZ112" s="376"/>
      <c r="BQA112" s="376"/>
      <c r="BQB112" s="376"/>
      <c r="BQC112" s="376"/>
      <c r="BQD112" s="376"/>
      <c r="BQE112" s="376"/>
      <c r="BQF112" s="376"/>
      <c r="BQG112" s="376"/>
      <c r="BQH112" s="376"/>
      <c r="BQI112" s="376"/>
      <c r="BQJ112" s="376"/>
      <c r="BQK112" s="376"/>
      <c r="BQL112" s="376"/>
      <c r="BQM112" s="376"/>
      <c r="BQN112" s="376"/>
      <c r="BQO112" s="376"/>
      <c r="BQP112" s="376"/>
      <c r="BQQ112" s="376"/>
      <c r="BQR112" s="376"/>
      <c r="BQS112" s="376"/>
      <c r="BQT112" s="376"/>
      <c r="BQU112" s="376"/>
      <c r="BQV112" s="376"/>
      <c r="BQW112" s="376"/>
      <c r="BQX112" s="376"/>
      <c r="BQY112" s="376"/>
      <c r="BQZ112" s="376"/>
      <c r="BRA112" s="376"/>
      <c r="BRB112" s="376"/>
      <c r="BRC112" s="376"/>
      <c r="BRD112" s="376"/>
      <c r="BRE112" s="376"/>
      <c r="BRF112" s="376"/>
      <c r="BRG112" s="376"/>
      <c r="BRH112" s="376"/>
      <c r="BRI112" s="376"/>
      <c r="BRJ112" s="376"/>
      <c r="BRK112" s="376"/>
      <c r="BRL112" s="376"/>
      <c r="BRM112" s="376"/>
      <c r="BRN112" s="376"/>
      <c r="BRO112" s="376"/>
      <c r="BRP112" s="376"/>
      <c r="BRQ112" s="376"/>
      <c r="BRR112" s="376"/>
      <c r="BRS112" s="376"/>
      <c r="BRT112" s="376"/>
      <c r="BRU112" s="376"/>
      <c r="BRV112" s="376"/>
      <c r="BRW112" s="376"/>
      <c r="BRX112" s="376"/>
      <c r="BRY112" s="376"/>
      <c r="BRZ112" s="376"/>
      <c r="BSA112" s="376"/>
      <c r="BSB112" s="376"/>
      <c r="BSC112" s="376"/>
      <c r="BSD112" s="376"/>
      <c r="BSE112" s="376"/>
      <c r="BSF112" s="376"/>
      <c r="BSG112" s="376"/>
      <c r="BSH112" s="376"/>
      <c r="BSI112" s="376"/>
      <c r="BSJ112" s="376"/>
      <c r="BSK112" s="376"/>
      <c r="BSL112" s="376"/>
      <c r="BSM112" s="376"/>
      <c r="BSN112" s="376"/>
      <c r="BSO112" s="376"/>
      <c r="BSP112" s="376"/>
      <c r="BSQ112" s="376"/>
      <c r="BSR112" s="376"/>
      <c r="BSS112" s="376"/>
      <c r="BST112" s="376"/>
      <c r="BSU112" s="376"/>
      <c r="BSV112" s="376"/>
      <c r="BSW112" s="376"/>
      <c r="BSX112" s="376"/>
      <c r="BSY112" s="376"/>
      <c r="BSZ112" s="376"/>
      <c r="BTA112" s="376"/>
      <c r="BTB112" s="376"/>
      <c r="BTC112" s="376"/>
      <c r="BTD112" s="376"/>
      <c r="BTE112" s="376"/>
      <c r="BTF112" s="376"/>
      <c r="BTG112" s="376"/>
      <c r="BTH112" s="376"/>
      <c r="BTI112" s="376"/>
      <c r="BTJ112" s="376"/>
      <c r="BTK112" s="376"/>
      <c r="BTL112" s="376"/>
      <c r="BTM112" s="376"/>
      <c r="BTN112" s="376"/>
      <c r="BTO112" s="376"/>
      <c r="BTP112" s="376"/>
      <c r="BTQ112" s="376"/>
      <c r="BTR112" s="376"/>
      <c r="BTS112" s="376"/>
      <c r="BTT112" s="376"/>
      <c r="BTU112" s="376"/>
      <c r="BTV112" s="376"/>
      <c r="BTW112" s="376"/>
      <c r="BTX112" s="376"/>
      <c r="BTY112" s="376"/>
      <c r="BTZ112" s="376"/>
      <c r="BUA112" s="376"/>
      <c r="BUB112" s="376"/>
      <c r="BUC112" s="376"/>
      <c r="BUD112" s="376"/>
      <c r="BUE112" s="376"/>
      <c r="BUF112" s="376"/>
      <c r="BUG112" s="376"/>
      <c r="BUH112" s="376"/>
      <c r="BUI112" s="376"/>
      <c r="BUJ112" s="376"/>
      <c r="BUK112" s="376"/>
      <c r="BUL112" s="376"/>
      <c r="BUM112" s="376"/>
      <c r="BUN112" s="376"/>
      <c r="BUO112" s="376"/>
      <c r="BUP112" s="376"/>
      <c r="BUQ112" s="376"/>
      <c r="BUR112" s="376"/>
      <c r="BUS112" s="376"/>
      <c r="BUT112" s="376"/>
      <c r="BUU112" s="376"/>
      <c r="BUV112" s="376"/>
      <c r="BUW112" s="376"/>
      <c r="BUX112" s="376"/>
      <c r="BUY112" s="376"/>
      <c r="BUZ112" s="376"/>
      <c r="BVA112" s="376"/>
      <c r="BVB112" s="376"/>
      <c r="BVC112" s="376"/>
      <c r="BVD112" s="376"/>
      <c r="BVE112" s="376"/>
      <c r="BVF112" s="376"/>
      <c r="BVG112" s="376"/>
      <c r="BVH112" s="376"/>
      <c r="BVI112" s="376"/>
      <c r="BVJ112" s="376"/>
      <c r="BVK112" s="376"/>
      <c r="BVL112" s="376"/>
      <c r="BVM112" s="376"/>
      <c r="BVN112" s="376"/>
      <c r="BVO112" s="376"/>
      <c r="BVP112" s="376"/>
      <c r="BVQ112" s="376"/>
      <c r="BVR112" s="376"/>
      <c r="BVS112" s="376"/>
      <c r="BVT112" s="376"/>
      <c r="BVU112" s="376"/>
      <c r="BVV112" s="376"/>
      <c r="BVW112" s="376"/>
      <c r="BVX112" s="376"/>
      <c r="BVY112" s="376"/>
      <c r="BVZ112" s="376"/>
      <c r="BWA112" s="376"/>
      <c r="BWB112" s="376"/>
      <c r="BWC112" s="376"/>
      <c r="BWD112" s="376"/>
      <c r="BWE112" s="376"/>
      <c r="BWF112" s="376"/>
      <c r="BWG112" s="376"/>
      <c r="BWH112" s="376"/>
      <c r="BWI112" s="376"/>
      <c r="BWJ112" s="376"/>
      <c r="BWK112" s="376"/>
      <c r="BWL112" s="376"/>
      <c r="BWM112" s="376"/>
      <c r="BWN112" s="376"/>
      <c r="BWO112" s="376"/>
      <c r="BWP112" s="376"/>
      <c r="BWQ112" s="376"/>
      <c r="BWR112" s="376"/>
      <c r="BWS112" s="376"/>
      <c r="BWT112" s="376"/>
      <c r="BWU112" s="376"/>
      <c r="BWV112" s="376"/>
      <c r="BWW112" s="376"/>
      <c r="BWX112" s="376"/>
      <c r="BWY112" s="376"/>
      <c r="BWZ112" s="376"/>
      <c r="BXA112" s="376"/>
      <c r="BXB112" s="376"/>
      <c r="BXC112" s="376"/>
      <c r="BXD112" s="376"/>
      <c r="BXE112" s="376"/>
      <c r="BXF112" s="376"/>
      <c r="BXG112" s="376"/>
      <c r="BXH112" s="376"/>
      <c r="BXI112" s="376"/>
      <c r="BXJ112" s="376"/>
      <c r="BXK112" s="376"/>
      <c r="BXL112" s="376"/>
      <c r="BXM112" s="376"/>
      <c r="BXN112" s="376"/>
      <c r="BXO112" s="376"/>
      <c r="BXP112" s="376"/>
      <c r="BXQ112" s="376"/>
      <c r="BXR112" s="376"/>
      <c r="BXS112" s="376"/>
      <c r="BXT112" s="376"/>
      <c r="BXU112" s="376"/>
      <c r="BXV112" s="376"/>
      <c r="BXW112" s="376"/>
      <c r="BXX112" s="376"/>
      <c r="BXY112" s="376"/>
      <c r="BXZ112" s="376"/>
      <c r="BYA112" s="376"/>
      <c r="BYB112" s="376"/>
      <c r="BYC112" s="376"/>
      <c r="BYD112" s="376"/>
      <c r="BYE112" s="376"/>
      <c r="BYF112" s="376"/>
      <c r="BYG112" s="376"/>
      <c r="BYH112" s="376"/>
      <c r="BYI112" s="376"/>
      <c r="BYJ112" s="376"/>
      <c r="BYK112" s="376"/>
      <c r="BYL112" s="376"/>
      <c r="BYM112" s="376"/>
      <c r="BYN112" s="376"/>
      <c r="BYO112" s="376"/>
      <c r="BYP112" s="376"/>
      <c r="BYQ112" s="376"/>
      <c r="BYR112" s="376"/>
      <c r="BYS112" s="376"/>
      <c r="BYT112" s="376"/>
      <c r="BYU112" s="376"/>
      <c r="BYV112" s="376"/>
      <c r="BYW112" s="376"/>
      <c r="BYX112" s="376"/>
      <c r="BYY112" s="376"/>
      <c r="BYZ112" s="376"/>
      <c r="BZA112" s="376"/>
      <c r="BZB112" s="376"/>
      <c r="BZC112" s="376"/>
      <c r="BZD112" s="376"/>
      <c r="BZE112" s="376"/>
      <c r="BZF112" s="376"/>
      <c r="BZG112" s="376"/>
      <c r="BZH112" s="376"/>
      <c r="BZI112" s="376"/>
      <c r="BZJ112" s="376"/>
      <c r="BZK112" s="376"/>
      <c r="BZL112" s="376"/>
      <c r="BZM112" s="376"/>
      <c r="BZN112" s="376"/>
      <c r="BZO112" s="376"/>
      <c r="BZP112" s="376"/>
      <c r="BZQ112" s="376"/>
      <c r="BZR112" s="376"/>
      <c r="BZS112" s="376"/>
      <c r="BZT112" s="376"/>
      <c r="BZU112" s="376"/>
      <c r="BZV112" s="376"/>
      <c r="BZW112" s="376"/>
      <c r="BZX112" s="376"/>
      <c r="BZY112" s="376"/>
      <c r="BZZ112" s="376"/>
      <c r="CAA112" s="376"/>
      <c r="CAB112" s="376"/>
      <c r="CAC112" s="376"/>
      <c r="CAD112" s="376"/>
      <c r="CAE112" s="376"/>
      <c r="CAF112" s="376"/>
      <c r="CAG112" s="376"/>
      <c r="CAH112" s="376"/>
      <c r="CAI112" s="376"/>
      <c r="CAJ112" s="376"/>
      <c r="CAK112" s="376"/>
      <c r="CAL112" s="376"/>
      <c r="CAM112" s="376"/>
      <c r="CAN112" s="376"/>
      <c r="CAO112" s="376"/>
      <c r="CAP112" s="376"/>
      <c r="CAQ112" s="376"/>
      <c r="CAR112" s="376"/>
      <c r="CAS112" s="376"/>
      <c r="CAT112" s="376"/>
      <c r="CAU112" s="376"/>
      <c r="CAV112" s="376"/>
      <c r="CAW112" s="376"/>
      <c r="CAX112" s="376"/>
      <c r="CAY112" s="376"/>
      <c r="CAZ112" s="376"/>
      <c r="CBA112" s="376"/>
      <c r="CBB112" s="376"/>
      <c r="CBC112" s="376"/>
      <c r="CBD112" s="376"/>
      <c r="CBE112" s="376"/>
      <c r="CBF112" s="376"/>
      <c r="CBG112" s="376"/>
      <c r="CBH112" s="376"/>
      <c r="CBI112" s="376"/>
      <c r="CBJ112" s="376"/>
      <c r="CBK112" s="376"/>
      <c r="CBL112" s="376"/>
      <c r="CBM112" s="376"/>
      <c r="CBN112" s="376"/>
      <c r="CBO112" s="376"/>
      <c r="CBP112" s="376"/>
      <c r="CBQ112" s="376"/>
      <c r="CBR112" s="376"/>
      <c r="CBS112" s="376"/>
      <c r="CBT112" s="376"/>
      <c r="CBU112" s="376"/>
      <c r="CBV112" s="376"/>
      <c r="CBW112" s="376"/>
      <c r="CBX112" s="376"/>
      <c r="CBY112" s="376"/>
      <c r="CBZ112" s="376"/>
      <c r="CCA112" s="376"/>
      <c r="CCB112" s="376"/>
      <c r="CCC112" s="376"/>
      <c r="CCD112" s="376"/>
      <c r="CCE112" s="376"/>
      <c r="CCF112" s="376"/>
      <c r="CCG112" s="376"/>
      <c r="CCH112" s="376"/>
      <c r="CCI112" s="376"/>
      <c r="CCJ112" s="376"/>
      <c r="CCK112" s="376"/>
      <c r="CCL112" s="376"/>
      <c r="CCM112" s="376"/>
      <c r="CCN112" s="376"/>
      <c r="CCO112" s="376"/>
      <c r="CCP112" s="376"/>
      <c r="CCQ112" s="376"/>
      <c r="CCR112" s="376"/>
      <c r="CCS112" s="376"/>
      <c r="CCT112" s="376"/>
      <c r="CCU112" s="376"/>
      <c r="CCV112" s="376"/>
      <c r="CCW112" s="376"/>
      <c r="CCX112" s="376"/>
      <c r="CCY112" s="376"/>
      <c r="CCZ112" s="376"/>
      <c r="CDA112" s="376"/>
      <c r="CDB112" s="376"/>
      <c r="CDC112" s="376"/>
      <c r="CDD112" s="376"/>
      <c r="CDE112" s="376"/>
      <c r="CDF112" s="376"/>
      <c r="CDG112" s="376"/>
      <c r="CDH112" s="376"/>
      <c r="CDI112" s="376"/>
      <c r="CDJ112" s="376"/>
      <c r="CDK112" s="376"/>
      <c r="CDL112" s="376"/>
      <c r="CDM112" s="376"/>
      <c r="CDN112" s="376"/>
      <c r="CDO112" s="376"/>
      <c r="CDP112" s="376"/>
      <c r="CDQ112" s="376"/>
      <c r="CDR112" s="376"/>
      <c r="CDS112" s="376"/>
      <c r="CDT112" s="376"/>
      <c r="CDU112" s="376"/>
      <c r="CDV112" s="376"/>
      <c r="CDW112" s="376"/>
      <c r="CDX112" s="376"/>
      <c r="CDY112" s="376"/>
      <c r="CDZ112" s="376"/>
      <c r="CEA112" s="376"/>
      <c r="CEB112" s="376"/>
      <c r="CEC112" s="376"/>
      <c r="CED112" s="376"/>
      <c r="CEE112" s="376"/>
      <c r="CEF112" s="376"/>
      <c r="CEG112" s="376"/>
      <c r="CEH112" s="376"/>
      <c r="CEI112" s="376"/>
      <c r="CEJ112" s="376"/>
      <c r="CEK112" s="376"/>
      <c r="CEL112" s="376"/>
      <c r="CEM112" s="376"/>
      <c r="CEN112" s="376"/>
      <c r="CEO112" s="376"/>
      <c r="CEP112" s="376"/>
      <c r="CEQ112" s="376"/>
      <c r="CER112" s="376"/>
      <c r="CES112" s="376"/>
      <c r="CET112" s="376"/>
      <c r="CEU112" s="376"/>
      <c r="CEV112" s="376"/>
      <c r="CEW112" s="376"/>
      <c r="CEX112" s="376"/>
      <c r="CEY112" s="376"/>
      <c r="CEZ112" s="376"/>
      <c r="CFA112" s="376"/>
      <c r="CFB112" s="376"/>
      <c r="CFC112" s="376"/>
      <c r="CFD112" s="376"/>
      <c r="CFE112" s="376"/>
      <c r="CFF112" s="376"/>
      <c r="CFG112" s="376"/>
      <c r="CFH112" s="376"/>
      <c r="CFI112" s="376"/>
      <c r="CFJ112" s="376"/>
      <c r="CFK112" s="376"/>
      <c r="CFL112" s="376"/>
      <c r="CFM112" s="376"/>
      <c r="CFN112" s="376"/>
      <c r="CFO112" s="376"/>
      <c r="CFP112" s="376"/>
      <c r="CFQ112" s="376"/>
      <c r="CFR112" s="376"/>
      <c r="CFS112" s="376"/>
      <c r="CFT112" s="376"/>
      <c r="CFU112" s="376"/>
      <c r="CFV112" s="376"/>
      <c r="CFW112" s="376"/>
      <c r="CFX112" s="376"/>
      <c r="CFY112" s="376"/>
      <c r="CFZ112" s="376"/>
      <c r="CGA112" s="376"/>
      <c r="CGB112" s="376"/>
      <c r="CGC112" s="376"/>
      <c r="CGD112" s="376"/>
      <c r="CGE112" s="376"/>
      <c r="CGF112" s="376"/>
      <c r="CGG112" s="376"/>
      <c r="CGH112" s="376"/>
      <c r="CGI112" s="376"/>
      <c r="CGJ112" s="376"/>
      <c r="CGK112" s="376"/>
      <c r="CGL112" s="376"/>
      <c r="CGM112" s="376"/>
      <c r="CGN112" s="376"/>
      <c r="CGO112" s="376"/>
      <c r="CGP112" s="376"/>
      <c r="CGQ112" s="376"/>
      <c r="CGR112" s="376"/>
      <c r="CGS112" s="376"/>
      <c r="CGT112" s="376"/>
      <c r="CGU112" s="376"/>
      <c r="CGV112" s="376"/>
      <c r="CGW112" s="376"/>
      <c r="CGX112" s="376"/>
      <c r="CGY112" s="376"/>
      <c r="CGZ112" s="376"/>
      <c r="CHA112" s="376"/>
      <c r="CHB112" s="376"/>
      <c r="CHC112" s="376"/>
      <c r="CHD112" s="376"/>
      <c r="CHE112" s="376"/>
      <c r="CHF112" s="376"/>
      <c r="CHG112" s="376"/>
      <c r="CHH112" s="376"/>
      <c r="CHI112" s="376"/>
      <c r="CHJ112" s="376"/>
      <c r="CHK112" s="376"/>
      <c r="CHL112" s="376"/>
      <c r="CHM112" s="376"/>
      <c r="CHN112" s="376"/>
      <c r="CHO112" s="376"/>
      <c r="CHP112" s="376"/>
      <c r="CHQ112" s="376"/>
      <c r="CHR112" s="376"/>
      <c r="CHS112" s="376"/>
      <c r="CHT112" s="376"/>
      <c r="CHU112" s="376"/>
      <c r="CHV112" s="376"/>
      <c r="CHW112" s="376"/>
      <c r="CHX112" s="376"/>
      <c r="CHY112" s="376"/>
      <c r="CHZ112" s="376"/>
      <c r="CIA112" s="376"/>
      <c r="CIB112" s="376"/>
      <c r="CIC112" s="376"/>
      <c r="CID112" s="376"/>
      <c r="CIE112" s="376"/>
      <c r="CIF112" s="376"/>
      <c r="CIG112" s="376"/>
      <c r="CIH112" s="376"/>
      <c r="CII112" s="376"/>
      <c r="CIJ112" s="376"/>
      <c r="CIK112" s="376"/>
      <c r="CIL112" s="376"/>
      <c r="CIM112" s="376"/>
      <c r="CIN112" s="376"/>
      <c r="CIO112" s="376"/>
      <c r="CIP112" s="376"/>
      <c r="CIQ112" s="376"/>
      <c r="CIR112" s="376"/>
      <c r="CIS112" s="376"/>
      <c r="CIT112" s="376"/>
      <c r="CIU112" s="376"/>
      <c r="CIV112" s="376"/>
      <c r="CIW112" s="376"/>
      <c r="CIX112" s="376"/>
      <c r="CIY112" s="376"/>
      <c r="CIZ112" s="376"/>
      <c r="CJA112" s="376"/>
      <c r="CJB112" s="376"/>
      <c r="CJC112" s="376"/>
      <c r="CJD112" s="376"/>
      <c r="CJE112" s="376"/>
      <c r="CJF112" s="376"/>
      <c r="CJG112" s="376"/>
      <c r="CJH112" s="376"/>
      <c r="CJI112" s="376"/>
      <c r="CJJ112" s="376"/>
      <c r="CJK112" s="376"/>
      <c r="CJL112" s="376"/>
      <c r="CJM112" s="376"/>
      <c r="CJN112" s="376"/>
      <c r="CJO112" s="376"/>
      <c r="CJP112" s="376"/>
      <c r="CJQ112" s="376"/>
      <c r="CJR112" s="376"/>
      <c r="CJS112" s="376"/>
      <c r="CJT112" s="376"/>
      <c r="CJU112" s="376"/>
      <c r="CJV112" s="376"/>
      <c r="CJW112" s="376"/>
      <c r="CJX112" s="376"/>
      <c r="CJY112" s="376"/>
      <c r="CJZ112" s="376"/>
      <c r="CKA112" s="376"/>
      <c r="CKB112" s="376"/>
      <c r="CKC112" s="376"/>
      <c r="CKD112" s="376"/>
      <c r="CKE112" s="376"/>
      <c r="CKF112" s="376"/>
      <c r="CKG112" s="376"/>
      <c r="CKH112" s="376"/>
      <c r="CKI112" s="376"/>
      <c r="CKJ112" s="376"/>
      <c r="CKK112" s="376"/>
      <c r="CKL112" s="376"/>
      <c r="CKM112" s="376"/>
      <c r="CKN112" s="376"/>
      <c r="CKO112" s="376"/>
      <c r="CKP112" s="376"/>
      <c r="CKQ112" s="376"/>
      <c r="CKR112" s="376"/>
      <c r="CKS112" s="376"/>
      <c r="CKT112" s="376"/>
      <c r="CKU112" s="376"/>
      <c r="CKV112" s="376"/>
      <c r="CKW112" s="376"/>
      <c r="CKX112" s="376"/>
      <c r="CKY112" s="376"/>
      <c r="CKZ112" s="376"/>
      <c r="CLA112" s="376"/>
      <c r="CLB112" s="376"/>
      <c r="CLC112" s="376"/>
      <c r="CLD112" s="376"/>
      <c r="CLE112" s="376"/>
      <c r="CLF112" s="376"/>
      <c r="CLG112" s="376"/>
      <c r="CLH112" s="376"/>
      <c r="CLI112" s="376"/>
      <c r="CLJ112" s="376"/>
      <c r="CLK112" s="376"/>
      <c r="CLL112" s="376"/>
      <c r="CLM112" s="376"/>
      <c r="CLN112" s="376"/>
      <c r="CLO112" s="376"/>
      <c r="CLP112" s="376"/>
      <c r="CLQ112" s="376"/>
      <c r="CLR112" s="376"/>
      <c r="CLS112" s="376"/>
      <c r="CLT112" s="376"/>
      <c r="CLU112" s="376"/>
      <c r="CLV112" s="376"/>
      <c r="CLW112" s="376"/>
      <c r="CLX112" s="376"/>
      <c r="CLY112" s="376"/>
      <c r="CLZ112" s="376"/>
      <c r="CMA112" s="376"/>
      <c r="CMB112" s="376"/>
      <c r="CMC112" s="376"/>
      <c r="CMD112" s="376"/>
      <c r="CME112" s="376"/>
      <c r="CMF112" s="376"/>
      <c r="CMG112" s="376"/>
      <c r="CMH112" s="376"/>
      <c r="CMI112" s="376"/>
      <c r="CMJ112" s="376"/>
      <c r="CMK112" s="376"/>
      <c r="CML112" s="376"/>
      <c r="CMM112" s="376"/>
      <c r="CMN112" s="376"/>
      <c r="CMO112" s="376"/>
      <c r="CMP112" s="376"/>
      <c r="CMQ112" s="376"/>
      <c r="CMR112" s="376"/>
      <c r="CMS112" s="376"/>
      <c r="CMT112" s="376"/>
      <c r="CMU112" s="376"/>
      <c r="CMV112" s="376"/>
      <c r="CMW112" s="376"/>
      <c r="CMX112" s="376"/>
      <c r="CMY112" s="376"/>
      <c r="CMZ112" s="376"/>
      <c r="CNA112" s="376"/>
      <c r="CNB112" s="376"/>
      <c r="CNC112" s="376"/>
      <c r="CND112" s="376"/>
      <c r="CNE112" s="376"/>
      <c r="CNF112" s="376"/>
      <c r="CNG112" s="376"/>
      <c r="CNH112" s="376"/>
      <c r="CNI112" s="376"/>
      <c r="CNJ112" s="376"/>
      <c r="CNK112" s="376"/>
      <c r="CNL112" s="376"/>
      <c r="CNM112" s="376"/>
      <c r="CNN112" s="376"/>
      <c r="CNO112" s="376"/>
      <c r="CNP112" s="376"/>
      <c r="CNQ112" s="376"/>
      <c r="CNR112" s="376"/>
      <c r="CNS112" s="376"/>
      <c r="CNT112" s="376"/>
      <c r="CNU112" s="376"/>
      <c r="CNV112" s="376"/>
      <c r="CNW112" s="376"/>
      <c r="CNX112" s="376"/>
      <c r="CNY112" s="376"/>
      <c r="CNZ112" s="376"/>
      <c r="COA112" s="376"/>
      <c r="COB112" s="376"/>
      <c r="COC112" s="376"/>
      <c r="COD112" s="376"/>
      <c r="COE112" s="376"/>
      <c r="COF112" s="376"/>
      <c r="COG112" s="376"/>
      <c r="COH112" s="376"/>
      <c r="COI112" s="376"/>
      <c r="COJ112" s="376"/>
      <c r="COK112" s="376"/>
      <c r="COL112" s="376"/>
      <c r="COM112" s="376"/>
      <c r="CON112" s="376"/>
      <c r="COO112" s="376"/>
      <c r="COP112" s="376"/>
      <c r="COQ112" s="376"/>
      <c r="COR112" s="376"/>
      <c r="COS112" s="376"/>
      <c r="COT112" s="376"/>
      <c r="COU112" s="376"/>
      <c r="COV112" s="376"/>
      <c r="COW112" s="376"/>
      <c r="COX112" s="376"/>
      <c r="COY112" s="376"/>
      <c r="COZ112" s="376"/>
      <c r="CPA112" s="376"/>
      <c r="CPB112" s="376"/>
      <c r="CPC112" s="376"/>
      <c r="CPD112" s="376"/>
      <c r="CPE112" s="376"/>
      <c r="CPF112" s="376"/>
      <c r="CPG112" s="376"/>
      <c r="CPH112" s="376"/>
      <c r="CPI112" s="376"/>
      <c r="CPJ112" s="376"/>
      <c r="CPK112" s="376"/>
      <c r="CPL112" s="376"/>
      <c r="CPM112" s="376"/>
      <c r="CPN112" s="376"/>
      <c r="CPO112" s="376"/>
      <c r="CPP112" s="376"/>
      <c r="CPQ112" s="376"/>
      <c r="CPR112" s="376"/>
      <c r="CPS112" s="376"/>
      <c r="CPT112" s="376"/>
      <c r="CPU112" s="376"/>
      <c r="CPV112" s="376"/>
      <c r="CPW112" s="376"/>
      <c r="CPX112" s="376"/>
      <c r="CPY112" s="376"/>
      <c r="CPZ112" s="376"/>
      <c r="CQA112" s="376"/>
      <c r="CQB112" s="376"/>
      <c r="CQC112" s="376"/>
      <c r="CQD112" s="376"/>
      <c r="CQE112" s="376"/>
      <c r="CQF112" s="376"/>
      <c r="CQG112" s="376"/>
      <c r="CQH112" s="376"/>
      <c r="CQI112" s="376"/>
      <c r="CQJ112" s="376"/>
      <c r="CQK112" s="376"/>
      <c r="CQL112" s="376"/>
      <c r="CQM112" s="376"/>
      <c r="CQN112" s="376"/>
      <c r="CQO112" s="376"/>
      <c r="CQP112" s="376"/>
      <c r="CQQ112" s="376"/>
      <c r="CQR112" s="376"/>
      <c r="CQS112" s="376"/>
      <c r="CQT112" s="376"/>
      <c r="CQU112" s="376"/>
      <c r="CQV112" s="376"/>
      <c r="CQW112" s="376"/>
      <c r="CQX112" s="376"/>
      <c r="CQY112" s="376"/>
      <c r="CQZ112" s="376"/>
      <c r="CRA112" s="376"/>
      <c r="CRB112" s="376"/>
      <c r="CRC112" s="376"/>
      <c r="CRD112" s="376"/>
      <c r="CRE112" s="376"/>
      <c r="CRF112" s="376"/>
      <c r="CRG112" s="376"/>
      <c r="CRH112" s="376"/>
      <c r="CRI112" s="376"/>
      <c r="CRJ112" s="376"/>
      <c r="CRK112" s="376"/>
      <c r="CRL112" s="376"/>
      <c r="CRM112" s="376"/>
      <c r="CRN112" s="376"/>
      <c r="CRO112" s="376"/>
      <c r="CRP112" s="376"/>
      <c r="CRQ112" s="376"/>
      <c r="CRR112" s="376"/>
      <c r="CRS112" s="376"/>
      <c r="CRT112" s="376"/>
      <c r="CRU112" s="376"/>
      <c r="CRV112" s="376"/>
      <c r="CRW112" s="376"/>
      <c r="CRX112" s="376"/>
      <c r="CRY112" s="376"/>
      <c r="CRZ112" s="376"/>
      <c r="CSA112" s="376"/>
      <c r="CSB112" s="376"/>
      <c r="CSC112" s="376"/>
      <c r="CSD112" s="376"/>
      <c r="CSE112" s="376"/>
      <c r="CSF112" s="376"/>
      <c r="CSG112" s="376"/>
      <c r="CSH112" s="376"/>
      <c r="CSI112" s="376"/>
      <c r="CSJ112" s="376"/>
      <c r="CSK112" s="376"/>
      <c r="CSL112" s="376"/>
      <c r="CSM112" s="376"/>
      <c r="CSN112" s="376"/>
      <c r="CSO112" s="376"/>
      <c r="CSP112" s="376"/>
      <c r="CSQ112" s="376"/>
      <c r="CSR112" s="376"/>
      <c r="CSS112" s="376"/>
      <c r="CST112" s="376"/>
      <c r="CSU112" s="376"/>
      <c r="CSV112" s="376"/>
      <c r="CSW112" s="376"/>
      <c r="CSX112" s="376"/>
      <c r="CSY112" s="376"/>
      <c r="CSZ112" s="376"/>
      <c r="CTA112" s="376"/>
      <c r="CTB112" s="376"/>
      <c r="CTC112" s="376"/>
      <c r="CTD112" s="376"/>
      <c r="CTE112" s="376"/>
      <c r="CTF112" s="376"/>
      <c r="CTG112" s="376"/>
      <c r="CTH112" s="376"/>
      <c r="CTI112" s="376"/>
      <c r="CTJ112" s="376"/>
      <c r="CTK112" s="376"/>
      <c r="CTL112" s="376"/>
      <c r="CTM112" s="376"/>
      <c r="CTN112" s="376"/>
      <c r="CTO112" s="376"/>
      <c r="CTP112" s="376"/>
      <c r="CTQ112" s="376"/>
      <c r="CTR112" s="376"/>
      <c r="CTS112" s="376"/>
      <c r="CTT112" s="376"/>
      <c r="CTU112" s="376"/>
      <c r="CTV112" s="376"/>
      <c r="CTW112" s="376"/>
      <c r="CTX112" s="376"/>
      <c r="CTY112" s="376"/>
      <c r="CTZ112" s="376"/>
      <c r="CUA112" s="376"/>
      <c r="CUB112" s="376"/>
      <c r="CUC112" s="376"/>
      <c r="CUD112" s="376"/>
      <c r="CUE112" s="376"/>
      <c r="CUF112" s="376"/>
      <c r="CUG112" s="376"/>
      <c r="CUH112" s="376"/>
      <c r="CUI112" s="376"/>
      <c r="CUJ112" s="376"/>
      <c r="CUK112" s="376"/>
      <c r="CUL112" s="376"/>
      <c r="CUM112" s="376"/>
      <c r="CUN112" s="376"/>
      <c r="CUO112" s="376"/>
      <c r="CUP112" s="376"/>
      <c r="CUQ112" s="376"/>
      <c r="CUR112" s="376"/>
      <c r="CUS112" s="376"/>
      <c r="CUT112" s="376"/>
      <c r="CUU112" s="376"/>
      <c r="CUV112" s="376"/>
      <c r="CUW112" s="376"/>
      <c r="CUX112" s="376"/>
      <c r="CUY112" s="376"/>
      <c r="CUZ112" s="376"/>
      <c r="CVA112" s="376"/>
      <c r="CVB112" s="376"/>
      <c r="CVC112" s="376"/>
      <c r="CVD112" s="376"/>
      <c r="CVE112" s="376"/>
      <c r="CVF112" s="376"/>
      <c r="CVG112" s="376"/>
      <c r="CVH112" s="376"/>
      <c r="CVI112" s="376"/>
      <c r="CVJ112" s="376"/>
      <c r="CVK112" s="376"/>
      <c r="CVL112" s="376"/>
      <c r="CVM112" s="376"/>
      <c r="CVN112" s="376"/>
      <c r="CVO112" s="376"/>
      <c r="CVP112" s="376"/>
      <c r="CVQ112" s="376"/>
      <c r="CVR112" s="376"/>
      <c r="CVS112" s="376"/>
      <c r="CVT112" s="376"/>
      <c r="CVU112" s="376"/>
      <c r="CVV112" s="376"/>
      <c r="CVW112" s="376"/>
      <c r="CVX112" s="376"/>
      <c r="CVY112" s="376"/>
      <c r="CVZ112" s="376"/>
      <c r="CWA112" s="376"/>
      <c r="CWB112" s="376"/>
      <c r="CWC112" s="376"/>
      <c r="CWD112" s="376"/>
      <c r="CWE112" s="376"/>
      <c r="CWF112" s="376"/>
      <c r="CWG112" s="376"/>
      <c r="CWH112" s="376"/>
      <c r="CWI112" s="376"/>
      <c r="CWJ112" s="376"/>
      <c r="CWK112" s="376"/>
      <c r="CWL112" s="376"/>
      <c r="CWM112" s="376"/>
      <c r="CWN112" s="376"/>
      <c r="CWO112" s="376"/>
      <c r="CWP112" s="376"/>
      <c r="CWQ112" s="376"/>
      <c r="CWR112" s="376"/>
      <c r="CWS112" s="376"/>
      <c r="CWT112" s="376"/>
      <c r="CWU112" s="376"/>
      <c r="CWV112" s="376"/>
      <c r="CWW112" s="376"/>
      <c r="CWX112" s="376"/>
      <c r="CWY112" s="376"/>
      <c r="CWZ112" s="376"/>
      <c r="CXA112" s="376"/>
      <c r="CXB112" s="376"/>
      <c r="CXC112" s="376"/>
      <c r="CXD112" s="376"/>
      <c r="CXE112" s="376"/>
      <c r="CXF112" s="376"/>
      <c r="CXG112" s="376"/>
      <c r="CXH112" s="376"/>
      <c r="CXI112" s="376"/>
      <c r="CXJ112" s="376"/>
      <c r="CXK112" s="376"/>
      <c r="CXL112" s="376"/>
      <c r="CXM112" s="376"/>
      <c r="CXN112" s="376"/>
      <c r="CXO112" s="376"/>
      <c r="CXP112" s="376"/>
      <c r="CXQ112" s="376"/>
      <c r="CXR112" s="376"/>
      <c r="CXS112" s="376"/>
      <c r="CXT112" s="376"/>
      <c r="CXU112" s="376"/>
      <c r="CXV112" s="376"/>
      <c r="CXW112" s="376"/>
      <c r="CXX112" s="376"/>
      <c r="CXY112" s="376"/>
      <c r="CXZ112" s="376"/>
      <c r="CYA112" s="376"/>
      <c r="CYB112" s="376"/>
      <c r="CYC112" s="376"/>
      <c r="CYD112" s="376"/>
      <c r="CYE112" s="376"/>
      <c r="CYF112" s="376"/>
      <c r="CYG112" s="376"/>
      <c r="CYH112" s="376"/>
      <c r="CYI112" s="376"/>
      <c r="CYJ112" s="376"/>
      <c r="CYK112" s="376"/>
      <c r="CYL112" s="376"/>
      <c r="CYM112" s="376"/>
      <c r="CYN112" s="376"/>
      <c r="CYO112" s="376"/>
      <c r="CYP112" s="376"/>
      <c r="CYQ112" s="376"/>
      <c r="CYR112" s="376"/>
      <c r="CYS112" s="376"/>
      <c r="CYT112" s="376"/>
      <c r="CYU112" s="376"/>
      <c r="CYV112" s="376"/>
      <c r="CYW112" s="376"/>
      <c r="CYX112" s="376"/>
      <c r="CYY112" s="376"/>
      <c r="CYZ112" s="376"/>
      <c r="CZA112" s="376"/>
      <c r="CZB112" s="376"/>
      <c r="CZC112" s="376"/>
      <c r="CZD112" s="376"/>
      <c r="CZE112" s="376"/>
      <c r="CZF112" s="376"/>
      <c r="CZG112" s="376"/>
      <c r="CZH112" s="376"/>
      <c r="CZI112" s="376"/>
      <c r="CZJ112" s="376"/>
      <c r="CZK112" s="376"/>
      <c r="CZL112" s="376"/>
      <c r="CZM112" s="376"/>
      <c r="CZN112" s="376"/>
      <c r="CZO112" s="376"/>
      <c r="CZP112" s="376"/>
      <c r="CZQ112" s="376"/>
      <c r="CZR112" s="376"/>
      <c r="CZS112" s="376"/>
      <c r="CZT112" s="376"/>
      <c r="CZU112" s="376"/>
      <c r="CZV112" s="376"/>
      <c r="CZW112" s="376"/>
      <c r="CZX112" s="376"/>
      <c r="CZY112" s="376"/>
      <c r="CZZ112" s="376"/>
      <c r="DAA112" s="376"/>
      <c r="DAB112" s="376"/>
      <c r="DAC112" s="376"/>
      <c r="DAD112" s="376"/>
      <c r="DAE112" s="376"/>
      <c r="DAF112" s="376"/>
      <c r="DAG112" s="376"/>
      <c r="DAH112" s="376"/>
      <c r="DAI112" s="376"/>
      <c r="DAJ112" s="376"/>
      <c r="DAK112" s="376"/>
      <c r="DAL112" s="376"/>
      <c r="DAM112" s="376"/>
      <c r="DAN112" s="376"/>
      <c r="DAO112" s="376"/>
      <c r="DAP112" s="376"/>
      <c r="DAQ112" s="376"/>
      <c r="DAR112" s="376"/>
      <c r="DAS112" s="376"/>
      <c r="DAT112" s="376"/>
      <c r="DAU112" s="376"/>
      <c r="DAV112" s="376"/>
      <c r="DAW112" s="376"/>
      <c r="DAX112" s="376"/>
      <c r="DAY112" s="376"/>
      <c r="DAZ112" s="376"/>
      <c r="DBA112" s="376"/>
      <c r="DBB112" s="376"/>
      <c r="DBC112" s="376"/>
      <c r="DBD112" s="376"/>
      <c r="DBE112" s="376"/>
      <c r="DBF112" s="376"/>
      <c r="DBG112" s="376"/>
      <c r="DBH112" s="376"/>
      <c r="DBI112" s="376"/>
      <c r="DBJ112" s="376"/>
      <c r="DBK112" s="376"/>
      <c r="DBL112" s="376"/>
      <c r="DBM112" s="376"/>
      <c r="DBN112" s="376"/>
      <c r="DBO112" s="376"/>
      <c r="DBP112" s="376"/>
      <c r="DBQ112" s="376"/>
      <c r="DBR112" s="376"/>
      <c r="DBS112" s="376"/>
      <c r="DBT112" s="376"/>
      <c r="DBU112" s="376"/>
      <c r="DBV112" s="376"/>
      <c r="DBW112" s="376"/>
      <c r="DBX112" s="376"/>
      <c r="DBY112" s="376"/>
      <c r="DBZ112" s="376"/>
      <c r="DCA112" s="376"/>
      <c r="DCB112" s="376"/>
      <c r="DCC112" s="376"/>
      <c r="DCD112" s="376"/>
      <c r="DCE112" s="376"/>
      <c r="DCF112" s="376"/>
      <c r="DCG112" s="376"/>
      <c r="DCH112" s="376"/>
      <c r="DCI112" s="376"/>
      <c r="DCJ112" s="376"/>
      <c r="DCK112" s="376"/>
      <c r="DCL112" s="376"/>
      <c r="DCM112" s="376"/>
      <c r="DCN112" s="376"/>
      <c r="DCO112" s="376"/>
      <c r="DCP112" s="376"/>
      <c r="DCQ112" s="376"/>
      <c r="DCR112" s="376"/>
      <c r="DCS112" s="376"/>
      <c r="DCT112" s="376"/>
      <c r="DCU112" s="376"/>
      <c r="DCV112" s="376"/>
      <c r="DCW112" s="376"/>
      <c r="DCX112" s="376"/>
      <c r="DCY112" s="376"/>
      <c r="DCZ112" s="376"/>
      <c r="DDA112" s="376"/>
      <c r="DDB112" s="376"/>
      <c r="DDC112" s="376"/>
      <c r="DDD112" s="376"/>
      <c r="DDE112" s="376"/>
      <c r="DDF112" s="376"/>
      <c r="DDG112" s="376"/>
      <c r="DDH112" s="376"/>
      <c r="DDI112" s="376"/>
      <c r="DDJ112" s="376"/>
      <c r="DDK112" s="376"/>
      <c r="DDL112" s="376"/>
      <c r="DDM112" s="376"/>
      <c r="DDN112" s="376"/>
      <c r="DDO112" s="376"/>
      <c r="DDP112" s="376"/>
      <c r="DDQ112" s="376"/>
      <c r="DDR112" s="376"/>
      <c r="DDS112" s="376"/>
      <c r="DDT112" s="376"/>
      <c r="DDU112" s="376"/>
      <c r="DDV112" s="376"/>
      <c r="DDW112" s="376"/>
      <c r="DDX112" s="376"/>
      <c r="DDY112" s="376"/>
      <c r="DDZ112" s="376"/>
      <c r="DEA112" s="376"/>
      <c r="DEB112" s="376"/>
      <c r="DEC112" s="376"/>
      <c r="DED112" s="376"/>
      <c r="DEE112" s="376"/>
      <c r="DEF112" s="376"/>
      <c r="DEG112" s="376"/>
      <c r="DEH112" s="376"/>
      <c r="DEI112" s="376"/>
      <c r="DEJ112" s="376"/>
      <c r="DEK112" s="376"/>
      <c r="DEL112" s="376"/>
      <c r="DEM112" s="376"/>
      <c r="DEN112" s="376"/>
      <c r="DEO112" s="376"/>
      <c r="DEP112" s="376"/>
      <c r="DEQ112" s="376"/>
      <c r="DER112" s="376"/>
      <c r="DES112" s="376"/>
      <c r="DET112" s="376"/>
      <c r="DEU112" s="376"/>
      <c r="DEV112" s="376"/>
      <c r="DEW112" s="376"/>
      <c r="DEX112" s="376"/>
      <c r="DEY112" s="376"/>
      <c r="DEZ112" s="376"/>
      <c r="DFA112" s="376"/>
      <c r="DFB112" s="376"/>
      <c r="DFC112" s="376"/>
      <c r="DFD112" s="376"/>
      <c r="DFE112" s="376"/>
      <c r="DFF112" s="376"/>
      <c r="DFG112" s="376"/>
      <c r="DFH112" s="376"/>
      <c r="DFI112" s="376"/>
      <c r="DFJ112" s="376"/>
      <c r="DFK112" s="376"/>
      <c r="DFL112" s="376"/>
      <c r="DFM112" s="376"/>
      <c r="DFN112" s="376"/>
      <c r="DFO112" s="376"/>
      <c r="DFP112" s="376"/>
      <c r="DFQ112" s="376"/>
      <c r="DFR112" s="376"/>
      <c r="DFS112" s="376"/>
      <c r="DFT112" s="376"/>
      <c r="DFU112" s="376"/>
      <c r="DFV112" s="376"/>
      <c r="DFW112" s="376"/>
      <c r="DFX112" s="376"/>
      <c r="DFY112" s="376"/>
      <c r="DFZ112" s="376"/>
      <c r="DGA112" s="376"/>
      <c r="DGB112" s="376"/>
      <c r="DGC112" s="376"/>
      <c r="DGD112" s="376"/>
      <c r="DGE112" s="376"/>
      <c r="DGF112" s="376"/>
      <c r="DGG112" s="376"/>
      <c r="DGH112" s="376"/>
      <c r="DGI112" s="376"/>
      <c r="DGJ112" s="376"/>
      <c r="DGK112" s="376"/>
      <c r="DGL112" s="376"/>
      <c r="DGM112" s="376"/>
      <c r="DGN112" s="376"/>
      <c r="DGO112" s="376"/>
      <c r="DGP112" s="376"/>
      <c r="DGQ112" s="376"/>
      <c r="DGR112" s="376"/>
      <c r="DGS112" s="376"/>
      <c r="DGT112" s="376"/>
      <c r="DGU112" s="376"/>
      <c r="DGV112" s="376"/>
      <c r="DGW112" s="376"/>
      <c r="DGX112" s="376"/>
      <c r="DGY112" s="376"/>
      <c r="DGZ112" s="376"/>
      <c r="DHA112" s="376"/>
      <c r="DHB112" s="376"/>
      <c r="DHC112" s="376"/>
      <c r="DHD112" s="376"/>
      <c r="DHE112" s="376"/>
      <c r="DHF112" s="376"/>
      <c r="DHG112" s="376"/>
      <c r="DHH112" s="376"/>
      <c r="DHI112" s="376"/>
      <c r="DHJ112" s="376"/>
      <c r="DHK112" s="376"/>
      <c r="DHL112" s="376"/>
      <c r="DHM112" s="376"/>
      <c r="DHN112" s="376"/>
      <c r="DHO112" s="376"/>
      <c r="DHP112" s="376"/>
      <c r="DHQ112" s="376"/>
      <c r="DHR112" s="376"/>
      <c r="DHS112" s="376"/>
      <c r="DHT112" s="376"/>
      <c r="DHU112" s="376"/>
      <c r="DHV112" s="376"/>
      <c r="DHW112" s="376"/>
      <c r="DHX112" s="376"/>
      <c r="DHY112" s="376"/>
      <c r="DHZ112" s="376"/>
      <c r="DIA112" s="376"/>
      <c r="DIB112" s="376"/>
      <c r="DIC112" s="376"/>
      <c r="DID112" s="376"/>
      <c r="DIE112" s="376"/>
      <c r="DIF112" s="376"/>
      <c r="DIG112" s="376"/>
      <c r="DIH112" s="376"/>
      <c r="DII112" s="376"/>
      <c r="DIJ112" s="376"/>
      <c r="DIK112" s="376"/>
      <c r="DIL112" s="376"/>
      <c r="DIM112" s="376"/>
      <c r="DIN112" s="376"/>
      <c r="DIO112" s="376"/>
      <c r="DIP112" s="376"/>
      <c r="DIQ112" s="376"/>
      <c r="DIR112" s="376"/>
      <c r="DIS112" s="376"/>
      <c r="DIT112" s="376"/>
      <c r="DIU112" s="376"/>
      <c r="DIV112" s="376"/>
      <c r="DIW112" s="376"/>
      <c r="DIX112" s="376"/>
      <c r="DIY112" s="376"/>
      <c r="DIZ112" s="376"/>
      <c r="DJA112" s="376"/>
      <c r="DJB112" s="376"/>
      <c r="DJC112" s="376"/>
      <c r="DJD112" s="376"/>
      <c r="DJE112" s="376"/>
      <c r="DJF112" s="376"/>
      <c r="DJG112" s="376"/>
      <c r="DJH112" s="376"/>
      <c r="DJI112" s="376"/>
      <c r="DJJ112" s="376"/>
      <c r="DJK112" s="376"/>
      <c r="DJL112" s="376"/>
      <c r="DJM112" s="376"/>
      <c r="DJN112" s="376"/>
      <c r="DJO112" s="376"/>
      <c r="DJP112" s="376"/>
      <c r="DJQ112" s="376"/>
      <c r="DJR112" s="376"/>
      <c r="DJS112" s="376"/>
      <c r="DJT112" s="376"/>
      <c r="DJU112" s="376"/>
      <c r="DJV112" s="376"/>
      <c r="DJW112" s="376"/>
      <c r="DJX112" s="376"/>
      <c r="DJY112" s="376"/>
      <c r="DJZ112" s="376"/>
      <c r="DKA112" s="376"/>
      <c r="DKB112" s="376"/>
      <c r="DKC112" s="376"/>
      <c r="DKD112" s="376"/>
      <c r="DKE112" s="376"/>
      <c r="DKF112" s="376"/>
      <c r="DKG112" s="376"/>
      <c r="DKH112" s="376"/>
      <c r="DKI112" s="376"/>
      <c r="DKJ112" s="376"/>
      <c r="DKK112" s="376"/>
      <c r="DKL112" s="376"/>
      <c r="DKM112" s="376"/>
      <c r="DKN112" s="376"/>
      <c r="DKO112" s="376"/>
      <c r="DKP112" s="376"/>
      <c r="DKQ112" s="376"/>
      <c r="DKR112" s="376"/>
      <c r="DKS112" s="376"/>
      <c r="DKT112" s="376"/>
      <c r="DKU112" s="376"/>
      <c r="DKV112" s="376"/>
      <c r="DKW112" s="376"/>
      <c r="DKX112" s="376"/>
      <c r="DKY112" s="376"/>
      <c r="DKZ112" s="376"/>
      <c r="DLA112" s="376"/>
      <c r="DLB112" s="376"/>
      <c r="DLC112" s="376"/>
      <c r="DLD112" s="376"/>
      <c r="DLE112" s="376"/>
      <c r="DLF112" s="376"/>
      <c r="DLG112" s="376"/>
      <c r="DLH112" s="376"/>
      <c r="DLI112" s="376"/>
      <c r="DLJ112" s="376"/>
      <c r="DLK112" s="376"/>
      <c r="DLL112" s="376"/>
      <c r="DLM112" s="376"/>
      <c r="DLN112" s="376"/>
      <c r="DLO112" s="376"/>
      <c r="DLP112" s="376"/>
      <c r="DLQ112" s="376"/>
      <c r="DLR112" s="376"/>
      <c r="DLS112" s="376"/>
      <c r="DLT112" s="376"/>
      <c r="DLU112" s="376"/>
      <c r="DLV112" s="376"/>
      <c r="DLW112" s="376"/>
      <c r="DLX112" s="376"/>
      <c r="DLY112" s="376"/>
      <c r="DLZ112" s="376"/>
      <c r="DMA112" s="376"/>
      <c r="DMB112" s="376"/>
      <c r="DMC112" s="376"/>
      <c r="DMD112" s="376"/>
      <c r="DME112" s="376"/>
      <c r="DMF112" s="376"/>
      <c r="DMG112" s="376"/>
      <c r="DMH112" s="376"/>
      <c r="DMI112" s="376"/>
      <c r="DMJ112" s="376"/>
      <c r="DMK112" s="376"/>
      <c r="DML112" s="376"/>
      <c r="DMM112" s="376"/>
      <c r="DMN112" s="376"/>
      <c r="DMO112" s="376"/>
      <c r="DMP112" s="376"/>
      <c r="DMQ112" s="376"/>
      <c r="DMR112" s="376"/>
      <c r="DMS112" s="376"/>
      <c r="DMT112" s="376"/>
      <c r="DMU112" s="376"/>
      <c r="DMV112" s="376"/>
      <c r="DMW112" s="376"/>
      <c r="DMX112" s="376"/>
      <c r="DMY112" s="376"/>
      <c r="DMZ112" s="376"/>
      <c r="DNA112" s="376"/>
      <c r="DNB112" s="376"/>
      <c r="DNC112" s="376"/>
      <c r="DND112" s="376"/>
      <c r="DNE112" s="376"/>
      <c r="DNF112" s="376"/>
      <c r="DNG112" s="376"/>
      <c r="DNH112" s="376"/>
      <c r="DNI112" s="376"/>
      <c r="DNJ112" s="376"/>
      <c r="DNK112" s="376"/>
      <c r="DNL112" s="376"/>
      <c r="DNM112" s="376"/>
      <c r="DNN112" s="376"/>
      <c r="DNO112" s="376"/>
      <c r="DNP112" s="376"/>
      <c r="DNQ112" s="376"/>
      <c r="DNR112" s="376"/>
      <c r="DNS112" s="376"/>
      <c r="DNT112" s="376"/>
      <c r="DNU112" s="376"/>
      <c r="DNV112" s="376"/>
      <c r="DNW112" s="376"/>
      <c r="DNX112" s="376"/>
      <c r="DNY112" s="376"/>
      <c r="DNZ112" s="376"/>
      <c r="DOA112" s="376"/>
      <c r="DOB112" s="376"/>
      <c r="DOC112" s="376"/>
      <c r="DOD112" s="376"/>
      <c r="DOE112" s="376"/>
      <c r="DOF112" s="376"/>
      <c r="DOG112" s="376"/>
      <c r="DOH112" s="376"/>
      <c r="DOI112" s="376"/>
      <c r="DOJ112" s="376"/>
      <c r="DOK112" s="376"/>
      <c r="DOL112" s="376"/>
      <c r="DOM112" s="376"/>
      <c r="DON112" s="376"/>
      <c r="DOO112" s="376"/>
      <c r="DOP112" s="376"/>
      <c r="DOQ112" s="376"/>
      <c r="DOR112" s="376"/>
      <c r="DOS112" s="376"/>
      <c r="DOT112" s="376"/>
      <c r="DOU112" s="376"/>
      <c r="DOV112" s="376"/>
      <c r="DOW112" s="376"/>
      <c r="DOX112" s="376"/>
      <c r="DOY112" s="376"/>
      <c r="DOZ112" s="376"/>
      <c r="DPA112" s="376"/>
      <c r="DPB112" s="376"/>
      <c r="DPC112" s="376"/>
      <c r="DPD112" s="376"/>
      <c r="DPE112" s="376"/>
      <c r="DPF112" s="376"/>
      <c r="DPG112" s="376"/>
      <c r="DPH112" s="376"/>
      <c r="DPI112" s="376"/>
      <c r="DPJ112" s="376"/>
      <c r="DPK112" s="376"/>
      <c r="DPL112" s="376"/>
      <c r="DPM112" s="376"/>
      <c r="DPN112" s="376"/>
      <c r="DPO112" s="376"/>
      <c r="DPP112" s="376"/>
      <c r="DPQ112" s="376"/>
      <c r="DPR112" s="376"/>
      <c r="DPS112" s="376"/>
      <c r="DPT112" s="376"/>
      <c r="DPU112" s="376"/>
      <c r="DPV112" s="376"/>
      <c r="DPW112" s="376"/>
      <c r="DPX112" s="376"/>
      <c r="DPY112" s="376"/>
      <c r="DPZ112" s="376"/>
      <c r="DQA112" s="376"/>
      <c r="DQB112" s="376"/>
      <c r="DQC112" s="376"/>
      <c r="DQD112" s="376"/>
      <c r="DQE112" s="376"/>
      <c r="DQF112" s="376"/>
      <c r="DQG112" s="376"/>
      <c r="DQH112" s="376"/>
      <c r="DQI112" s="376"/>
      <c r="DQJ112" s="376"/>
      <c r="DQK112" s="376"/>
      <c r="DQL112" s="376"/>
      <c r="DQM112" s="376"/>
      <c r="DQN112" s="376"/>
      <c r="DQO112" s="376"/>
      <c r="DQP112" s="376"/>
      <c r="DQQ112" s="376"/>
      <c r="DQR112" s="376"/>
      <c r="DQS112" s="376"/>
      <c r="DQT112" s="376"/>
      <c r="DQU112" s="376"/>
      <c r="DQV112" s="376"/>
      <c r="DQW112" s="376"/>
      <c r="DQX112" s="376"/>
      <c r="DQY112" s="376"/>
      <c r="DQZ112" s="376"/>
      <c r="DRA112" s="376"/>
      <c r="DRB112" s="376"/>
      <c r="DRC112" s="376"/>
      <c r="DRD112" s="376"/>
      <c r="DRE112" s="376"/>
      <c r="DRF112" s="376"/>
      <c r="DRG112" s="376"/>
      <c r="DRH112" s="376"/>
      <c r="DRI112" s="376"/>
      <c r="DRJ112" s="376"/>
      <c r="DRK112" s="376"/>
      <c r="DRL112" s="376"/>
      <c r="DRM112" s="376"/>
      <c r="DRN112" s="376"/>
      <c r="DRO112" s="376"/>
      <c r="DRP112" s="376"/>
      <c r="DRQ112" s="376"/>
      <c r="DRR112" s="376"/>
      <c r="DRS112" s="376"/>
      <c r="DRT112" s="376"/>
      <c r="DRU112" s="376"/>
      <c r="DRV112" s="376"/>
      <c r="DRW112" s="376"/>
      <c r="DRX112" s="376"/>
      <c r="DRY112" s="376"/>
      <c r="DRZ112" s="376"/>
      <c r="DSA112" s="376"/>
      <c r="DSB112" s="376"/>
      <c r="DSC112" s="376"/>
      <c r="DSD112" s="376"/>
      <c r="DSE112" s="376"/>
      <c r="DSF112" s="376"/>
      <c r="DSG112" s="376"/>
      <c r="DSH112" s="376"/>
      <c r="DSI112" s="376"/>
      <c r="DSJ112" s="376"/>
      <c r="DSK112" s="376"/>
      <c r="DSL112" s="376"/>
      <c r="DSM112" s="376"/>
      <c r="DSN112" s="376"/>
      <c r="DSO112" s="376"/>
      <c r="DSP112" s="376"/>
      <c r="DSQ112" s="376"/>
      <c r="DSR112" s="376"/>
      <c r="DSS112" s="376"/>
      <c r="DST112" s="376"/>
      <c r="DSU112" s="376"/>
      <c r="DSV112" s="376"/>
      <c r="DSW112" s="376"/>
      <c r="DSX112" s="376"/>
      <c r="DSY112" s="376"/>
      <c r="DSZ112" s="376"/>
      <c r="DTA112" s="376"/>
      <c r="DTB112" s="376"/>
      <c r="DTC112" s="376"/>
      <c r="DTD112" s="376"/>
      <c r="DTE112" s="376"/>
      <c r="DTF112" s="376"/>
      <c r="DTG112" s="376"/>
      <c r="DTH112" s="376"/>
      <c r="DTI112" s="376"/>
      <c r="DTJ112" s="376"/>
      <c r="DTK112" s="376"/>
      <c r="DTL112" s="376"/>
      <c r="DTM112" s="376"/>
      <c r="DTN112" s="376"/>
      <c r="DTO112" s="376"/>
      <c r="DTP112" s="376"/>
      <c r="DTQ112" s="376"/>
      <c r="DTR112" s="376"/>
      <c r="DTS112" s="376"/>
      <c r="DTT112" s="376"/>
      <c r="DTU112" s="376"/>
      <c r="DTV112" s="376"/>
      <c r="DTW112" s="376"/>
      <c r="DTX112" s="376"/>
      <c r="DTY112" s="376"/>
      <c r="DTZ112" s="376"/>
      <c r="DUA112" s="376"/>
      <c r="DUB112" s="376"/>
      <c r="DUC112" s="376"/>
      <c r="DUD112" s="376"/>
      <c r="DUE112" s="376"/>
      <c r="DUF112" s="376"/>
      <c r="DUG112" s="376"/>
      <c r="DUH112" s="376"/>
      <c r="DUI112" s="376"/>
      <c r="DUJ112" s="376"/>
      <c r="DUK112" s="376"/>
      <c r="DUL112" s="376"/>
      <c r="DUM112" s="376"/>
      <c r="DUN112" s="376"/>
      <c r="DUO112" s="376"/>
      <c r="DUP112" s="376"/>
      <c r="DUQ112" s="376"/>
      <c r="DUR112" s="376"/>
      <c r="DUS112" s="376"/>
      <c r="DUT112" s="376"/>
      <c r="DUU112" s="376"/>
      <c r="DUV112" s="376"/>
      <c r="DUW112" s="376"/>
      <c r="DUX112" s="376"/>
      <c r="DUY112" s="376"/>
      <c r="DUZ112" s="376"/>
      <c r="DVA112" s="376"/>
      <c r="DVB112" s="376"/>
      <c r="DVC112" s="376"/>
      <c r="DVD112" s="376"/>
      <c r="DVE112" s="376"/>
      <c r="DVF112" s="376"/>
      <c r="DVG112" s="376"/>
      <c r="DVH112" s="376"/>
      <c r="DVI112" s="376"/>
      <c r="DVJ112" s="376"/>
      <c r="DVK112" s="376"/>
      <c r="DVL112" s="376"/>
      <c r="DVM112" s="376"/>
      <c r="DVN112" s="376"/>
      <c r="DVO112" s="376"/>
      <c r="DVP112" s="376"/>
      <c r="DVQ112" s="376"/>
      <c r="DVR112" s="376"/>
      <c r="DVS112" s="376"/>
      <c r="DVT112" s="376"/>
      <c r="DVU112" s="376"/>
      <c r="DVV112" s="376"/>
      <c r="DVW112" s="376"/>
      <c r="DVX112" s="376"/>
      <c r="DVY112" s="376"/>
      <c r="DVZ112" s="376"/>
      <c r="DWA112" s="376"/>
      <c r="DWB112" s="376"/>
      <c r="DWC112" s="376"/>
      <c r="DWD112" s="376"/>
      <c r="DWE112" s="376"/>
      <c r="DWF112" s="376"/>
      <c r="DWG112" s="376"/>
      <c r="DWH112" s="376"/>
      <c r="DWI112" s="376"/>
      <c r="DWJ112" s="376"/>
      <c r="DWK112" s="376"/>
      <c r="DWL112" s="376"/>
      <c r="DWM112" s="376"/>
      <c r="DWN112" s="376"/>
      <c r="DWO112" s="376"/>
      <c r="DWP112" s="376"/>
      <c r="DWQ112" s="376"/>
      <c r="DWR112" s="376"/>
      <c r="DWS112" s="376"/>
      <c r="DWT112" s="376"/>
      <c r="DWU112" s="376"/>
      <c r="DWV112" s="376"/>
      <c r="DWW112" s="376"/>
      <c r="DWX112" s="376"/>
      <c r="DWY112" s="376"/>
      <c r="DWZ112" s="376"/>
      <c r="DXA112" s="376"/>
      <c r="DXB112" s="376"/>
      <c r="DXC112" s="376"/>
      <c r="DXD112" s="376"/>
      <c r="DXE112" s="376"/>
      <c r="DXF112" s="376"/>
      <c r="DXG112" s="376"/>
      <c r="DXH112" s="376"/>
      <c r="DXI112" s="376"/>
      <c r="DXJ112" s="376"/>
      <c r="DXK112" s="376"/>
      <c r="DXL112" s="376"/>
      <c r="DXM112" s="376"/>
      <c r="DXN112" s="376"/>
      <c r="DXO112" s="376"/>
      <c r="DXP112" s="376"/>
      <c r="DXQ112" s="376"/>
      <c r="DXR112" s="376"/>
      <c r="DXS112" s="376"/>
      <c r="DXT112" s="376"/>
      <c r="DXU112" s="376"/>
      <c r="DXV112" s="376"/>
      <c r="DXW112" s="376"/>
      <c r="DXX112" s="376"/>
      <c r="DXY112" s="376"/>
      <c r="DXZ112" s="376"/>
      <c r="DYA112" s="376"/>
      <c r="DYB112" s="376"/>
      <c r="DYC112" s="376"/>
      <c r="DYD112" s="376"/>
      <c r="DYE112" s="376"/>
      <c r="DYF112" s="376"/>
      <c r="DYG112" s="376"/>
      <c r="DYH112" s="376"/>
      <c r="DYI112" s="376"/>
      <c r="DYJ112" s="376"/>
      <c r="DYK112" s="376"/>
      <c r="DYL112" s="376"/>
      <c r="DYM112" s="376"/>
      <c r="DYN112" s="376"/>
      <c r="DYO112" s="376"/>
      <c r="DYP112" s="376"/>
      <c r="DYQ112" s="376"/>
      <c r="DYR112" s="376"/>
      <c r="DYS112" s="376"/>
      <c r="DYT112" s="376"/>
      <c r="DYU112" s="376"/>
      <c r="DYV112" s="376"/>
      <c r="DYW112" s="376"/>
      <c r="DYX112" s="376"/>
      <c r="DYY112" s="376"/>
      <c r="DYZ112" s="376"/>
      <c r="DZA112" s="376"/>
      <c r="DZB112" s="376"/>
      <c r="DZC112" s="376"/>
      <c r="DZD112" s="376"/>
      <c r="DZE112" s="376"/>
      <c r="DZF112" s="376"/>
      <c r="DZG112" s="376"/>
      <c r="DZH112" s="376"/>
      <c r="DZI112" s="376"/>
      <c r="DZJ112" s="376"/>
      <c r="DZK112" s="376"/>
      <c r="DZL112" s="376"/>
      <c r="DZM112" s="376"/>
      <c r="DZN112" s="376"/>
      <c r="DZO112" s="376"/>
      <c r="DZP112" s="376"/>
      <c r="DZQ112" s="376"/>
      <c r="DZR112" s="376"/>
      <c r="DZS112" s="376"/>
      <c r="DZT112" s="376"/>
      <c r="DZU112" s="376"/>
      <c r="DZV112" s="376"/>
      <c r="DZW112" s="376"/>
      <c r="DZX112" s="376"/>
      <c r="DZY112" s="376"/>
      <c r="DZZ112" s="376"/>
      <c r="EAA112" s="376"/>
      <c r="EAB112" s="376"/>
      <c r="EAC112" s="376"/>
      <c r="EAD112" s="376"/>
      <c r="EAE112" s="376"/>
      <c r="EAF112" s="376"/>
      <c r="EAG112" s="376"/>
      <c r="EAH112" s="376"/>
      <c r="EAI112" s="376"/>
      <c r="EAJ112" s="376"/>
      <c r="EAK112" s="376"/>
      <c r="EAL112" s="376"/>
      <c r="EAM112" s="376"/>
      <c r="EAN112" s="376"/>
      <c r="EAO112" s="376"/>
      <c r="EAP112" s="376"/>
      <c r="EAQ112" s="376"/>
      <c r="EAR112" s="376"/>
      <c r="EAS112" s="376"/>
      <c r="EAT112" s="376"/>
      <c r="EAU112" s="376"/>
      <c r="EAV112" s="376"/>
      <c r="EAW112" s="376"/>
      <c r="EAX112" s="376"/>
      <c r="EAY112" s="376"/>
      <c r="EAZ112" s="376"/>
      <c r="EBA112" s="376"/>
      <c r="EBB112" s="376"/>
      <c r="EBC112" s="376"/>
      <c r="EBD112" s="376"/>
      <c r="EBE112" s="376"/>
      <c r="EBF112" s="376"/>
      <c r="EBG112" s="376"/>
      <c r="EBH112" s="376"/>
      <c r="EBI112" s="376"/>
      <c r="EBJ112" s="376"/>
      <c r="EBK112" s="376"/>
      <c r="EBL112" s="376"/>
      <c r="EBM112" s="376"/>
      <c r="EBN112" s="376"/>
      <c r="EBO112" s="376"/>
      <c r="EBP112" s="376"/>
      <c r="EBQ112" s="376"/>
      <c r="EBR112" s="376"/>
      <c r="EBS112" s="376"/>
      <c r="EBT112" s="376"/>
      <c r="EBU112" s="376"/>
      <c r="EBV112" s="376"/>
      <c r="EBW112" s="376"/>
      <c r="EBX112" s="376"/>
      <c r="EBY112" s="376"/>
      <c r="EBZ112" s="376"/>
      <c r="ECA112" s="376"/>
      <c r="ECB112" s="376"/>
      <c r="ECC112" s="376"/>
      <c r="ECD112" s="376"/>
      <c r="ECE112" s="376"/>
      <c r="ECF112" s="376"/>
      <c r="ECG112" s="376"/>
      <c r="ECH112" s="376"/>
      <c r="ECI112" s="376"/>
      <c r="ECJ112" s="376"/>
      <c r="ECK112" s="376"/>
      <c r="ECL112" s="376"/>
      <c r="ECM112" s="376"/>
      <c r="ECN112" s="376"/>
      <c r="ECO112" s="376"/>
      <c r="ECP112" s="376"/>
      <c r="ECQ112" s="376"/>
      <c r="ECR112" s="376"/>
      <c r="ECS112" s="376"/>
      <c r="ECT112" s="376"/>
      <c r="ECU112" s="376"/>
      <c r="ECV112" s="376"/>
      <c r="ECW112" s="376"/>
      <c r="ECX112" s="376"/>
      <c r="ECY112" s="376"/>
      <c r="ECZ112" s="376"/>
      <c r="EDA112" s="376"/>
      <c r="EDB112" s="376"/>
      <c r="EDC112" s="376"/>
      <c r="EDD112" s="376"/>
      <c r="EDE112" s="376"/>
      <c r="EDF112" s="376"/>
      <c r="EDG112" s="376"/>
      <c r="EDH112" s="376"/>
      <c r="EDI112" s="376"/>
      <c r="EDJ112" s="376"/>
      <c r="EDK112" s="376"/>
      <c r="EDL112" s="376"/>
      <c r="EDM112" s="376"/>
      <c r="EDN112" s="376"/>
      <c r="EDO112" s="376"/>
      <c r="EDP112" s="376"/>
      <c r="EDQ112" s="376"/>
      <c r="EDR112" s="376"/>
      <c r="EDS112" s="376"/>
      <c r="EDT112" s="376"/>
      <c r="EDU112" s="376"/>
      <c r="EDV112" s="376"/>
      <c r="EDW112" s="376"/>
      <c r="EDX112" s="376"/>
      <c r="EDY112" s="376"/>
      <c r="EDZ112" s="376"/>
      <c r="EEA112" s="376"/>
      <c r="EEB112" s="376"/>
      <c r="EEC112" s="376"/>
      <c r="EED112" s="376"/>
      <c r="EEE112" s="376"/>
      <c r="EEF112" s="376"/>
      <c r="EEG112" s="376"/>
      <c r="EEH112" s="376"/>
      <c r="EEI112" s="376"/>
      <c r="EEJ112" s="376"/>
      <c r="EEK112" s="376"/>
      <c r="EEL112" s="376"/>
      <c r="EEM112" s="376"/>
      <c r="EEN112" s="376"/>
      <c r="EEO112" s="376"/>
      <c r="EEP112" s="376"/>
      <c r="EEQ112" s="376"/>
      <c r="EER112" s="376"/>
      <c r="EES112" s="376"/>
      <c r="EET112" s="376"/>
      <c r="EEU112" s="376"/>
      <c r="EEV112" s="376"/>
      <c r="EEW112" s="376"/>
      <c r="EEX112" s="376"/>
      <c r="EEY112" s="376"/>
      <c r="EEZ112" s="376"/>
      <c r="EFA112" s="376"/>
      <c r="EFB112" s="376"/>
      <c r="EFC112" s="376"/>
      <c r="EFD112" s="376"/>
      <c r="EFE112" s="376"/>
      <c r="EFF112" s="376"/>
      <c r="EFG112" s="376"/>
      <c r="EFH112" s="376"/>
      <c r="EFI112" s="376"/>
      <c r="EFJ112" s="376"/>
      <c r="EFK112" s="376"/>
      <c r="EFL112" s="376"/>
      <c r="EFM112" s="376"/>
      <c r="EFN112" s="376"/>
      <c r="EFO112" s="376"/>
      <c r="EFP112" s="376"/>
      <c r="EFQ112" s="376"/>
      <c r="EFR112" s="376"/>
      <c r="EFS112" s="376"/>
      <c r="EFT112" s="376"/>
      <c r="EFU112" s="376"/>
      <c r="EFV112" s="376"/>
      <c r="EFW112" s="376"/>
      <c r="EFX112" s="376"/>
      <c r="EFY112" s="376"/>
      <c r="EFZ112" s="376"/>
      <c r="EGA112" s="376"/>
      <c r="EGB112" s="376"/>
      <c r="EGC112" s="376"/>
      <c r="EGD112" s="376"/>
      <c r="EGE112" s="376"/>
      <c r="EGF112" s="376"/>
      <c r="EGG112" s="376"/>
      <c r="EGH112" s="376"/>
      <c r="EGI112" s="376"/>
      <c r="EGJ112" s="376"/>
      <c r="EGK112" s="376"/>
      <c r="EGL112" s="376"/>
      <c r="EGM112" s="376"/>
      <c r="EGN112" s="376"/>
      <c r="EGO112" s="376"/>
      <c r="EGP112" s="376"/>
      <c r="EGQ112" s="376"/>
      <c r="EGR112" s="376"/>
      <c r="EGS112" s="376"/>
      <c r="EGT112" s="376"/>
      <c r="EGU112" s="376"/>
      <c r="EGV112" s="376"/>
      <c r="EGW112" s="376"/>
      <c r="EGX112" s="376"/>
      <c r="EGY112" s="376"/>
      <c r="EGZ112" s="376"/>
      <c r="EHA112" s="376"/>
      <c r="EHB112" s="376"/>
      <c r="EHC112" s="376"/>
      <c r="EHD112" s="376"/>
      <c r="EHE112" s="376"/>
      <c r="EHF112" s="376"/>
      <c r="EHG112" s="376"/>
      <c r="EHH112" s="376"/>
      <c r="EHI112" s="376"/>
      <c r="EHJ112" s="376"/>
      <c r="EHK112" s="376"/>
      <c r="EHL112" s="376"/>
      <c r="EHM112" s="376"/>
      <c r="EHN112" s="376"/>
      <c r="EHO112" s="376"/>
      <c r="EHP112" s="376"/>
      <c r="EHQ112" s="376"/>
      <c r="EHR112" s="376"/>
      <c r="EHS112" s="376"/>
      <c r="EHT112" s="376"/>
      <c r="EHU112" s="376"/>
      <c r="EHV112" s="376"/>
      <c r="EHW112" s="376"/>
      <c r="EHX112" s="376"/>
      <c r="EHY112" s="376"/>
      <c r="EHZ112" s="376"/>
      <c r="EIA112" s="376"/>
      <c r="EIB112" s="376"/>
      <c r="EIC112" s="376"/>
      <c r="EID112" s="376"/>
      <c r="EIE112" s="376"/>
      <c r="EIF112" s="376"/>
      <c r="EIG112" s="376"/>
      <c r="EIH112" s="376"/>
      <c r="EII112" s="376"/>
      <c r="EIJ112" s="376"/>
      <c r="EIK112" s="376"/>
      <c r="EIL112" s="376"/>
      <c r="EIM112" s="376"/>
      <c r="EIN112" s="376"/>
      <c r="EIO112" s="376"/>
      <c r="EIP112" s="376"/>
      <c r="EIQ112" s="376"/>
      <c r="EIR112" s="376"/>
      <c r="EIS112" s="376"/>
      <c r="EIT112" s="376"/>
      <c r="EIU112" s="376"/>
      <c r="EIV112" s="376"/>
      <c r="EIW112" s="376"/>
      <c r="EIX112" s="376"/>
      <c r="EIY112" s="376"/>
      <c r="EIZ112" s="376"/>
      <c r="EJA112" s="376"/>
      <c r="EJB112" s="376"/>
      <c r="EJC112" s="376"/>
      <c r="EJD112" s="376"/>
      <c r="EJE112" s="376"/>
      <c r="EJF112" s="376"/>
      <c r="EJG112" s="376"/>
      <c r="EJH112" s="376"/>
      <c r="EJI112" s="376"/>
      <c r="EJJ112" s="376"/>
      <c r="EJK112" s="376"/>
      <c r="EJL112" s="376"/>
      <c r="EJM112" s="376"/>
      <c r="EJN112" s="376"/>
      <c r="EJO112" s="376"/>
      <c r="EJP112" s="376"/>
      <c r="EJQ112" s="376"/>
      <c r="EJR112" s="376"/>
      <c r="EJS112" s="376"/>
      <c r="EJT112" s="376"/>
      <c r="EJU112" s="376"/>
      <c r="EJV112" s="376"/>
      <c r="EJW112" s="376"/>
      <c r="EJX112" s="376"/>
      <c r="EJY112" s="376"/>
      <c r="EJZ112" s="376"/>
      <c r="EKA112" s="376"/>
      <c r="EKB112" s="376"/>
      <c r="EKC112" s="376"/>
      <c r="EKD112" s="376"/>
      <c r="EKE112" s="376"/>
      <c r="EKF112" s="376"/>
      <c r="EKG112" s="376"/>
      <c r="EKH112" s="376"/>
      <c r="EKI112" s="376"/>
      <c r="EKJ112" s="376"/>
      <c r="EKK112" s="376"/>
      <c r="EKL112" s="376"/>
      <c r="EKM112" s="376"/>
      <c r="EKN112" s="376"/>
      <c r="EKO112" s="376"/>
      <c r="EKP112" s="376"/>
      <c r="EKQ112" s="376"/>
      <c r="EKR112" s="376"/>
      <c r="EKS112" s="376"/>
      <c r="EKT112" s="376"/>
      <c r="EKU112" s="376"/>
      <c r="EKV112" s="376"/>
      <c r="EKW112" s="376"/>
      <c r="EKX112" s="376"/>
      <c r="EKY112" s="376"/>
      <c r="EKZ112" s="376"/>
      <c r="ELA112" s="376"/>
      <c r="ELB112" s="376"/>
      <c r="ELC112" s="376"/>
      <c r="ELD112" s="376"/>
      <c r="ELE112" s="376"/>
      <c r="ELF112" s="376"/>
      <c r="ELG112" s="376"/>
      <c r="ELH112" s="376"/>
      <c r="ELI112" s="376"/>
      <c r="ELJ112" s="376"/>
      <c r="ELK112" s="376"/>
      <c r="ELL112" s="376"/>
      <c r="ELM112" s="376"/>
      <c r="ELN112" s="376"/>
      <c r="ELO112" s="376"/>
      <c r="ELP112" s="376"/>
      <c r="ELQ112" s="376"/>
      <c r="ELR112" s="376"/>
      <c r="ELS112" s="376"/>
      <c r="ELT112" s="376"/>
      <c r="ELU112" s="376"/>
      <c r="ELV112" s="376"/>
      <c r="ELW112" s="376"/>
      <c r="ELX112" s="376"/>
      <c r="ELY112" s="376"/>
      <c r="ELZ112" s="376"/>
      <c r="EMA112" s="376"/>
      <c r="EMB112" s="376"/>
      <c r="EMC112" s="376"/>
      <c r="EMD112" s="376"/>
      <c r="EME112" s="376"/>
      <c r="EMF112" s="376"/>
      <c r="EMG112" s="376"/>
      <c r="EMH112" s="376"/>
      <c r="EMI112" s="376"/>
      <c r="EMJ112" s="376"/>
      <c r="EMK112" s="376"/>
      <c r="EML112" s="376"/>
      <c r="EMM112" s="376"/>
      <c r="EMN112" s="376"/>
      <c r="EMO112" s="376"/>
      <c r="EMP112" s="376"/>
      <c r="EMQ112" s="376"/>
      <c r="EMR112" s="376"/>
      <c r="EMS112" s="376"/>
      <c r="EMT112" s="376"/>
      <c r="EMU112" s="376"/>
      <c r="EMV112" s="376"/>
      <c r="EMW112" s="376"/>
      <c r="EMX112" s="376"/>
      <c r="EMY112" s="376"/>
      <c r="EMZ112" s="376"/>
      <c r="ENA112" s="376"/>
      <c r="ENB112" s="376"/>
      <c r="ENC112" s="376"/>
      <c r="END112" s="376"/>
      <c r="ENE112" s="376"/>
      <c r="ENF112" s="376"/>
      <c r="ENG112" s="376"/>
      <c r="ENH112" s="376"/>
      <c r="ENI112" s="376"/>
      <c r="ENJ112" s="376"/>
      <c r="ENK112" s="376"/>
      <c r="ENL112" s="376"/>
      <c r="ENM112" s="376"/>
      <c r="ENN112" s="376"/>
      <c r="ENO112" s="376"/>
      <c r="ENP112" s="376"/>
      <c r="ENQ112" s="376"/>
      <c r="ENR112" s="376"/>
      <c r="ENS112" s="376"/>
      <c r="ENT112" s="376"/>
      <c r="ENU112" s="376"/>
      <c r="ENV112" s="376"/>
      <c r="ENW112" s="376"/>
      <c r="ENX112" s="376"/>
      <c r="ENY112" s="376"/>
      <c r="ENZ112" s="376"/>
      <c r="EOA112" s="376"/>
      <c r="EOB112" s="376"/>
      <c r="EOC112" s="376"/>
      <c r="EOD112" s="376"/>
      <c r="EOE112" s="376"/>
      <c r="EOF112" s="376"/>
      <c r="EOG112" s="376"/>
      <c r="EOH112" s="376"/>
      <c r="EOI112" s="376"/>
      <c r="EOJ112" s="376"/>
      <c r="EOK112" s="376"/>
      <c r="EOL112" s="376"/>
      <c r="EOM112" s="376"/>
      <c r="EON112" s="376"/>
      <c r="EOO112" s="376"/>
      <c r="EOP112" s="376"/>
      <c r="EOQ112" s="376"/>
      <c r="EOR112" s="376"/>
      <c r="EOS112" s="376"/>
      <c r="EOT112" s="376"/>
      <c r="EOU112" s="376"/>
      <c r="EOV112" s="376"/>
      <c r="EOW112" s="376"/>
      <c r="EOX112" s="376"/>
      <c r="EOY112" s="376"/>
      <c r="EOZ112" s="376"/>
      <c r="EPA112" s="376"/>
      <c r="EPB112" s="376"/>
      <c r="EPC112" s="376"/>
      <c r="EPD112" s="376"/>
      <c r="EPE112" s="376"/>
      <c r="EPF112" s="376"/>
      <c r="EPG112" s="376"/>
      <c r="EPH112" s="376"/>
      <c r="EPI112" s="376"/>
      <c r="EPJ112" s="376"/>
      <c r="EPK112" s="376"/>
      <c r="EPL112" s="376"/>
      <c r="EPM112" s="376"/>
      <c r="EPN112" s="376"/>
      <c r="EPO112" s="376"/>
      <c r="EPP112" s="376"/>
      <c r="EPQ112" s="376"/>
      <c r="EPR112" s="376"/>
      <c r="EPS112" s="376"/>
      <c r="EPT112" s="376"/>
      <c r="EPU112" s="376"/>
      <c r="EPV112" s="376"/>
      <c r="EPW112" s="376"/>
      <c r="EPX112" s="376"/>
      <c r="EPY112" s="376"/>
      <c r="EPZ112" s="376"/>
      <c r="EQA112" s="376"/>
      <c r="EQB112" s="376"/>
      <c r="EQC112" s="376"/>
      <c r="EQD112" s="376"/>
      <c r="EQE112" s="376"/>
      <c r="EQF112" s="376"/>
      <c r="EQG112" s="376"/>
      <c r="EQH112" s="376"/>
      <c r="EQI112" s="376"/>
      <c r="EQJ112" s="376"/>
      <c r="EQK112" s="376"/>
      <c r="EQL112" s="376"/>
      <c r="EQM112" s="376"/>
      <c r="EQN112" s="376"/>
      <c r="EQO112" s="376"/>
      <c r="EQP112" s="376"/>
      <c r="EQQ112" s="376"/>
      <c r="EQR112" s="376"/>
      <c r="EQS112" s="376"/>
      <c r="EQT112" s="376"/>
      <c r="EQU112" s="376"/>
      <c r="EQV112" s="376"/>
      <c r="EQW112" s="376"/>
      <c r="EQX112" s="376"/>
      <c r="EQY112" s="376"/>
      <c r="EQZ112" s="376"/>
      <c r="ERA112" s="376"/>
      <c r="ERB112" s="376"/>
      <c r="ERC112" s="376"/>
      <c r="ERD112" s="376"/>
      <c r="ERE112" s="376"/>
      <c r="ERF112" s="376"/>
      <c r="ERG112" s="376"/>
      <c r="ERH112" s="376"/>
      <c r="ERI112" s="376"/>
      <c r="ERJ112" s="376"/>
      <c r="ERK112" s="376"/>
      <c r="ERL112" s="376"/>
      <c r="ERM112" s="376"/>
      <c r="ERN112" s="376"/>
      <c r="ERO112" s="376"/>
      <c r="ERP112" s="376"/>
      <c r="ERQ112" s="376"/>
      <c r="ERR112" s="376"/>
      <c r="ERS112" s="376"/>
      <c r="ERT112" s="376"/>
      <c r="ERU112" s="376"/>
      <c r="ERV112" s="376"/>
      <c r="ERW112" s="376"/>
      <c r="ERX112" s="376"/>
      <c r="ERY112" s="376"/>
      <c r="ERZ112" s="376"/>
      <c r="ESA112" s="376"/>
      <c r="ESB112" s="376"/>
      <c r="ESC112" s="376"/>
      <c r="ESD112" s="376"/>
      <c r="ESE112" s="376"/>
      <c r="ESF112" s="376"/>
      <c r="ESG112" s="376"/>
      <c r="ESH112" s="376"/>
      <c r="ESI112" s="376"/>
      <c r="ESJ112" s="376"/>
      <c r="ESK112" s="376"/>
      <c r="ESL112" s="376"/>
      <c r="ESM112" s="376"/>
      <c r="ESN112" s="376"/>
      <c r="ESO112" s="376"/>
      <c r="ESP112" s="376"/>
      <c r="ESQ112" s="376"/>
      <c r="ESR112" s="376"/>
      <c r="ESS112" s="376"/>
      <c r="EST112" s="376"/>
      <c r="ESU112" s="376"/>
      <c r="ESV112" s="376"/>
      <c r="ESW112" s="376"/>
      <c r="ESX112" s="376"/>
      <c r="ESY112" s="376"/>
      <c r="ESZ112" s="376"/>
      <c r="ETA112" s="376"/>
      <c r="ETB112" s="376"/>
      <c r="ETC112" s="376"/>
      <c r="ETD112" s="376"/>
      <c r="ETE112" s="376"/>
      <c r="ETF112" s="376"/>
      <c r="ETG112" s="376"/>
      <c r="ETH112" s="376"/>
      <c r="ETI112" s="376"/>
      <c r="ETJ112" s="376"/>
      <c r="ETK112" s="376"/>
      <c r="ETL112" s="376"/>
      <c r="ETM112" s="376"/>
      <c r="ETN112" s="376"/>
      <c r="ETO112" s="376"/>
      <c r="ETP112" s="376"/>
      <c r="ETQ112" s="376"/>
      <c r="ETR112" s="376"/>
      <c r="ETS112" s="376"/>
      <c r="ETT112" s="376"/>
      <c r="ETU112" s="376"/>
      <c r="ETV112" s="376"/>
      <c r="ETW112" s="376"/>
      <c r="ETX112" s="376"/>
      <c r="ETY112" s="376"/>
      <c r="ETZ112" s="376"/>
      <c r="EUA112" s="376"/>
      <c r="EUB112" s="376"/>
      <c r="EUC112" s="376"/>
      <c r="EUD112" s="376"/>
      <c r="EUE112" s="376"/>
      <c r="EUF112" s="376"/>
      <c r="EUG112" s="376"/>
      <c r="EUH112" s="376"/>
      <c r="EUI112" s="376"/>
      <c r="EUJ112" s="376"/>
      <c r="EUK112" s="376"/>
      <c r="EUL112" s="376"/>
      <c r="EUM112" s="376"/>
      <c r="EUN112" s="376"/>
      <c r="EUO112" s="376"/>
      <c r="EUP112" s="376"/>
      <c r="EUQ112" s="376"/>
      <c r="EUR112" s="376"/>
      <c r="EUS112" s="376"/>
      <c r="EUT112" s="376"/>
      <c r="EUU112" s="376"/>
      <c r="EUV112" s="376"/>
      <c r="EUW112" s="376"/>
      <c r="EUX112" s="376"/>
      <c r="EUY112" s="376"/>
      <c r="EUZ112" s="376"/>
      <c r="EVA112" s="376"/>
      <c r="EVB112" s="376"/>
      <c r="EVC112" s="376"/>
      <c r="EVD112" s="376"/>
      <c r="EVE112" s="376"/>
      <c r="EVF112" s="376"/>
      <c r="EVG112" s="376"/>
      <c r="EVH112" s="376"/>
      <c r="EVI112" s="376"/>
      <c r="EVJ112" s="376"/>
      <c r="EVK112" s="376"/>
      <c r="EVL112" s="376"/>
      <c r="EVM112" s="376"/>
      <c r="EVN112" s="376"/>
      <c r="EVO112" s="376"/>
      <c r="EVP112" s="376"/>
      <c r="EVQ112" s="376"/>
      <c r="EVR112" s="376"/>
      <c r="EVS112" s="376"/>
      <c r="EVT112" s="376"/>
      <c r="EVU112" s="376"/>
      <c r="EVV112" s="376"/>
      <c r="EVW112" s="376"/>
      <c r="EVX112" s="376"/>
      <c r="EVY112" s="376"/>
      <c r="EVZ112" s="376"/>
      <c r="EWA112" s="376"/>
      <c r="EWB112" s="376"/>
      <c r="EWC112" s="376"/>
      <c r="EWD112" s="376"/>
      <c r="EWE112" s="376"/>
      <c r="EWF112" s="376"/>
      <c r="EWG112" s="376"/>
      <c r="EWH112" s="376"/>
      <c r="EWI112" s="376"/>
      <c r="EWJ112" s="376"/>
      <c r="EWK112" s="376"/>
      <c r="EWL112" s="376"/>
      <c r="EWM112" s="376"/>
      <c r="EWN112" s="376"/>
      <c r="EWO112" s="376"/>
      <c r="EWP112" s="376"/>
      <c r="EWQ112" s="376"/>
      <c r="EWR112" s="376"/>
      <c r="EWS112" s="376"/>
      <c r="EWT112" s="376"/>
      <c r="EWU112" s="376"/>
      <c r="EWV112" s="376"/>
      <c r="EWW112" s="376"/>
      <c r="EWX112" s="376"/>
      <c r="EWY112" s="376"/>
      <c r="EWZ112" s="376"/>
      <c r="EXA112" s="376"/>
      <c r="EXB112" s="376"/>
      <c r="EXC112" s="376"/>
      <c r="EXD112" s="376"/>
      <c r="EXE112" s="376"/>
      <c r="EXF112" s="376"/>
      <c r="EXG112" s="376"/>
      <c r="EXH112" s="376"/>
      <c r="EXI112" s="376"/>
      <c r="EXJ112" s="376"/>
      <c r="EXK112" s="376"/>
      <c r="EXL112" s="376"/>
      <c r="EXM112" s="376"/>
      <c r="EXN112" s="376"/>
      <c r="EXO112" s="376"/>
      <c r="EXP112" s="376"/>
      <c r="EXQ112" s="376"/>
      <c r="EXR112" s="376"/>
      <c r="EXS112" s="376"/>
      <c r="EXT112" s="376"/>
      <c r="EXU112" s="376"/>
      <c r="EXV112" s="376"/>
      <c r="EXW112" s="376"/>
      <c r="EXX112" s="376"/>
      <c r="EXY112" s="376"/>
      <c r="EXZ112" s="376"/>
      <c r="EYA112" s="376"/>
      <c r="EYB112" s="376"/>
      <c r="EYC112" s="376"/>
      <c r="EYD112" s="376"/>
      <c r="EYE112" s="376"/>
      <c r="EYF112" s="376"/>
      <c r="EYG112" s="376"/>
      <c r="EYH112" s="376"/>
      <c r="EYI112" s="376"/>
      <c r="EYJ112" s="376"/>
      <c r="EYK112" s="376"/>
      <c r="EYL112" s="376"/>
      <c r="EYM112" s="376"/>
      <c r="EYN112" s="376"/>
      <c r="EYO112" s="376"/>
      <c r="EYP112" s="376"/>
      <c r="EYQ112" s="376"/>
      <c r="EYR112" s="376"/>
      <c r="EYS112" s="376"/>
      <c r="EYT112" s="376"/>
      <c r="EYU112" s="376"/>
      <c r="EYV112" s="376"/>
      <c r="EYW112" s="376"/>
      <c r="EYX112" s="376"/>
      <c r="EYY112" s="376"/>
      <c r="EYZ112" s="376"/>
      <c r="EZA112" s="376"/>
      <c r="EZB112" s="376"/>
      <c r="EZC112" s="376"/>
      <c r="EZD112" s="376"/>
      <c r="EZE112" s="376"/>
      <c r="EZF112" s="376"/>
      <c r="EZG112" s="376"/>
      <c r="EZH112" s="376"/>
      <c r="EZI112" s="376"/>
      <c r="EZJ112" s="376"/>
      <c r="EZK112" s="376"/>
      <c r="EZL112" s="376"/>
      <c r="EZM112" s="376"/>
      <c r="EZN112" s="376"/>
      <c r="EZO112" s="376"/>
      <c r="EZP112" s="376"/>
      <c r="EZQ112" s="376"/>
      <c r="EZR112" s="376"/>
      <c r="EZS112" s="376"/>
      <c r="EZT112" s="376"/>
      <c r="EZU112" s="376"/>
      <c r="EZV112" s="376"/>
      <c r="EZW112" s="376"/>
      <c r="EZX112" s="376"/>
      <c r="EZY112" s="376"/>
      <c r="EZZ112" s="376"/>
      <c r="FAA112" s="376"/>
      <c r="FAB112" s="376"/>
      <c r="FAC112" s="376"/>
      <c r="FAD112" s="376"/>
      <c r="FAE112" s="376"/>
      <c r="FAF112" s="376"/>
      <c r="FAG112" s="376"/>
      <c r="FAH112" s="376"/>
      <c r="FAI112" s="376"/>
      <c r="FAJ112" s="376"/>
      <c r="FAK112" s="376"/>
      <c r="FAL112" s="376"/>
      <c r="FAM112" s="376"/>
      <c r="FAN112" s="376"/>
      <c r="FAO112" s="376"/>
      <c r="FAP112" s="376"/>
      <c r="FAQ112" s="376"/>
      <c r="FAR112" s="376"/>
      <c r="FAS112" s="376"/>
      <c r="FAT112" s="376"/>
      <c r="FAU112" s="376"/>
      <c r="FAV112" s="376"/>
      <c r="FAW112" s="376"/>
      <c r="FAX112" s="376"/>
      <c r="FAY112" s="376"/>
      <c r="FAZ112" s="376"/>
      <c r="FBA112" s="376"/>
      <c r="FBB112" s="376"/>
      <c r="FBC112" s="376"/>
      <c r="FBD112" s="376"/>
      <c r="FBE112" s="376"/>
      <c r="FBF112" s="376"/>
      <c r="FBG112" s="376"/>
      <c r="FBH112" s="376"/>
      <c r="FBI112" s="376"/>
      <c r="FBJ112" s="376"/>
      <c r="FBK112" s="376"/>
      <c r="FBL112" s="376"/>
      <c r="FBM112" s="376"/>
      <c r="FBN112" s="376"/>
      <c r="FBO112" s="376"/>
      <c r="FBP112" s="376"/>
      <c r="FBQ112" s="376"/>
      <c r="FBR112" s="376"/>
      <c r="FBS112" s="376"/>
      <c r="FBT112" s="376"/>
      <c r="FBU112" s="376"/>
      <c r="FBV112" s="376"/>
      <c r="FBW112" s="376"/>
      <c r="FBX112" s="376"/>
      <c r="FBY112" s="376"/>
      <c r="FBZ112" s="376"/>
      <c r="FCA112" s="376"/>
      <c r="FCB112" s="376"/>
      <c r="FCC112" s="376"/>
      <c r="FCD112" s="376"/>
      <c r="FCE112" s="376"/>
      <c r="FCF112" s="376"/>
      <c r="FCG112" s="376"/>
      <c r="FCH112" s="376"/>
      <c r="FCI112" s="376"/>
      <c r="FCJ112" s="376"/>
      <c r="FCK112" s="376"/>
      <c r="FCL112" s="376"/>
      <c r="FCM112" s="376"/>
      <c r="FCN112" s="376"/>
      <c r="FCO112" s="376"/>
      <c r="FCP112" s="376"/>
      <c r="FCQ112" s="376"/>
      <c r="FCR112" s="376"/>
      <c r="FCS112" s="376"/>
      <c r="FCT112" s="376"/>
      <c r="FCU112" s="376"/>
      <c r="FCV112" s="376"/>
      <c r="FCW112" s="376"/>
      <c r="FCX112" s="376"/>
      <c r="FCY112" s="376"/>
      <c r="FCZ112" s="376"/>
      <c r="FDA112" s="376"/>
      <c r="FDB112" s="376"/>
      <c r="FDC112" s="376"/>
      <c r="FDD112" s="376"/>
      <c r="FDE112" s="376"/>
      <c r="FDF112" s="376"/>
      <c r="FDG112" s="376"/>
      <c r="FDH112" s="376"/>
      <c r="FDI112" s="376"/>
      <c r="FDJ112" s="376"/>
      <c r="FDK112" s="376"/>
      <c r="FDL112" s="376"/>
      <c r="FDM112" s="376"/>
      <c r="FDN112" s="376"/>
      <c r="FDO112" s="376"/>
      <c r="FDP112" s="376"/>
      <c r="FDQ112" s="376"/>
      <c r="FDR112" s="376"/>
      <c r="FDS112" s="376"/>
      <c r="FDT112" s="376"/>
      <c r="FDU112" s="376"/>
      <c r="FDV112" s="376"/>
      <c r="FDW112" s="376"/>
      <c r="FDX112" s="376"/>
      <c r="FDY112" s="376"/>
      <c r="FDZ112" s="376"/>
      <c r="FEA112" s="376"/>
      <c r="FEB112" s="376"/>
      <c r="FEC112" s="376"/>
      <c r="FED112" s="376"/>
      <c r="FEE112" s="376"/>
      <c r="FEF112" s="376"/>
      <c r="FEG112" s="376"/>
      <c r="FEH112" s="376"/>
      <c r="FEI112" s="376"/>
      <c r="FEJ112" s="376"/>
      <c r="FEK112" s="376"/>
      <c r="FEL112" s="376"/>
      <c r="FEM112" s="376"/>
      <c r="FEN112" s="376"/>
      <c r="FEO112" s="376"/>
      <c r="FEP112" s="376"/>
      <c r="FEQ112" s="376"/>
      <c r="FER112" s="376"/>
      <c r="FES112" s="376"/>
      <c r="FET112" s="376"/>
      <c r="FEU112" s="376"/>
      <c r="FEV112" s="376"/>
      <c r="FEW112" s="376"/>
      <c r="FEX112" s="376"/>
      <c r="FEY112" s="376"/>
      <c r="FEZ112" s="376"/>
      <c r="FFA112" s="376"/>
      <c r="FFB112" s="376"/>
      <c r="FFC112" s="376"/>
      <c r="FFD112" s="376"/>
      <c r="FFE112" s="376"/>
      <c r="FFF112" s="376"/>
      <c r="FFG112" s="376"/>
      <c r="FFH112" s="376"/>
      <c r="FFI112" s="376"/>
      <c r="FFJ112" s="376"/>
      <c r="FFK112" s="376"/>
      <c r="FFL112" s="376"/>
      <c r="FFM112" s="376"/>
      <c r="FFN112" s="376"/>
      <c r="FFO112" s="376"/>
      <c r="FFP112" s="376"/>
      <c r="FFQ112" s="376"/>
      <c r="FFR112" s="376"/>
      <c r="FFS112" s="376"/>
      <c r="FFT112" s="376"/>
      <c r="FFU112" s="376"/>
      <c r="FFV112" s="376"/>
      <c r="FFW112" s="376"/>
      <c r="FFX112" s="376"/>
      <c r="FFY112" s="376"/>
      <c r="FFZ112" s="376"/>
      <c r="FGA112" s="376"/>
      <c r="FGB112" s="376"/>
      <c r="FGC112" s="376"/>
      <c r="FGD112" s="376"/>
      <c r="FGE112" s="376"/>
      <c r="FGF112" s="376"/>
      <c r="FGG112" s="376"/>
      <c r="FGH112" s="376"/>
      <c r="FGI112" s="376"/>
      <c r="FGJ112" s="376"/>
      <c r="FGK112" s="376"/>
      <c r="FGL112" s="376"/>
      <c r="FGM112" s="376"/>
      <c r="FGN112" s="376"/>
      <c r="FGO112" s="376"/>
      <c r="FGP112" s="376"/>
      <c r="FGQ112" s="376"/>
      <c r="FGR112" s="376"/>
      <c r="FGS112" s="376"/>
      <c r="FGT112" s="376"/>
      <c r="FGU112" s="376"/>
      <c r="FGV112" s="376"/>
      <c r="FGW112" s="376"/>
      <c r="FGX112" s="376"/>
      <c r="FGY112" s="376"/>
      <c r="FGZ112" s="376"/>
      <c r="FHA112" s="376"/>
      <c r="FHB112" s="376"/>
      <c r="FHC112" s="376"/>
      <c r="FHD112" s="376"/>
      <c r="FHE112" s="376"/>
      <c r="FHF112" s="376"/>
      <c r="FHG112" s="376"/>
      <c r="FHH112" s="376"/>
      <c r="FHI112" s="376"/>
      <c r="FHJ112" s="376"/>
      <c r="FHK112" s="376"/>
      <c r="FHL112" s="376"/>
      <c r="FHM112" s="376"/>
      <c r="FHN112" s="376"/>
      <c r="FHO112" s="376"/>
      <c r="FHP112" s="376"/>
      <c r="FHQ112" s="376"/>
      <c r="FHR112" s="376"/>
      <c r="FHS112" s="376"/>
      <c r="FHT112" s="376"/>
      <c r="FHU112" s="376"/>
      <c r="FHV112" s="376"/>
      <c r="FHW112" s="376"/>
      <c r="FHX112" s="376"/>
      <c r="FHY112" s="376"/>
      <c r="FHZ112" s="376"/>
      <c r="FIA112" s="376"/>
      <c r="FIB112" s="376"/>
      <c r="FIC112" s="376"/>
      <c r="FID112" s="376"/>
      <c r="FIE112" s="376"/>
      <c r="FIF112" s="376"/>
      <c r="FIG112" s="376"/>
      <c r="FIH112" s="376"/>
      <c r="FII112" s="376"/>
      <c r="FIJ112" s="376"/>
      <c r="FIK112" s="376"/>
      <c r="FIL112" s="376"/>
      <c r="FIM112" s="376"/>
      <c r="FIN112" s="376"/>
      <c r="FIO112" s="376"/>
      <c r="FIP112" s="376"/>
      <c r="FIQ112" s="376"/>
      <c r="FIR112" s="376"/>
      <c r="FIS112" s="376"/>
      <c r="FIT112" s="376"/>
      <c r="FIU112" s="376"/>
      <c r="FIV112" s="376"/>
      <c r="FIW112" s="376"/>
      <c r="FIX112" s="376"/>
      <c r="FIY112" s="376"/>
      <c r="FIZ112" s="376"/>
      <c r="FJA112" s="376"/>
      <c r="FJB112" s="376"/>
      <c r="FJC112" s="376"/>
      <c r="FJD112" s="376"/>
      <c r="FJE112" s="376"/>
      <c r="FJF112" s="376"/>
      <c r="FJG112" s="376"/>
      <c r="FJH112" s="376"/>
      <c r="FJI112" s="376"/>
      <c r="FJJ112" s="376"/>
      <c r="FJK112" s="376"/>
      <c r="FJL112" s="376"/>
      <c r="FJM112" s="376"/>
      <c r="FJN112" s="376"/>
      <c r="FJO112" s="376"/>
      <c r="FJP112" s="376"/>
      <c r="FJQ112" s="376"/>
      <c r="FJR112" s="376"/>
      <c r="FJS112" s="376"/>
      <c r="FJT112" s="376"/>
      <c r="FJU112" s="376"/>
      <c r="FJV112" s="376"/>
      <c r="FJW112" s="376"/>
      <c r="FJX112" s="376"/>
      <c r="FJY112" s="376"/>
      <c r="FJZ112" s="376"/>
      <c r="FKA112" s="376"/>
      <c r="FKB112" s="376"/>
      <c r="FKC112" s="376"/>
      <c r="FKD112" s="376"/>
      <c r="FKE112" s="376"/>
      <c r="FKF112" s="376"/>
      <c r="FKG112" s="376"/>
      <c r="FKH112" s="376"/>
      <c r="FKI112" s="376"/>
      <c r="FKJ112" s="376"/>
      <c r="FKK112" s="376"/>
      <c r="FKL112" s="376"/>
      <c r="FKM112" s="376"/>
      <c r="FKN112" s="376"/>
      <c r="FKO112" s="376"/>
      <c r="FKP112" s="376"/>
      <c r="FKQ112" s="376"/>
      <c r="FKR112" s="376"/>
      <c r="FKS112" s="376"/>
      <c r="FKT112" s="376"/>
      <c r="FKU112" s="376"/>
      <c r="FKV112" s="376"/>
      <c r="FKW112" s="376"/>
      <c r="FKX112" s="376"/>
      <c r="FKY112" s="376"/>
      <c r="FKZ112" s="376"/>
      <c r="FLA112" s="376"/>
      <c r="FLB112" s="376"/>
      <c r="FLC112" s="376"/>
      <c r="FLD112" s="376"/>
      <c r="FLE112" s="376"/>
      <c r="FLF112" s="376"/>
      <c r="FLG112" s="376"/>
      <c r="FLH112" s="376"/>
      <c r="FLI112" s="376"/>
      <c r="FLJ112" s="376"/>
      <c r="FLK112" s="376"/>
      <c r="FLL112" s="376"/>
      <c r="FLM112" s="376"/>
      <c r="FLN112" s="376"/>
      <c r="FLO112" s="376"/>
      <c r="FLP112" s="376"/>
      <c r="FLQ112" s="376"/>
      <c r="FLR112" s="376"/>
      <c r="FLS112" s="376"/>
      <c r="FLT112" s="376"/>
      <c r="FLU112" s="376"/>
      <c r="FLV112" s="376"/>
      <c r="FLW112" s="376"/>
      <c r="FLX112" s="376"/>
      <c r="FLY112" s="376"/>
      <c r="FLZ112" s="376"/>
      <c r="FMA112" s="376"/>
      <c r="FMB112" s="376"/>
      <c r="FMC112" s="376"/>
      <c r="FMD112" s="376"/>
      <c r="FME112" s="376"/>
      <c r="FMF112" s="376"/>
      <c r="FMG112" s="376"/>
      <c r="FMH112" s="376"/>
      <c r="FMI112" s="376"/>
      <c r="FMJ112" s="376"/>
      <c r="FMK112" s="376"/>
      <c r="FML112" s="376"/>
      <c r="FMM112" s="376"/>
      <c r="FMN112" s="376"/>
      <c r="FMO112" s="376"/>
      <c r="FMP112" s="376"/>
      <c r="FMQ112" s="376"/>
      <c r="FMR112" s="376"/>
      <c r="FMS112" s="376"/>
      <c r="FMT112" s="376"/>
      <c r="FMU112" s="376"/>
      <c r="FMV112" s="376"/>
      <c r="FMW112" s="376"/>
      <c r="FMX112" s="376"/>
      <c r="FMY112" s="376"/>
      <c r="FMZ112" s="376"/>
      <c r="FNA112" s="376"/>
      <c r="FNB112" s="376"/>
      <c r="FNC112" s="376"/>
      <c r="FND112" s="376"/>
      <c r="FNE112" s="376"/>
      <c r="FNF112" s="376"/>
      <c r="FNG112" s="376"/>
      <c r="FNH112" s="376"/>
      <c r="FNI112" s="376"/>
      <c r="FNJ112" s="376"/>
      <c r="FNK112" s="376"/>
      <c r="FNL112" s="376"/>
      <c r="FNM112" s="376"/>
      <c r="FNN112" s="376"/>
      <c r="FNO112" s="376"/>
      <c r="FNP112" s="376"/>
      <c r="FNQ112" s="376"/>
      <c r="FNR112" s="376"/>
      <c r="FNS112" s="376"/>
      <c r="FNT112" s="376"/>
      <c r="FNU112" s="376"/>
      <c r="FNV112" s="376"/>
      <c r="FNW112" s="376"/>
      <c r="FNX112" s="376"/>
      <c r="FNY112" s="376"/>
      <c r="FNZ112" s="376"/>
      <c r="FOA112" s="376"/>
      <c r="FOB112" s="376"/>
      <c r="FOC112" s="376"/>
      <c r="FOD112" s="376"/>
      <c r="FOE112" s="376"/>
      <c r="FOF112" s="376"/>
      <c r="FOG112" s="376"/>
      <c r="FOH112" s="376"/>
      <c r="FOI112" s="376"/>
      <c r="FOJ112" s="376"/>
      <c r="FOK112" s="376"/>
      <c r="FOL112" s="376"/>
      <c r="FOM112" s="376"/>
      <c r="FON112" s="376"/>
      <c r="FOO112" s="376"/>
      <c r="FOP112" s="376"/>
      <c r="FOQ112" s="376"/>
      <c r="FOR112" s="376"/>
      <c r="FOS112" s="376"/>
      <c r="FOT112" s="376"/>
      <c r="FOU112" s="376"/>
      <c r="FOV112" s="376"/>
      <c r="FOW112" s="376"/>
      <c r="FOX112" s="376"/>
      <c r="FOY112" s="376"/>
      <c r="FOZ112" s="376"/>
      <c r="FPA112" s="376"/>
      <c r="FPB112" s="376"/>
      <c r="FPC112" s="376"/>
      <c r="FPD112" s="376"/>
      <c r="FPE112" s="376"/>
      <c r="FPF112" s="376"/>
      <c r="FPG112" s="376"/>
      <c r="FPH112" s="376"/>
      <c r="FPI112" s="376"/>
      <c r="FPJ112" s="376"/>
      <c r="FPK112" s="376"/>
      <c r="FPL112" s="376"/>
      <c r="FPM112" s="376"/>
      <c r="FPN112" s="376"/>
      <c r="FPO112" s="376"/>
      <c r="FPP112" s="376"/>
      <c r="FPQ112" s="376"/>
      <c r="FPR112" s="376"/>
      <c r="FPS112" s="376"/>
      <c r="FPT112" s="376"/>
      <c r="FPU112" s="376"/>
      <c r="FPV112" s="376"/>
      <c r="FPW112" s="376"/>
      <c r="FPX112" s="376"/>
      <c r="FPY112" s="376"/>
      <c r="FPZ112" s="376"/>
      <c r="FQA112" s="376"/>
      <c r="FQB112" s="376"/>
      <c r="FQC112" s="376"/>
      <c r="FQD112" s="376"/>
      <c r="FQE112" s="376"/>
      <c r="FQF112" s="376"/>
      <c r="FQG112" s="376"/>
      <c r="FQH112" s="376"/>
      <c r="FQI112" s="376"/>
      <c r="FQJ112" s="376"/>
      <c r="FQK112" s="376"/>
      <c r="FQL112" s="376"/>
      <c r="FQM112" s="376"/>
      <c r="FQN112" s="376"/>
      <c r="FQO112" s="376"/>
      <c r="FQP112" s="376"/>
      <c r="FQQ112" s="376"/>
      <c r="FQR112" s="376"/>
      <c r="FQS112" s="376"/>
      <c r="FQT112" s="376"/>
      <c r="FQU112" s="376"/>
      <c r="FQV112" s="376"/>
      <c r="FQW112" s="376"/>
      <c r="FQX112" s="376"/>
      <c r="FQY112" s="376"/>
      <c r="FQZ112" s="376"/>
      <c r="FRA112" s="376"/>
      <c r="FRB112" s="376"/>
      <c r="FRC112" s="376"/>
      <c r="FRD112" s="376"/>
      <c r="FRE112" s="376"/>
      <c r="FRF112" s="376"/>
      <c r="FRG112" s="376"/>
      <c r="FRH112" s="376"/>
      <c r="FRI112" s="376"/>
      <c r="FRJ112" s="376"/>
      <c r="FRK112" s="376"/>
      <c r="FRL112" s="376"/>
      <c r="FRM112" s="376"/>
      <c r="FRN112" s="376"/>
      <c r="FRO112" s="376"/>
      <c r="FRP112" s="376"/>
      <c r="FRQ112" s="376"/>
      <c r="FRR112" s="376"/>
      <c r="FRS112" s="376"/>
      <c r="FRT112" s="376"/>
      <c r="FRU112" s="376"/>
      <c r="FRV112" s="376"/>
      <c r="FRW112" s="376"/>
      <c r="FRX112" s="376"/>
      <c r="FRY112" s="376"/>
      <c r="FRZ112" s="376"/>
      <c r="FSA112" s="376"/>
      <c r="FSB112" s="376"/>
      <c r="FSC112" s="376"/>
      <c r="FSD112" s="376"/>
      <c r="FSE112" s="376"/>
      <c r="FSF112" s="376"/>
      <c r="FSG112" s="376"/>
      <c r="FSH112" s="376"/>
      <c r="FSI112" s="376"/>
      <c r="FSJ112" s="376"/>
      <c r="FSK112" s="376"/>
      <c r="FSL112" s="376"/>
      <c r="FSM112" s="376"/>
      <c r="FSN112" s="376"/>
      <c r="FSO112" s="376"/>
      <c r="FSP112" s="376"/>
      <c r="FSQ112" s="376"/>
      <c r="FSR112" s="376"/>
      <c r="FSS112" s="376"/>
      <c r="FST112" s="376"/>
      <c r="FSU112" s="376"/>
      <c r="FSV112" s="376"/>
      <c r="FSW112" s="376"/>
      <c r="FSX112" s="376"/>
      <c r="FSY112" s="376"/>
      <c r="FSZ112" s="376"/>
      <c r="FTA112" s="376"/>
      <c r="FTB112" s="376"/>
      <c r="FTC112" s="376"/>
      <c r="FTD112" s="376"/>
      <c r="FTE112" s="376"/>
      <c r="FTF112" s="376"/>
      <c r="FTG112" s="376"/>
      <c r="FTH112" s="376"/>
      <c r="FTI112" s="376"/>
      <c r="FTJ112" s="376"/>
      <c r="FTK112" s="376"/>
      <c r="FTL112" s="376"/>
      <c r="FTM112" s="376"/>
      <c r="FTN112" s="376"/>
      <c r="FTO112" s="376"/>
      <c r="FTP112" s="376"/>
      <c r="FTQ112" s="376"/>
      <c r="FTR112" s="376"/>
      <c r="FTS112" s="376"/>
      <c r="FTT112" s="376"/>
      <c r="FTU112" s="376"/>
      <c r="FTV112" s="376"/>
      <c r="FTW112" s="376"/>
      <c r="FTX112" s="376"/>
      <c r="FTY112" s="376"/>
      <c r="FTZ112" s="376"/>
      <c r="FUA112" s="376"/>
      <c r="FUB112" s="376"/>
      <c r="FUC112" s="376"/>
      <c r="FUD112" s="376"/>
      <c r="FUE112" s="376"/>
      <c r="FUF112" s="376"/>
      <c r="FUG112" s="376"/>
      <c r="FUH112" s="376"/>
      <c r="FUI112" s="376"/>
      <c r="FUJ112" s="376"/>
      <c r="FUK112" s="376"/>
      <c r="FUL112" s="376"/>
      <c r="FUM112" s="376"/>
      <c r="FUN112" s="376"/>
      <c r="FUO112" s="376"/>
      <c r="FUP112" s="376"/>
      <c r="FUQ112" s="376"/>
      <c r="FUR112" s="376"/>
      <c r="FUS112" s="376"/>
      <c r="FUT112" s="376"/>
      <c r="FUU112" s="376"/>
      <c r="FUV112" s="376"/>
      <c r="FUW112" s="376"/>
      <c r="FUX112" s="376"/>
      <c r="FUY112" s="376"/>
      <c r="FUZ112" s="376"/>
      <c r="FVA112" s="376"/>
      <c r="FVB112" s="376"/>
      <c r="FVC112" s="376"/>
      <c r="FVD112" s="376"/>
      <c r="FVE112" s="376"/>
      <c r="FVF112" s="376"/>
      <c r="FVG112" s="376"/>
      <c r="FVH112" s="376"/>
      <c r="FVI112" s="376"/>
      <c r="FVJ112" s="376"/>
      <c r="FVK112" s="376"/>
      <c r="FVL112" s="376"/>
      <c r="FVM112" s="376"/>
      <c r="FVN112" s="376"/>
      <c r="FVO112" s="376"/>
      <c r="FVP112" s="376"/>
      <c r="FVQ112" s="376"/>
      <c r="FVR112" s="376"/>
      <c r="FVS112" s="376"/>
      <c r="FVT112" s="376"/>
      <c r="FVU112" s="376"/>
      <c r="FVV112" s="376"/>
      <c r="FVW112" s="376"/>
      <c r="FVX112" s="376"/>
      <c r="FVY112" s="376"/>
      <c r="FVZ112" s="376"/>
      <c r="FWA112" s="376"/>
      <c r="FWB112" s="376"/>
      <c r="FWC112" s="376"/>
      <c r="FWD112" s="376"/>
      <c r="FWE112" s="376"/>
      <c r="FWF112" s="376"/>
      <c r="FWG112" s="376"/>
      <c r="FWH112" s="376"/>
      <c r="FWI112" s="376"/>
      <c r="FWJ112" s="376"/>
      <c r="FWK112" s="376"/>
      <c r="FWL112" s="376"/>
      <c r="FWM112" s="376"/>
      <c r="FWN112" s="376"/>
      <c r="FWO112" s="376"/>
      <c r="FWP112" s="376"/>
      <c r="FWQ112" s="376"/>
      <c r="FWR112" s="376"/>
      <c r="FWS112" s="376"/>
      <c r="FWT112" s="376"/>
      <c r="FWU112" s="376"/>
      <c r="FWV112" s="376"/>
      <c r="FWW112" s="376"/>
      <c r="FWX112" s="376"/>
      <c r="FWY112" s="376"/>
      <c r="FWZ112" s="376"/>
      <c r="FXA112" s="376"/>
      <c r="FXB112" s="376"/>
      <c r="FXC112" s="376"/>
      <c r="FXD112" s="376"/>
      <c r="FXE112" s="376"/>
      <c r="FXF112" s="376"/>
      <c r="FXG112" s="376"/>
      <c r="FXH112" s="376"/>
      <c r="FXI112" s="376"/>
      <c r="FXJ112" s="376"/>
      <c r="FXK112" s="376"/>
      <c r="FXL112" s="376"/>
      <c r="FXM112" s="376"/>
      <c r="FXN112" s="376"/>
      <c r="FXO112" s="376"/>
      <c r="FXP112" s="376"/>
      <c r="FXQ112" s="376"/>
      <c r="FXR112" s="376"/>
      <c r="FXS112" s="376"/>
      <c r="FXT112" s="376"/>
      <c r="FXU112" s="376"/>
      <c r="FXV112" s="376"/>
      <c r="FXW112" s="376"/>
      <c r="FXX112" s="376"/>
      <c r="FXY112" s="376"/>
      <c r="FXZ112" s="376"/>
      <c r="FYA112" s="376"/>
      <c r="FYB112" s="376"/>
      <c r="FYC112" s="376"/>
      <c r="FYD112" s="376"/>
      <c r="FYE112" s="376"/>
      <c r="FYF112" s="376"/>
      <c r="FYG112" s="376"/>
      <c r="FYH112" s="376"/>
      <c r="FYI112" s="376"/>
      <c r="FYJ112" s="376"/>
      <c r="FYK112" s="376"/>
      <c r="FYL112" s="376"/>
      <c r="FYM112" s="376"/>
      <c r="FYN112" s="376"/>
      <c r="FYO112" s="376"/>
      <c r="FYP112" s="376"/>
      <c r="FYQ112" s="376"/>
      <c r="FYR112" s="376"/>
      <c r="FYS112" s="376"/>
      <c r="FYT112" s="376"/>
      <c r="FYU112" s="376"/>
      <c r="FYV112" s="376"/>
      <c r="FYW112" s="376"/>
      <c r="FYX112" s="376"/>
      <c r="FYY112" s="376"/>
      <c r="FYZ112" s="376"/>
      <c r="FZA112" s="376"/>
      <c r="FZB112" s="376"/>
      <c r="FZC112" s="376"/>
      <c r="FZD112" s="376"/>
      <c r="FZE112" s="376"/>
      <c r="FZF112" s="376"/>
      <c r="FZG112" s="376"/>
      <c r="FZH112" s="376"/>
      <c r="FZI112" s="376"/>
      <c r="FZJ112" s="376"/>
      <c r="FZK112" s="376"/>
      <c r="FZL112" s="376"/>
      <c r="FZM112" s="376"/>
      <c r="FZN112" s="376"/>
      <c r="FZO112" s="376"/>
      <c r="FZP112" s="376"/>
      <c r="FZQ112" s="376"/>
      <c r="FZR112" s="376"/>
      <c r="FZS112" s="376"/>
      <c r="FZT112" s="376"/>
      <c r="FZU112" s="376"/>
      <c r="FZV112" s="376"/>
      <c r="FZW112" s="376"/>
      <c r="FZX112" s="376"/>
      <c r="FZY112" s="376"/>
      <c r="FZZ112" s="376"/>
      <c r="GAA112" s="376"/>
      <c r="GAB112" s="376"/>
      <c r="GAC112" s="376"/>
      <c r="GAD112" s="376"/>
      <c r="GAE112" s="376"/>
      <c r="GAF112" s="376"/>
      <c r="GAG112" s="376"/>
      <c r="GAH112" s="376"/>
      <c r="GAI112" s="376"/>
      <c r="GAJ112" s="376"/>
      <c r="GAK112" s="376"/>
      <c r="GAL112" s="376"/>
      <c r="GAM112" s="376"/>
      <c r="GAN112" s="376"/>
      <c r="GAO112" s="376"/>
      <c r="GAP112" s="376"/>
      <c r="GAQ112" s="376"/>
      <c r="GAR112" s="376"/>
      <c r="GAS112" s="376"/>
      <c r="GAT112" s="376"/>
      <c r="GAU112" s="376"/>
      <c r="GAV112" s="376"/>
      <c r="GAW112" s="376"/>
      <c r="GAX112" s="376"/>
      <c r="GAY112" s="376"/>
      <c r="GAZ112" s="376"/>
      <c r="GBA112" s="376"/>
      <c r="GBB112" s="376"/>
      <c r="GBC112" s="376"/>
      <c r="GBD112" s="376"/>
      <c r="GBE112" s="376"/>
      <c r="GBF112" s="376"/>
      <c r="GBG112" s="376"/>
      <c r="GBH112" s="376"/>
      <c r="GBI112" s="376"/>
      <c r="GBJ112" s="376"/>
      <c r="GBK112" s="376"/>
      <c r="GBL112" s="376"/>
      <c r="GBM112" s="376"/>
      <c r="GBN112" s="376"/>
      <c r="GBO112" s="376"/>
      <c r="GBP112" s="376"/>
      <c r="GBQ112" s="376"/>
      <c r="GBR112" s="376"/>
      <c r="GBS112" s="376"/>
      <c r="GBT112" s="376"/>
      <c r="GBU112" s="376"/>
      <c r="GBV112" s="376"/>
      <c r="GBW112" s="376"/>
      <c r="GBX112" s="376"/>
      <c r="GBY112" s="376"/>
      <c r="GBZ112" s="376"/>
      <c r="GCA112" s="376"/>
      <c r="GCB112" s="376"/>
      <c r="GCC112" s="376"/>
      <c r="GCD112" s="376"/>
      <c r="GCE112" s="376"/>
      <c r="GCF112" s="376"/>
      <c r="GCG112" s="376"/>
      <c r="GCH112" s="376"/>
      <c r="GCI112" s="376"/>
      <c r="GCJ112" s="376"/>
      <c r="GCK112" s="376"/>
      <c r="GCL112" s="376"/>
      <c r="GCM112" s="376"/>
      <c r="GCN112" s="376"/>
      <c r="GCO112" s="376"/>
      <c r="GCP112" s="376"/>
      <c r="GCQ112" s="376"/>
      <c r="GCR112" s="376"/>
      <c r="GCS112" s="376"/>
      <c r="GCT112" s="376"/>
      <c r="GCU112" s="376"/>
      <c r="GCV112" s="376"/>
      <c r="GCW112" s="376"/>
      <c r="GCX112" s="376"/>
      <c r="GCY112" s="376"/>
      <c r="GCZ112" s="376"/>
      <c r="GDA112" s="376"/>
      <c r="GDB112" s="376"/>
      <c r="GDC112" s="376"/>
      <c r="GDD112" s="376"/>
      <c r="GDE112" s="376"/>
      <c r="GDF112" s="376"/>
      <c r="GDG112" s="376"/>
      <c r="GDH112" s="376"/>
      <c r="GDI112" s="376"/>
      <c r="GDJ112" s="376"/>
      <c r="GDK112" s="376"/>
      <c r="GDL112" s="376"/>
      <c r="GDM112" s="376"/>
      <c r="GDN112" s="376"/>
      <c r="GDO112" s="376"/>
      <c r="GDP112" s="376"/>
      <c r="GDQ112" s="376"/>
      <c r="GDR112" s="376"/>
      <c r="GDS112" s="376"/>
      <c r="GDT112" s="376"/>
      <c r="GDU112" s="376"/>
      <c r="GDV112" s="376"/>
      <c r="GDW112" s="376"/>
      <c r="GDX112" s="376"/>
      <c r="GDY112" s="376"/>
      <c r="GDZ112" s="376"/>
      <c r="GEA112" s="376"/>
      <c r="GEB112" s="376"/>
      <c r="GEC112" s="376"/>
      <c r="GED112" s="376"/>
      <c r="GEE112" s="376"/>
      <c r="GEF112" s="376"/>
      <c r="GEG112" s="376"/>
      <c r="GEH112" s="376"/>
      <c r="GEI112" s="376"/>
      <c r="GEJ112" s="376"/>
      <c r="GEK112" s="376"/>
      <c r="GEL112" s="376"/>
      <c r="GEM112" s="376"/>
      <c r="GEN112" s="376"/>
      <c r="GEO112" s="376"/>
      <c r="GEP112" s="376"/>
      <c r="GEQ112" s="376"/>
      <c r="GER112" s="376"/>
      <c r="GES112" s="376"/>
      <c r="GET112" s="376"/>
      <c r="GEU112" s="376"/>
      <c r="GEV112" s="376"/>
      <c r="GEW112" s="376"/>
      <c r="GEX112" s="376"/>
      <c r="GEY112" s="376"/>
      <c r="GEZ112" s="376"/>
      <c r="GFA112" s="376"/>
      <c r="GFB112" s="376"/>
      <c r="GFC112" s="376"/>
      <c r="GFD112" s="376"/>
      <c r="GFE112" s="376"/>
      <c r="GFF112" s="376"/>
      <c r="GFG112" s="376"/>
      <c r="GFH112" s="376"/>
      <c r="GFI112" s="376"/>
      <c r="GFJ112" s="376"/>
      <c r="GFK112" s="376"/>
      <c r="GFL112" s="376"/>
      <c r="GFM112" s="376"/>
      <c r="GFN112" s="376"/>
      <c r="GFO112" s="376"/>
      <c r="GFP112" s="376"/>
      <c r="GFQ112" s="376"/>
      <c r="GFR112" s="376"/>
      <c r="GFS112" s="376"/>
      <c r="GFT112" s="376"/>
      <c r="GFU112" s="376"/>
      <c r="GFV112" s="376"/>
      <c r="GFW112" s="376"/>
      <c r="GFX112" s="376"/>
      <c r="GFY112" s="376"/>
      <c r="GFZ112" s="376"/>
      <c r="GGA112" s="376"/>
      <c r="GGB112" s="376"/>
      <c r="GGC112" s="376"/>
      <c r="GGD112" s="376"/>
      <c r="GGE112" s="376"/>
      <c r="GGF112" s="376"/>
      <c r="GGG112" s="376"/>
      <c r="GGH112" s="376"/>
      <c r="GGI112" s="376"/>
      <c r="GGJ112" s="376"/>
      <c r="GGK112" s="376"/>
      <c r="GGL112" s="376"/>
      <c r="GGM112" s="376"/>
      <c r="GGN112" s="376"/>
      <c r="GGO112" s="376"/>
      <c r="GGP112" s="376"/>
      <c r="GGQ112" s="376"/>
      <c r="GGR112" s="376"/>
      <c r="GGS112" s="376"/>
      <c r="GGT112" s="376"/>
      <c r="GGU112" s="376"/>
      <c r="GGV112" s="376"/>
      <c r="GGW112" s="376"/>
      <c r="GGX112" s="376"/>
      <c r="GGY112" s="376"/>
      <c r="GGZ112" s="376"/>
      <c r="GHA112" s="376"/>
      <c r="GHB112" s="376"/>
      <c r="GHC112" s="376"/>
      <c r="GHD112" s="376"/>
      <c r="GHE112" s="376"/>
      <c r="GHF112" s="376"/>
      <c r="GHG112" s="376"/>
      <c r="GHH112" s="376"/>
      <c r="GHI112" s="376"/>
      <c r="GHJ112" s="376"/>
      <c r="GHK112" s="376"/>
      <c r="GHL112" s="376"/>
      <c r="GHM112" s="376"/>
      <c r="GHN112" s="376"/>
      <c r="GHO112" s="376"/>
      <c r="GHP112" s="376"/>
      <c r="GHQ112" s="376"/>
      <c r="GHR112" s="376"/>
      <c r="GHS112" s="376"/>
      <c r="GHT112" s="376"/>
      <c r="GHU112" s="376"/>
      <c r="GHV112" s="376"/>
      <c r="GHW112" s="376"/>
      <c r="GHX112" s="376"/>
      <c r="GHY112" s="376"/>
      <c r="GHZ112" s="376"/>
      <c r="GIA112" s="376"/>
      <c r="GIB112" s="376"/>
      <c r="GIC112" s="376"/>
      <c r="GID112" s="376"/>
      <c r="GIE112" s="376"/>
      <c r="GIF112" s="376"/>
      <c r="GIG112" s="376"/>
      <c r="GIH112" s="376"/>
      <c r="GII112" s="376"/>
      <c r="GIJ112" s="376"/>
      <c r="GIK112" s="376"/>
      <c r="GIL112" s="376"/>
      <c r="GIM112" s="376"/>
      <c r="GIN112" s="376"/>
      <c r="GIO112" s="376"/>
      <c r="GIP112" s="376"/>
      <c r="GIQ112" s="376"/>
      <c r="GIR112" s="376"/>
      <c r="GIS112" s="376"/>
      <c r="GIT112" s="376"/>
      <c r="GIU112" s="376"/>
      <c r="GIV112" s="376"/>
      <c r="GIW112" s="376"/>
      <c r="GIX112" s="376"/>
      <c r="GIY112" s="376"/>
      <c r="GIZ112" s="376"/>
      <c r="GJA112" s="376"/>
      <c r="GJB112" s="376"/>
      <c r="GJC112" s="376"/>
      <c r="GJD112" s="376"/>
      <c r="GJE112" s="376"/>
      <c r="GJF112" s="376"/>
      <c r="GJG112" s="376"/>
      <c r="GJH112" s="376"/>
      <c r="GJI112" s="376"/>
      <c r="GJJ112" s="376"/>
      <c r="GJK112" s="376"/>
      <c r="GJL112" s="376"/>
      <c r="GJM112" s="376"/>
      <c r="GJN112" s="376"/>
      <c r="GJO112" s="376"/>
      <c r="GJP112" s="376"/>
      <c r="GJQ112" s="376"/>
      <c r="GJR112" s="376"/>
      <c r="GJS112" s="376"/>
      <c r="GJT112" s="376"/>
      <c r="GJU112" s="376"/>
      <c r="GJV112" s="376"/>
      <c r="GJW112" s="376"/>
      <c r="GJX112" s="376"/>
      <c r="GJY112" s="376"/>
      <c r="GJZ112" s="376"/>
      <c r="GKA112" s="376"/>
      <c r="GKB112" s="376"/>
      <c r="GKC112" s="376"/>
      <c r="GKD112" s="376"/>
      <c r="GKE112" s="376"/>
      <c r="GKF112" s="376"/>
      <c r="GKG112" s="376"/>
      <c r="GKH112" s="376"/>
      <c r="GKI112" s="376"/>
      <c r="GKJ112" s="376"/>
      <c r="GKK112" s="376"/>
      <c r="GKL112" s="376"/>
      <c r="GKM112" s="376"/>
      <c r="GKN112" s="376"/>
      <c r="GKO112" s="376"/>
      <c r="GKP112" s="376"/>
      <c r="GKQ112" s="376"/>
      <c r="GKR112" s="376"/>
      <c r="GKS112" s="376"/>
      <c r="GKT112" s="376"/>
      <c r="GKU112" s="376"/>
      <c r="GKV112" s="376"/>
      <c r="GKW112" s="376"/>
      <c r="GKX112" s="376"/>
      <c r="GKY112" s="376"/>
      <c r="GKZ112" s="376"/>
      <c r="GLA112" s="376"/>
      <c r="GLB112" s="376"/>
      <c r="GLC112" s="376"/>
      <c r="GLD112" s="376"/>
      <c r="GLE112" s="376"/>
      <c r="GLF112" s="376"/>
      <c r="GLG112" s="376"/>
      <c r="GLH112" s="376"/>
      <c r="GLI112" s="376"/>
      <c r="GLJ112" s="376"/>
      <c r="GLK112" s="376"/>
      <c r="GLL112" s="376"/>
      <c r="GLM112" s="376"/>
      <c r="GLN112" s="376"/>
      <c r="GLO112" s="376"/>
      <c r="GLP112" s="376"/>
      <c r="GLQ112" s="376"/>
      <c r="GLR112" s="376"/>
      <c r="GLS112" s="376"/>
      <c r="GLT112" s="376"/>
      <c r="GLU112" s="376"/>
      <c r="GLV112" s="376"/>
      <c r="GLW112" s="376"/>
      <c r="GLX112" s="376"/>
      <c r="GLY112" s="376"/>
      <c r="GLZ112" s="376"/>
      <c r="GMA112" s="376"/>
      <c r="GMB112" s="376"/>
      <c r="GMC112" s="376"/>
      <c r="GMD112" s="376"/>
      <c r="GME112" s="376"/>
      <c r="GMF112" s="376"/>
      <c r="GMG112" s="376"/>
      <c r="GMH112" s="376"/>
      <c r="GMI112" s="376"/>
      <c r="GMJ112" s="376"/>
      <c r="GMK112" s="376"/>
      <c r="GML112" s="376"/>
      <c r="GMM112" s="376"/>
      <c r="GMN112" s="376"/>
      <c r="GMO112" s="376"/>
      <c r="GMP112" s="376"/>
      <c r="GMQ112" s="376"/>
      <c r="GMR112" s="376"/>
      <c r="GMS112" s="376"/>
      <c r="GMT112" s="376"/>
      <c r="GMU112" s="376"/>
      <c r="GMV112" s="376"/>
      <c r="GMW112" s="376"/>
      <c r="GMX112" s="376"/>
      <c r="GMY112" s="376"/>
      <c r="GMZ112" s="376"/>
      <c r="GNA112" s="376"/>
      <c r="GNB112" s="376"/>
      <c r="GNC112" s="376"/>
      <c r="GND112" s="376"/>
      <c r="GNE112" s="376"/>
      <c r="GNF112" s="376"/>
      <c r="GNG112" s="376"/>
      <c r="GNH112" s="376"/>
      <c r="GNI112" s="376"/>
      <c r="GNJ112" s="376"/>
      <c r="GNK112" s="376"/>
      <c r="GNL112" s="376"/>
      <c r="GNM112" s="376"/>
      <c r="GNN112" s="376"/>
      <c r="GNO112" s="376"/>
      <c r="GNP112" s="376"/>
      <c r="GNQ112" s="376"/>
      <c r="GNR112" s="376"/>
      <c r="GNS112" s="376"/>
      <c r="GNT112" s="376"/>
      <c r="GNU112" s="376"/>
      <c r="GNV112" s="376"/>
      <c r="GNW112" s="376"/>
      <c r="GNX112" s="376"/>
      <c r="GNY112" s="376"/>
      <c r="GNZ112" s="376"/>
      <c r="GOA112" s="376"/>
      <c r="GOB112" s="376"/>
      <c r="GOC112" s="376"/>
      <c r="GOD112" s="376"/>
      <c r="GOE112" s="376"/>
      <c r="GOF112" s="376"/>
      <c r="GOG112" s="376"/>
      <c r="GOH112" s="376"/>
      <c r="GOI112" s="376"/>
      <c r="GOJ112" s="376"/>
      <c r="GOK112" s="376"/>
      <c r="GOL112" s="376"/>
      <c r="GOM112" s="376"/>
      <c r="GON112" s="376"/>
      <c r="GOO112" s="376"/>
      <c r="GOP112" s="376"/>
      <c r="GOQ112" s="376"/>
      <c r="GOR112" s="376"/>
      <c r="GOS112" s="376"/>
      <c r="GOT112" s="376"/>
      <c r="GOU112" s="376"/>
      <c r="GOV112" s="376"/>
      <c r="GOW112" s="376"/>
      <c r="GOX112" s="376"/>
      <c r="GOY112" s="376"/>
      <c r="GOZ112" s="376"/>
      <c r="GPA112" s="376"/>
      <c r="GPB112" s="376"/>
      <c r="GPC112" s="376"/>
      <c r="GPD112" s="376"/>
      <c r="GPE112" s="376"/>
      <c r="GPF112" s="376"/>
      <c r="GPG112" s="376"/>
      <c r="GPH112" s="376"/>
      <c r="GPI112" s="376"/>
      <c r="GPJ112" s="376"/>
      <c r="GPK112" s="376"/>
      <c r="GPL112" s="376"/>
      <c r="GPM112" s="376"/>
      <c r="GPN112" s="376"/>
      <c r="GPO112" s="376"/>
      <c r="GPP112" s="376"/>
      <c r="GPQ112" s="376"/>
      <c r="GPR112" s="376"/>
      <c r="GPS112" s="376"/>
      <c r="GPT112" s="376"/>
      <c r="GPU112" s="376"/>
      <c r="GPV112" s="376"/>
      <c r="GPW112" s="376"/>
      <c r="GPX112" s="376"/>
      <c r="GPY112" s="376"/>
      <c r="GPZ112" s="376"/>
      <c r="GQA112" s="376"/>
      <c r="GQB112" s="376"/>
      <c r="GQC112" s="376"/>
      <c r="GQD112" s="376"/>
      <c r="GQE112" s="376"/>
      <c r="GQF112" s="376"/>
      <c r="GQG112" s="376"/>
      <c r="GQH112" s="376"/>
      <c r="GQI112" s="376"/>
      <c r="GQJ112" s="376"/>
      <c r="GQK112" s="376"/>
      <c r="GQL112" s="376"/>
      <c r="GQM112" s="376"/>
      <c r="GQN112" s="376"/>
      <c r="GQO112" s="376"/>
      <c r="GQP112" s="376"/>
      <c r="GQQ112" s="376"/>
      <c r="GQR112" s="376"/>
      <c r="GQS112" s="376"/>
      <c r="GQT112" s="376"/>
      <c r="GQU112" s="376"/>
      <c r="GQV112" s="376"/>
      <c r="GQW112" s="376"/>
      <c r="GQX112" s="376"/>
      <c r="GQY112" s="376"/>
      <c r="GQZ112" s="376"/>
      <c r="GRA112" s="376"/>
      <c r="GRB112" s="376"/>
      <c r="GRC112" s="376"/>
      <c r="GRD112" s="376"/>
      <c r="GRE112" s="376"/>
      <c r="GRF112" s="376"/>
      <c r="GRG112" s="376"/>
      <c r="GRH112" s="376"/>
      <c r="GRI112" s="376"/>
      <c r="GRJ112" s="376"/>
      <c r="GRK112" s="376"/>
      <c r="GRL112" s="376"/>
      <c r="GRM112" s="376"/>
      <c r="GRN112" s="376"/>
      <c r="GRO112" s="376"/>
      <c r="GRP112" s="376"/>
      <c r="GRQ112" s="376"/>
      <c r="GRR112" s="376"/>
      <c r="GRS112" s="376"/>
      <c r="GRT112" s="376"/>
      <c r="GRU112" s="376"/>
      <c r="GRV112" s="376"/>
      <c r="GRW112" s="376"/>
      <c r="GRX112" s="376"/>
      <c r="GRY112" s="376"/>
      <c r="GRZ112" s="376"/>
      <c r="GSA112" s="376"/>
      <c r="GSB112" s="376"/>
      <c r="GSC112" s="376"/>
      <c r="GSD112" s="376"/>
      <c r="GSE112" s="376"/>
      <c r="GSF112" s="376"/>
      <c r="GSG112" s="376"/>
      <c r="GSH112" s="376"/>
      <c r="GSI112" s="376"/>
      <c r="GSJ112" s="376"/>
      <c r="GSK112" s="376"/>
      <c r="GSL112" s="376"/>
      <c r="GSM112" s="376"/>
      <c r="GSN112" s="376"/>
      <c r="GSO112" s="376"/>
      <c r="GSP112" s="376"/>
      <c r="GSQ112" s="376"/>
      <c r="GSR112" s="376"/>
      <c r="GSS112" s="376"/>
      <c r="GST112" s="376"/>
      <c r="GSU112" s="376"/>
      <c r="GSV112" s="376"/>
      <c r="GSW112" s="376"/>
      <c r="GSX112" s="376"/>
      <c r="GSY112" s="376"/>
      <c r="GSZ112" s="376"/>
      <c r="GTA112" s="376"/>
      <c r="GTB112" s="376"/>
      <c r="GTC112" s="376"/>
      <c r="GTD112" s="376"/>
      <c r="GTE112" s="376"/>
      <c r="GTF112" s="376"/>
      <c r="GTG112" s="376"/>
      <c r="GTH112" s="376"/>
      <c r="GTI112" s="376"/>
      <c r="GTJ112" s="376"/>
      <c r="GTK112" s="376"/>
      <c r="GTL112" s="376"/>
      <c r="GTM112" s="376"/>
      <c r="GTN112" s="376"/>
      <c r="GTO112" s="376"/>
      <c r="GTP112" s="376"/>
      <c r="GTQ112" s="376"/>
      <c r="GTR112" s="376"/>
      <c r="GTS112" s="376"/>
      <c r="GTT112" s="376"/>
      <c r="GTU112" s="376"/>
      <c r="GTV112" s="376"/>
      <c r="GTW112" s="376"/>
      <c r="GTX112" s="376"/>
      <c r="GTY112" s="376"/>
      <c r="GTZ112" s="376"/>
      <c r="GUA112" s="376"/>
      <c r="GUB112" s="376"/>
      <c r="GUC112" s="376"/>
      <c r="GUD112" s="376"/>
      <c r="GUE112" s="376"/>
      <c r="GUF112" s="376"/>
      <c r="GUG112" s="376"/>
      <c r="GUH112" s="376"/>
      <c r="GUI112" s="376"/>
      <c r="GUJ112" s="376"/>
      <c r="GUK112" s="376"/>
      <c r="GUL112" s="376"/>
      <c r="GUM112" s="376"/>
      <c r="GUN112" s="376"/>
      <c r="GUO112" s="376"/>
      <c r="GUP112" s="376"/>
      <c r="GUQ112" s="376"/>
      <c r="GUR112" s="376"/>
      <c r="GUS112" s="376"/>
      <c r="GUT112" s="376"/>
      <c r="GUU112" s="376"/>
      <c r="GUV112" s="376"/>
      <c r="GUW112" s="376"/>
      <c r="GUX112" s="376"/>
      <c r="GUY112" s="376"/>
      <c r="GUZ112" s="376"/>
      <c r="GVA112" s="376"/>
      <c r="GVB112" s="376"/>
      <c r="GVC112" s="376"/>
      <c r="GVD112" s="376"/>
      <c r="GVE112" s="376"/>
      <c r="GVF112" s="376"/>
      <c r="GVG112" s="376"/>
      <c r="GVH112" s="376"/>
      <c r="GVI112" s="376"/>
      <c r="GVJ112" s="376"/>
      <c r="GVK112" s="376"/>
      <c r="GVL112" s="376"/>
      <c r="GVM112" s="376"/>
      <c r="GVN112" s="376"/>
      <c r="GVO112" s="376"/>
      <c r="GVP112" s="376"/>
      <c r="GVQ112" s="376"/>
      <c r="GVR112" s="376"/>
      <c r="GVS112" s="376"/>
      <c r="GVT112" s="376"/>
      <c r="GVU112" s="376"/>
      <c r="GVV112" s="376"/>
      <c r="GVW112" s="376"/>
      <c r="GVX112" s="376"/>
      <c r="GVY112" s="376"/>
      <c r="GVZ112" s="376"/>
      <c r="GWA112" s="376"/>
      <c r="GWB112" s="376"/>
      <c r="GWC112" s="376"/>
      <c r="GWD112" s="376"/>
      <c r="GWE112" s="376"/>
      <c r="GWF112" s="376"/>
      <c r="GWG112" s="376"/>
      <c r="GWH112" s="376"/>
      <c r="GWI112" s="376"/>
      <c r="GWJ112" s="376"/>
      <c r="GWK112" s="376"/>
      <c r="GWL112" s="376"/>
      <c r="GWM112" s="376"/>
      <c r="GWN112" s="376"/>
      <c r="GWO112" s="376"/>
      <c r="GWP112" s="376"/>
      <c r="GWQ112" s="376"/>
      <c r="GWR112" s="376"/>
      <c r="GWS112" s="376"/>
      <c r="GWT112" s="376"/>
      <c r="GWU112" s="376"/>
      <c r="GWV112" s="376"/>
      <c r="GWW112" s="376"/>
      <c r="GWX112" s="376"/>
      <c r="GWY112" s="376"/>
      <c r="GWZ112" s="376"/>
      <c r="GXA112" s="376"/>
      <c r="GXB112" s="376"/>
      <c r="GXC112" s="376"/>
      <c r="GXD112" s="376"/>
      <c r="GXE112" s="376"/>
      <c r="GXF112" s="376"/>
      <c r="GXG112" s="376"/>
      <c r="GXH112" s="376"/>
      <c r="GXI112" s="376"/>
      <c r="GXJ112" s="376"/>
      <c r="GXK112" s="376"/>
      <c r="GXL112" s="376"/>
      <c r="GXM112" s="376"/>
      <c r="GXN112" s="376"/>
      <c r="GXO112" s="376"/>
      <c r="GXP112" s="376"/>
      <c r="GXQ112" s="376"/>
      <c r="GXR112" s="376"/>
      <c r="GXS112" s="376"/>
      <c r="GXT112" s="376"/>
      <c r="GXU112" s="376"/>
      <c r="GXV112" s="376"/>
      <c r="GXW112" s="376"/>
      <c r="GXX112" s="376"/>
      <c r="GXY112" s="376"/>
      <c r="GXZ112" s="376"/>
      <c r="GYA112" s="376"/>
      <c r="GYB112" s="376"/>
      <c r="GYC112" s="376"/>
      <c r="GYD112" s="376"/>
      <c r="GYE112" s="376"/>
      <c r="GYF112" s="376"/>
      <c r="GYG112" s="376"/>
      <c r="GYH112" s="376"/>
      <c r="GYI112" s="376"/>
      <c r="GYJ112" s="376"/>
      <c r="GYK112" s="376"/>
      <c r="GYL112" s="376"/>
      <c r="GYM112" s="376"/>
      <c r="GYN112" s="376"/>
      <c r="GYO112" s="376"/>
      <c r="GYP112" s="376"/>
      <c r="GYQ112" s="376"/>
      <c r="GYR112" s="376"/>
      <c r="GYS112" s="376"/>
      <c r="GYT112" s="376"/>
      <c r="GYU112" s="376"/>
      <c r="GYV112" s="376"/>
      <c r="GYW112" s="376"/>
      <c r="GYX112" s="376"/>
      <c r="GYY112" s="376"/>
      <c r="GYZ112" s="376"/>
      <c r="GZA112" s="376"/>
      <c r="GZB112" s="376"/>
      <c r="GZC112" s="376"/>
      <c r="GZD112" s="376"/>
      <c r="GZE112" s="376"/>
      <c r="GZF112" s="376"/>
      <c r="GZG112" s="376"/>
      <c r="GZH112" s="376"/>
      <c r="GZI112" s="376"/>
      <c r="GZJ112" s="376"/>
      <c r="GZK112" s="376"/>
      <c r="GZL112" s="376"/>
      <c r="GZM112" s="376"/>
      <c r="GZN112" s="376"/>
      <c r="GZO112" s="376"/>
      <c r="GZP112" s="376"/>
      <c r="GZQ112" s="376"/>
      <c r="GZR112" s="376"/>
      <c r="GZS112" s="376"/>
      <c r="GZT112" s="376"/>
      <c r="GZU112" s="376"/>
      <c r="GZV112" s="376"/>
      <c r="GZW112" s="376"/>
      <c r="GZX112" s="376"/>
      <c r="GZY112" s="376"/>
      <c r="GZZ112" s="376"/>
      <c r="HAA112" s="376"/>
      <c r="HAB112" s="376"/>
      <c r="HAC112" s="376"/>
      <c r="HAD112" s="376"/>
      <c r="HAE112" s="376"/>
      <c r="HAF112" s="376"/>
      <c r="HAG112" s="376"/>
      <c r="HAH112" s="376"/>
      <c r="HAI112" s="376"/>
      <c r="HAJ112" s="376"/>
      <c r="HAK112" s="376"/>
      <c r="HAL112" s="376"/>
      <c r="HAM112" s="376"/>
      <c r="HAN112" s="376"/>
      <c r="HAO112" s="376"/>
      <c r="HAP112" s="376"/>
      <c r="HAQ112" s="376"/>
      <c r="HAR112" s="376"/>
      <c r="HAS112" s="376"/>
      <c r="HAT112" s="376"/>
      <c r="HAU112" s="376"/>
      <c r="HAV112" s="376"/>
      <c r="HAW112" s="376"/>
      <c r="HAX112" s="376"/>
      <c r="HAY112" s="376"/>
      <c r="HAZ112" s="376"/>
      <c r="HBA112" s="376"/>
      <c r="HBB112" s="376"/>
      <c r="HBC112" s="376"/>
      <c r="HBD112" s="376"/>
      <c r="HBE112" s="376"/>
      <c r="HBF112" s="376"/>
      <c r="HBG112" s="376"/>
      <c r="HBH112" s="376"/>
      <c r="HBI112" s="376"/>
      <c r="HBJ112" s="376"/>
      <c r="HBK112" s="376"/>
      <c r="HBL112" s="376"/>
      <c r="HBM112" s="376"/>
      <c r="HBN112" s="376"/>
      <c r="HBO112" s="376"/>
      <c r="HBP112" s="376"/>
      <c r="HBQ112" s="376"/>
      <c r="HBR112" s="376"/>
      <c r="HBS112" s="376"/>
      <c r="HBT112" s="376"/>
      <c r="HBU112" s="376"/>
      <c r="HBV112" s="376"/>
      <c r="HBW112" s="376"/>
      <c r="HBX112" s="376"/>
      <c r="HBY112" s="376"/>
      <c r="HBZ112" s="376"/>
      <c r="HCA112" s="376"/>
      <c r="HCB112" s="376"/>
      <c r="HCC112" s="376"/>
      <c r="HCD112" s="376"/>
      <c r="HCE112" s="376"/>
      <c r="HCF112" s="376"/>
      <c r="HCG112" s="376"/>
      <c r="HCH112" s="376"/>
      <c r="HCI112" s="376"/>
      <c r="HCJ112" s="376"/>
      <c r="HCK112" s="376"/>
      <c r="HCL112" s="376"/>
      <c r="HCM112" s="376"/>
      <c r="HCN112" s="376"/>
      <c r="HCO112" s="376"/>
      <c r="HCP112" s="376"/>
      <c r="HCQ112" s="376"/>
      <c r="HCR112" s="376"/>
      <c r="HCS112" s="376"/>
      <c r="HCT112" s="376"/>
      <c r="HCU112" s="376"/>
      <c r="HCV112" s="376"/>
      <c r="HCW112" s="376"/>
      <c r="HCX112" s="376"/>
      <c r="HCY112" s="376"/>
      <c r="HCZ112" s="376"/>
      <c r="HDA112" s="376"/>
      <c r="HDB112" s="376"/>
      <c r="HDC112" s="376"/>
      <c r="HDD112" s="376"/>
      <c r="HDE112" s="376"/>
      <c r="HDF112" s="376"/>
      <c r="HDG112" s="376"/>
      <c r="HDH112" s="376"/>
      <c r="HDI112" s="376"/>
      <c r="HDJ112" s="376"/>
      <c r="HDK112" s="376"/>
      <c r="HDL112" s="376"/>
      <c r="HDM112" s="376"/>
      <c r="HDN112" s="376"/>
      <c r="HDO112" s="376"/>
      <c r="HDP112" s="376"/>
      <c r="HDQ112" s="376"/>
      <c r="HDR112" s="376"/>
      <c r="HDS112" s="376"/>
      <c r="HDT112" s="376"/>
      <c r="HDU112" s="376"/>
      <c r="HDV112" s="376"/>
      <c r="HDW112" s="376"/>
      <c r="HDX112" s="376"/>
      <c r="HDY112" s="376"/>
      <c r="HDZ112" s="376"/>
      <c r="HEA112" s="376"/>
      <c r="HEB112" s="376"/>
      <c r="HEC112" s="376"/>
      <c r="HED112" s="376"/>
      <c r="HEE112" s="376"/>
      <c r="HEF112" s="376"/>
      <c r="HEG112" s="376"/>
      <c r="HEH112" s="376"/>
      <c r="HEI112" s="376"/>
      <c r="HEJ112" s="376"/>
      <c r="HEK112" s="376"/>
      <c r="HEL112" s="376"/>
      <c r="HEM112" s="376"/>
      <c r="HEN112" s="376"/>
      <c r="HEO112" s="376"/>
      <c r="HEP112" s="376"/>
      <c r="HEQ112" s="376"/>
      <c r="HER112" s="376"/>
      <c r="HES112" s="376"/>
      <c r="HET112" s="376"/>
      <c r="HEU112" s="376"/>
      <c r="HEV112" s="376"/>
      <c r="HEW112" s="376"/>
      <c r="HEX112" s="376"/>
      <c r="HEY112" s="376"/>
      <c r="HEZ112" s="376"/>
      <c r="HFA112" s="376"/>
      <c r="HFB112" s="376"/>
      <c r="HFC112" s="376"/>
      <c r="HFD112" s="376"/>
      <c r="HFE112" s="376"/>
      <c r="HFF112" s="376"/>
      <c r="HFG112" s="376"/>
      <c r="HFH112" s="376"/>
      <c r="HFI112" s="376"/>
      <c r="HFJ112" s="376"/>
      <c r="HFK112" s="376"/>
      <c r="HFL112" s="376"/>
      <c r="HFM112" s="376"/>
      <c r="HFN112" s="376"/>
      <c r="HFO112" s="376"/>
      <c r="HFP112" s="376"/>
      <c r="HFQ112" s="376"/>
      <c r="HFR112" s="376"/>
      <c r="HFS112" s="376"/>
      <c r="HFT112" s="376"/>
      <c r="HFU112" s="376"/>
      <c r="HFV112" s="376"/>
      <c r="HFW112" s="376"/>
      <c r="HFX112" s="376"/>
      <c r="HFY112" s="376"/>
      <c r="HFZ112" s="376"/>
      <c r="HGA112" s="376"/>
      <c r="HGB112" s="376"/>
      <c r="HGC112" s="376"/>
      <c r="HGD112" s="376"/>
      <c r="HGE112" s="376"/>
      <c r="HGF112" s="376"/>
      <c r="HGG112" s="376"/>
      <c r="HGH112" s="376"/>
      <c r="HGI112" s="376"/>
      <c r="HGJ112" s="376"/>
      <c r="HGK112" s="376"/>
      <c r="HGL112" s="376"/>
      <c r="HGM112" s="376"/>
      <c r="HGN112" s="376"/>
      <c r="HGO112" s="376"/>
      <c r="HGP112" s="376"/>
      <c r="HGQ112" s="376"/>
      <c r="HGR112" s="376"/>
      <c r="HGS112" s="376"/>
      <c r="HGT112" s="376"/>
      <c r="HGU112" s="376"/>
      <c r="HGV112" s="376"/>
      <c r="HGW112" s="376"/>
      <c r="HGX112" s="376"/>
      <c r="HGY112" s="376"/>
      <c r="HGZ112" s="376"/>
      <c r="HHA112" s="376"/>
      <c r="HHB112" s="376"/>
      <c r="HHC112" s="376"/>
      <c r="HHD112" s="376"/>
      <c r="HHE112" s="376"/>
      <c r="HHF112" s="376"/>
      <c r="HHG112" s="376"/>
      <c r="HHH112" s="376"/>
      <c r="HHI112" s="376"/>
      <c r="HHJ112" s="376"/>
      <c r="HHK112" s="376"/>
      <c r="HHL112" s="376"/>
      <c r="HHM112" s="376"/>
      <c r="HHN112" s="376"/>
      <c r="HHO112" s="376"/>
      <c r="HHP112" s="376"/>
      <c r="HHQ112" s="376"/>
      <c r="HHR112" s="376"/>
      <c r="HHS112" s="376"/>
      <c r="HHT112" s="376"/>
      <c r="HHU112" s="376"/>
      <c r="HHV112" s="376"/>
      <c r="HHW112" s="376"/>
      <c r="HHX112" s="376"/>
      <c r="HHY112" s="376"/>
      <c r="HHZ112" s="376"/>
      <c r="HIA112" s="376"/>
      <c r="HIB112" s="376"/>
      <c r="HIC112" s="376"/>
      <c r="HID112" s="376"/>
      <c r="HIE112" s="376"/>
      <c r="HIF112" s="376"/>
      <c r="HIG112" s="376"/>
      <c r="HIH112" s="376"/>
      <c r="HII112" s="376"/>
      <c r="HIJ112" s="376"/>
      <c r="HIK112" s="376"/>
      <c r="HIL112" s="376"/>
      <c r="HIM112" s="376"/>
      <c r="HIN112" s="376"/>
      <c r="HIO112" s="376"/>
      <c r="HIP112" s="376"/>
      <c r="HIQ112" s="376"/>
      <c r="HIR112" s="376"/>
      <c r="HIS112" s="376"/>
      <c r="HIT112" s="376"/>
      <c r="HIU112" s="376"/>
      <c r="HIV112" s="376"/>
      <c r="HIW112" s="376"/>
      <c r="HIX112" s="376"/>
      <c r="HIY112" s="376"/>
      <c r="HIZ112" s="376"/>
      <c r="HJA112" s="376"/>
      <c r="HJB112" s="376"/>
      <c r="HJC112" s="376"/>
      <c r="HJD112" s="376"/>
      <c r="HJE112" s="376"/>
      <c r="HJF112" s="376"/>
      <c r="HJG112" s="376"/>
      <c r="HJH112" s="376"/>
      <c r="HJI112" s="376"/>
      <c r="HJJ112" s="376"/>
      <c r="HJK112" s="376"/>
      <c r="HJL112" s="376"/>
      <c r="HJM112" s="376"/>
      <c r="HJN112" s="376"/>
      <c r="HJO112" s="376"/>
      <c r="HJP112" s="376"/>
      <c r="HJQ112" s="376"/>
      <c r="HJR112" s="376"/>
      <c r="HJS112" s="376"/>
      <c r="HJT112" s="376"/>
      <c r="HJU112" s="376"/>
      <c r="HJV112" s="376"/>
      <c r="HJW112" s="376"/>
      <c r="HJX112" s="376"/>
      <c r="HJY112" s="376"/>
      <c r="HJZ112" s="376"/>
      <c r="HKA112" s="376"/>
      <c r="HKB112" s="376"/>
      <c r="HKC112" s="376"/>
      <c r="HKD112" s="376"/>
      <c r="HKE112" s="376"/>
      <c r="HKF112" s="376"/>
      <c r="HKG112" s="376"/>
      <c r="HKH112" s="376"/>
      <c r="HKI112" s="376"/>
      <c r="HKJ112" s="376"/>
      <c r="HKK112" s="376"/>
      <c r="HKL112" s="376"/>
      <c r="HKM112" s="376"/>
      <c r="HKN112" s="376"/>
      <c r="HKO112" s="376"/>
      <c r="HKP112" s="376"/>
      <c r="HKQ112" s="376"/>
      <c r="HKR112" s="376"/>
      <c r="HKS112" s="376"/>
      <c r="HKT112" s="376"/>
      <c r="HKU112" s="376"/>
      <c r="HKV112" s="376"/>
      <c r="HKW112" s="376"/>
      <c r="HKX112" s="376"/>
      <c r="HKY112" s="376"/>
      <c r="HKZ112" s="376"/>
      <c r="HLA112" s="376"/>
      <c r="HLB112" s="376"/>
      <c r="HLC112" s="376"/>
      <c r="HLD112" s="376"/>
      <c r="HLE112" s="376"/>
      <c r="HLF112" s="376"/>
      <c r="HLG112" s="376"/>
      <c r="HLH112" s="376"/>
      <c r="HLI112" s="376"/>
      <c r="HLJ112" s="376"/>
      <c r="HLK112" s="376"/>
      <c r="HLL112" s="376"/>
      <c r="HLM112" s="376"/>
      <c r="HLN112" s="376"/>
      <c r="HLO112" s="376"/>
      <c r="HLP112" s="376"/>
      <c r="HLQ112" s="376"/>
      <c r="HLR112" s="376"/>
      <c r="HLS112" s="376"/>
      <c r="HLT112" s="376"/>
      <c r="HLU112" s="376"/>
      <c r="HLV112" s="376"/>
      <c r="HLW112" s="376"/>
      <c r="HLX112" s="376"/>
      <c r="HLY112" s="376"/>
      <c r="HLZ112" s="376"/>
      <c r="HMA112" s="376"/>
      <c r="HMB112" s="376"/>
      <c r="HMC112" s="376"/>
      <c r="HMD112" s="376"/>
      <c r="HME112" s="376"/>
      <c r="HMF112" s="376"/>
      <c r="HMG112" s="376"/>
      <c r="HMH112" s="376"/>
      <c r="HMI112" s="376"/>
      <c r="HMJ112" s="376"/>
      <c r="HMK112" s="376"/>
      <c r="HML112" s="376"/>
      <c r="HMM112" s="376"/>
      <c r="HMN112" s="376"/>
      <c r="HMO112" s="376"/>
      <c r="HMP112" s="376"/>
      <c r="HMQ112" s="376"/>
      <c r="HMR112" s="376"/>
      <c r="HMS112" s="376"/>
      <c r="HMT112" s="376"/>
      <c r="HMU112" s="376"/>
      <c r="HMV112" s="376"/>
      <c r="HMW112" s="376"/>
      <c r="HMX112" s="376"/>
      <c r="HMY112" s="376"/>
      <c r="HMZ112" s="376"/>
      <c r="HNA112" s="376"/>
      <c r="HNB112" s="376"/>
      <c r="HNC112" s="376"/>
      <c r="HND112" s="376"/>
      <c r="HNE112" s="376"/>
      <c r="HNF112" s="376"/>
      <c r="HNG112" s="376"/>
      <c r="HNH112" s="376"/>
      <c r="HNI112" s="376"/>
      <c r="HNJ112" s="376"/>
      <c r="HNK112" s="376"/>
      <c r="HNL112" s="376"/>
      <c r="HNM112" s="376"/>
      <c r="HNN112" s="376"/>
      <c r="HNO112" s="376"/>
      <c r="HNP112" s="376"/>
      <c r="HNQ112" s="376"/>
      <c r="HNR112" s="376"/>
      <c r="HNS112" s="376"/>
      <c r="HNT112" s="376"/>
      <c r="HNU112" s="376"/>
      <c r="HNV112" s="376"/>
      <c r="HNW112" s="376"/>
      <c r="HNX112" s="376"/>
      <c r="HNY112" s="376"/>
      <c r="HNZ112" s="376"/>
      <c r="HOA112" s="376"/>
      <c r="HOB112" s="376"/>
      <c r="HOC112" s="376"/>
      <c r="HOD112" s="376"/>
      <c r="HOE112" s="376"/>
      <c r="HOF112" s="376"/>
      <c r="HOG112" s="376"/>
      <c r="HOH112" s="376"/>
      <c r="HOI112" s="376"/>
      <c r="HOJ112" s="376"/>
      <c r="HOK112" s="376"/>
      <c r="HOL112" s="376"/>
      <c r="HOM112" s="376"/>
      <c r="HON112" s="376"/>
      <c r="HOO112" s="376"/>
      <c r="HOP112" s="376"/>
      <c r="HOQ112" s="376"/>
      <c r="HOR112" s="376"/>
      <c r="HOS112" s="376"/>
      <c r="HOT112" s="376"/>
      <c r="HOU112" s="376"/>
      <c r="HOV112" s="376"/>
      <c r="HOW112" s="376"/>
      <c r="HOX112" s="376"/>
      <c r="HOY112" s="376"/>
      <c r="HOZ112" s="376"/>
      <c r="HPA112" s="376"/>
      <c r="HPB112" s="376"/>
      <c r="HPC112" s="376"/>
      <c r="HPD112" s="376"/>
      <c r="HPE112" s="376"/>
      <c r="HPF112" s="376"/>
      <c r="HPG112" s="376"/>
      <c r="HPH112" s="376"/>
      <c r="HPI112" s="376"/>
      <c r="HPJ112" s="376"/>
      <c r="HPK112" s="376"/>
      <c r="HPL112" s="376"/>
      <c r="HPM112" s="376"/>
      <c r="HPN112" s="376"/>
      <c r="HPO112" s="376"/>
      <c r="HPP112" s="376"/>
      <c r="HPQ112" s="376"/>
      <c r="HPR112" s="376"/>
      <c r="HPS112" s="376"/>
      <c r="HPT112" s="376"/>
      <c r="HPU112" s="376"/>
      <c r="HPV112" s="376"/>
      <c r="HPW112" s="376"/>
      <c r="HPX112" s="376"/>
      <c r="HPY112" s="376"/>
      <c r="HPZ112" s="376"/>
      <c r="HQA112" s="376"/>
      <c r="HQB112" s="376"/>
      <c r="HQC112" s="376"/>
      <c r="HQD112" s="376"/>
      <c r="HQE112" s="376"/>
      <c r="HQF112" s="376"/>
      <c r="HQG112" s="376"/>
      <c r="HQH112" s="376"/>
      <c r="HQI112" s="376"/>
      <c r="HQJ112" s="376"/>
      <c r="HQK112" s="376"/>
      <c r="HQL112" s="376"/>
      <c r="HQM112" s="376"/>
      <c r="HQN112" s="376"/>
      <c r="HQO112" s="376"/>
      <c r="HQP112" s="376"/>
      <c r="HQQ112" s="376"/>
      <c r="HQR112" s="376"/>
      <c r="HQS112" s="376"/>
      <c r="HQT112" s="376"/>
      <c r="HQU112" s="376"/>
      <c r="HQV112" s="376"/>
      <c r="HQW112" s="376"/>
      <c r="HQX112" s="376"/>
      <c r="HQY112" s="376"/>
      <c r="HQZ112" s="376"/>
      <c r="HRA112" s="376"/>
      <c r="HRB112" s="376"/>
      <c r="HRC112" s="376"/>
      <c r="HRD112" s="376"/>
      <c r="HRE112" s="376"/>
      <c r="HRF112" s="376"/>
      <c r="HRG112" s="376"/>
      <c r="HRH112" s="376"/>
      <c r="HRI112" s="376"/>
      <c r="HRJ112" s="376"/>
      <c r="HRK112" s="376"/>
      <c r="HRL112" s="376"/>
      <c r="HRM112" s="376"/>
      <c r="HRN112" s="376"/>
      <c r="HRO112" s="376"/>
      <c r="HRP112" s="376"/>
      <c r="HRQ112" s="376"/>
      <c r="HRR112" s="376"/>
      <c r="HRS112" s="376"/>
      <c r="HRT112" s="376"/>
      <c r="HRU112" s="376"/>
      <c r="HRV112" s="376"/>
      <c r="HRW112" s="376"/>
      <c r="HRX112" s="376"/>
      <c r="HRY112" s="376"/>
      <c r="HRZ112" s="376"/>
      <c r="HSA112" s="376"/>
      <c r="HSB112" s="376"/>
      <c r="HSC112" s="376"/>
      <c r="HSD112" s="376"/>
      <c r="HSE112" s="376"/>
      <c r="HSF112" s="376"/>
      <c r="HSG112" s="376"/>
      <c r="HSH112" s="376"/>
      <c r="HSI112" s="376"/>
      <c r="HSJ112" s="376"/>
      <c r="HSK112" s="376"/>
      <c r="HSL112" s="376"/>
      <c r="HSM112" s="376"/>
      <c r="HSN112" s="376"/>
      <c r="HSO112" s="376"/>
      <c r="HSP112" s="376"/>
      <c r="HSQ112" s="376"/>
      <c r="HSR112" s="376"/>
      <c r="HSS112" s="376"/>
      <c r="HST112" s="376"/>
      <c r="HSU112" s="376"/>
      <c r="HSV112" s="376"/>
      <c r="HSW112" s="376"/>
      <c r="HSX112" s="376"/>
      <c r="HSY112" s="376"/>
      <c r="HSZ112" s="376"/>
      <c r="HTA112" s="376"/>
      <c r="HTB112" s="376"/>
      <c r="HTC112" s="376"/>
      <c r="HTD112" s="376"/>
      <c r="HTE112" s="376"/>
      <c r="HTF112" s="376"/>
      <c r="HTG112" s="376"/>
      <c r="HTH112" s="376"/>
      <c r="HTI112" s="376"/>
      <c r="HTJ112" s="376"/>
      <c r="HTK112" s="376"/>
      <c r="HTL112" s="376"/>
      <c r="HTM112" s="376"/>
      <c r="HTN112" s="376"/>
      <c r="HTO112" s="376"/>
      <c r="HTP112" s="376"/>
      <c r="HTQ112" s="376"/>
      <c r="HTR112" s="376"/>
      <c r="HTS112" s="376"/>
      <c r="HTT112" s="376"/>
      <c r="HTU112" s="376"/>
      <c r="HTV112" s="376"/>
      <c r="HTW112" s="376"/>
      <c r="HTX112" s="376"/>
      <c r="HTY112" s="376"/>
      <c r="HTZ112" s="376"/>
      <c r="HUA112" s="376"/>
      <c r="HUB112" s="376"/>
      <c r="HUC112" s="376"/>
      <c r="HUD112" s="376"/>
      <c r="HUE112" s="376"/>
      <c r="HUF112" s="376"/>
      <c r="HUG112" s="376"/>
      <c r="HUH112" s="376"/>
      <c r="HUI112" s="376"/>
      <c r="HUJ112" s="376"/>
      <c r="HUK112" s="376"/>
      <c r="HUL112" s="376"/>
      <c r="HUM112" s="376"/>
      <c r="HUN112" s="376"/>
      <c r="HUO112" s="376"/>
      <c r="HUP112" s="376"/>
      <c r="HUQ112" s="376"/>
      <c r="HUR112" s="376"/>
      <c r="HUS112" s="376"/>
      <c r="HUT112" s="376"/>
      <c r="HUU112" s="376"/>
      <c r="HUV112" s="376"/>
      <c r="HUW112" s="376"/>
      <c r="HUX112" s="376"/>
      <c r="HUY112" s="376"/>
      <c r="HUZ112" s="376"/>
      <c r="HVA112" s="376"/>
      <c r="HVB112" s="376"/>
      <c r="HVC112" s="376"/>
      <c r="HVD112" s="376"/>
      <c r="HVE112" s="376"/>
      <c r="HVF112" s="376"/>
      <c r="HVG112" s="376"/>
      <c r="HVH112" s="376"/>
      <c r="HVI112" s="376"/>
      <c r="HVJ112" s="376"/>
      <c r="HVK112" s="376"/>
      <c r="HVL112" s="376"/>
      <c r="HVM112" s="376"/>
      <c r="HVN112" s="376"/>
      <c r="HVO112" s="376"/>
      <c r="HVP112" s="376"/>
      <c r="HVQ112" s="376"/>
      <c r="HVR112" s="376"/>
      <c r="HVS112" s="376"/>
      <c r="HVT112" s="376"/>
      <c r="HVU112" s="376"/>
      <c r="HVV112" s="376"/>
      <c r="HVW112" s="376"/>
      <c r="HVX112" s="376"/>
      <c r="HVY112" s="376"/>
      <c r="HVZ112" s="376"/>
      <c r="HWA112" s="376"/>
      <c r="HWB112" s="376"/>
      <c r="HWC112" s="376"/>
      <c r="HWD112" s="376"/>
      <c r="HWE112" s="376"/>
      <c r="HWF112" s="376"/>
      <c r="HWG112" s="376"/>
      <c r="HWH112" s="376"/>
      <c r="HWI112" s="376"/>
      <c r="HWJ112" s="376"/>
      <c r="HWK112" s="376"/>
      <c r="HWL112" s="376"/>
      <c r="HWM112" s="376"/>
      <c r="HWN112" s="376"/>
      <c r="HWO112" s="376"/>
      <c r="HWP112" s="376"/>
      <c r="HWQ112" s="376"/>
      <c r="HWR112" s="376"/>
      <c r="HWS112" s="376"/>
      <c r="HWT112" s="376"/>
      <c r="HWU112" s="376"/>
      <c r="HWV112" s="376"/>
      <c r="HWW112" s="376"/>
      <c r="HWX112" s="376"/>
      <c r="HWY112" s="376"/>
      <c r="HWZ112" s="376"/>
      <c r="HXA112" s="376"/>
      <c r="HXB112" s="376"/>
      <c r="HXC112" s="376"/>
      <c r="HXD112" s="376"/>
      <c r="HXE112" s="376"/>
      <c r="HXF112" s="376"/>
      <c r="HXG112" s="376"/>
      <c r="HXH112" s="376"/>
      <c r="HXI112" s="376"/>
      <c r="HXJ112" s="376"/>
      <c r="HXK112" s="376"/>
      <c r="HXL112" s="376"/>
      <c r="HXM112" s="376"/>
      <c r="HXN112" s="376"/>
      <c r="HXO112" s="376"/>
      <c r="HXP112" s="376"/>
      <c r="HXQ112" s="376"/>
      <c r="HXR112" s="376"/>
      <c r="HXS112" s="376"/>
      <c r="HXT112" s="376"/>
      <c r="HXU112" s="376"/>
      <c r="HXV112" s="376"/>
      <c r="HXW112" s="376"/>
      <c r="HXX112" s="376"/>
      <c r="HXY112" s="376"/>
      <c r="HXZ112" s="376"/>
      <c r="HYA112" s="376"/>
      <c r="HYB112" s="376"/>
      <c r="HYC112" s="376"/>
      <c r="HYD112" s="376"/>
      <c r="HYE112" s="376"/>
      <c r="HYF112" s="376"/>
      <c r="HYG112" s="376"/>
      <c r="HYH112" s="376"/>
      <c r="HYI112" s="376"/>
      <c r="HYJ112" s="376"/>
      <c r="HYK112" s="376"/>
      <c r="HYL112" s="376"/>
      <c r="HYM112" s="376"/>
      <c r="HYN112" s="376"/>
      <c r="HYO112" s="376"/>
      <c r="HYP112" s="376"/>
      <c r="HYQ112" s="376"/>
      <c r="HYR112" s="376"/>
      <c r="HYS112" s="376"/>
      <c r="HYT112" s="376"/>
      <c r="HYU112" s="376"/>
      <c r="HYV112" s="376"/>
      <c r="HYW112" s="376"/>
      <c r="HYX112" s="376"/>
      <c r="HYY112" s="376"/>
      <c r="HYZ112" s="376"/>
      <c r="HZA112" s="376"/>
      <c r="HZB112" s="376"/>
      <c r="HZC112" s="376"/>
      <c r="HZD112" s="376"/>
      <c r="HZE112" s="376"/>
      <c r="HZF112" s="376"/>
      <c r="HZG112" s="376"/>
      <c r="HZH112" s="376"/>
      <c r="HZI112" s="376"/>
      <c r="HZJ112" s="376"/>
      <c r="HZK112" s="376"/>
      <c r="HZL112" s="376"/>
      <c r="HZM112" s="376"/>
      <c r="HZN112" s="376"/>
      <c r="HZO112" s="376"/>
      <c r="HZP112" s="376"/>
      <c r="HZQ112" s="376"/>
      <c r="HZR112" s="376"/>
      <c r="HZS112" s="376"/>
      <c r="HZT112" s="376"/>
      <c r="HZU112" s="376"/>
      <c r="HZV112" s="376"/>
      <c r="HZW112" s="376"/>
      <c r="HZX112" s="376"/>
      <c r="HZY112" s="376"/>
      <c r="HZZ112" s="376"/>
      <c r="IAA112" s="376"/>
      <c r="IAB112" s="376"/>
      <c r="IAC112" s="376"/>
      <c r="IAD112" s="376"/>
      <c r="IAE112" s="376"/>
      <c r="IAF112" s="376"/>
      <c r="IAG112" s="376"/>
      <c r="IAH112" s="376"/>
      <c r="IAI112" s="376"/>
      <c r="IAJ112" s="376"/>
      <c r="IAK112" s="376"/>
      <c r="IAL112" s="376"/>
      <c r="IAM112" s="376"/>
      <c r="IAN112" s="376"/>
      <c r="IAO112" s="376"/>
      <c r="IAP112" s="376"/>
      <c r="IAQ112" s="376"/>
      <c r="IAR112" s="376"/>
      <c r="IAS112" s="376"/>
      <c r="IAT112" s="376"/>
      <c r="IAU112" s="376"/>
      <c r="IAV112" s="376"/>
      <c r="IAW112" s="376"/>
      <c r="IAX112" s="376"/>
      <c r="IAY112" s="376"/>
      <c r="IAZ112" s="376"/>
      <c r="IBA112" s="376"/>
      <c r="IBB112" s="376"/>
      <c r="IBC112" s="376"/>
      <c r="IBD112" s="376"/>
      <c r="IBE112" s="376"/>
      <c r="IBF112" s="376"/>
      <c r="IBG112" s="376"/>
      <c r="IBH112" s="376"/>
      <c r="IBI112" s="376"/>
      <c r="IBJ112" s="376"/>
      <c r="IBK112" s="376"/>
      <c r="IBL112" s="376"/>
      <c r="IBM112" s="376"/>
      <c r="IBN112" s="376"/>
      <c r="IBO112" s="376"/>
      <c r="IBP112" s="376"/>
      <c r="IBQ112" s="376"/>
      <c r="IBR112" s="376"/>
      <c r="IBS112" s="376"/>
      <c r="IBT112" s="376"/>
      <c r="IBU112" s="376"/>
      <c r="IBV112" s="376"/>
      <c r="IBW112" s="376"/>
      <c r="IBX112" s="376"/>
      <c r="IBY112" s="376"/>
      <c r="IBZ112" s="376"/>
      <c r="ICA112" s="376"/>
      <c r="ICB112" s="376"/>
      <c r="ICC112" s="376"/>
      <c r="ICD112" s="376"/>
      <c r="ICE112" s="376"/>
      <c r="ICF112" s="376"/>
      <c r="ICG112" s="376"/>
      <c r="ICH112" s="376"/>
      <c r="ICI112" s="376"/>
      <c r="ICJ112" s="376"/>
      <c r="ICK112" s="376"/>
      <c r="ICL112" s="376"/>
      <c r="ICM112" s="376"/>
      <c r="ICN112" s="376"/>
      <c r="ICO112" s="376"/>
      <c r="ICP112" s="376"/>
      <c r="ICQ112" s="376"/>
      <c r="ICR112" s="376"/>
      <c r="ICS112" s="376"/>
      <c r="ICT112" s="376"/>
      <c r="ICU112" s="376"/>
      <c r="ICV112" s="376"/>
      <c r="ICW112" s="376"/>
      <c r="ICX112" s="376"/>
      <c r="ICY112" s="376"/>
      <c r="ICZ112" s="376"/>
      <c r="IDA112" s="376"/>
      <c r="IDB112" s="376"/>
      <c r="IDC112" s="376"/>
      <c r="IDD112" s="376"/>
      <c r="IDE112" s="376"/>
      <c r="IDF112" s="376"/>
      <c r="IDG112" s="376"/>
      <c r="IDH112" s="376"/>
      <c r="IDI112" s="376"/>
      <c r="IDJ112" s="376"/>
      <c r="IDK112" s="376"/>
      <c r="IDL112" s="376"/>
      <c r="IDM112" s="376"/>
      <c r="IDN112" s="376"/>
      <c r="IDO112" s="376"/>
      <c r="IDP112" s="376"/>
      <c r="IDQ112" s="376"/>
      <c r="IDR112" s="376"/>
      <c r="IDS112" s="376"/>
      <c r="IDT112" s="376"/>
      <c r="IDU112" s="376"/>
      <c r="IDV112" s="376"/>
      <c r="IDW112" s="376"/>
      <c r="IDX112" s="376"/>
      <c r="IDY112" s="376"/>
      <c r="IDZ112" s="376"/>
      <c r="IEA112" s="376"/>
      <c r="IEB112" s="376"/>
      <c r="IEC112" s="376"/>
      <c r="IED112" s="376"/>
      <c r="IEE112" s="376"/>
      <c r="IEF112" s="376"/>
      <c r="IEG112" s="376"/>
      <c r="IEH112" s="376"/>
      <c r="IEI112" s="376"/>
      <c r="IEJ112" s="376"/>
      <c r="IEK112" s="376"/>
      <c r="IEL112" s="376"/>
      <c r="IEM112" s="376"/>
      <c r="IEN112" s="376"/>
      <c r="IEO112" s="376"/>
      <c r="IEP112" s="376"/>
      <c r="IEQ112" s="376"/>
      <c r="IER112" s="376"/>
      <c r="IES112" s="376"/>
      <c r="IET112" s="376"/>
      <c r="IEU112" s="376"/>
      <c r="IEV112" s="376"/>
      <c r="IEW112" s="376"/>
      <c r="IEX112" s="376"/>
      <c r="IEY112" s="376"/>
      <c r="IEZ112" s="376"/>
      <c r="IFA112" s="376"/>
      <c r="IFB112" s="376"/>
      <c r="IFC112" s="376"/>
      <c r="IFD112" s="376"/>
      <c r="IFE112" s="376"/>
      <c r="IFF112" s="376"/>
      <c r="IFG112" s="376"/>
      <c r="IFH112" s="376"/>
      <c r="IFI112" s="376"/>
      <c r="IFJ112" s="376"/>
      <c r="IFK112" s="376"/>
      <c r="IFL112" s="376"/>
      <c r="IFM112" s="376"/>
      <c r="IFN112" s="376"/>
      <c r="IFO112" s="376"/>
      <c r="IFP112" s="376"/>
      <c r="IFQ112" s="376"/>
      <c r="IFR112" s="376"/>
      <c r="IFS112" s="376"/>
      <c r="IFT112" s="376"/>
      <c r="IFU112" s="376"/>
      <c r="IFV112" s="376"/>
      <c r="IFW112" s="376"/>
      <c r="IFX112" s="376"/>
      <c r="IFY112" s="376"/>
      <c r="IFZ112" s="376"/>
      <c r="IGA112" s="376"/>
      <c r="IGB112" s="376"/>
      <c r="IGC112" s="376"/>
      <c r="IGD112" s="376"/>
      <c r="IGE112" s="376"/>
      <c r="IGF112" s="376"/>
      <c r="IGG112" s="376"/>
      <c r="IGH112" s="376"/>
      <c r="IGI112" s="376"/>
      <c r="IGJ112" s="376"/>
      <c r="IGK112" s="376"/>
      <c r="IGL112" s="376"/>
      <c r="IGM112" s="376"/>
      <c r="IGN112" s="376"/>
      <c r="IGO112" s="376"/>
      <c r="IGP112" s="376"/>
      <c r="IGQ112" s="376"/>
      <c r="IGR112" s="376"/>
      <c r="IGS112" s="376"/>
      <c r="IGT112" s="376"/>
      <c r="IGU112" s="376"/>
      <c r="IGV112" s="376"/>
      <c r="IGW112" s="376"/>
      <c r="IGX112" s="376"/>
      <c r="IGY112" s="376"/>
      <c r="IGZ112" s="376"/>
      <c r="IHA112" s="376"/>
      <c r="IHB112" s="376"/>
      <c r="IHC112" s="376"/>
      <c r="IHD112" s="376"/>
      <c r="IHE112" s="376"/>
      <c r="IHF112" s="376"/>
      <c r="IHG112" s="376"/>
      <c r="IHH112" s="376"/>
      <c r="IHI112" s="376"/>
      <c r="IHJ112" s="376"/>
      <c r="IHK112" s="376"/>
      <c r="IHL112" s="376"/>
      <c r="IHM112" s="376"/>
      <c r="IHN112" s="376"/>
      <c r="IHO112" s="376"/>
      <c r="IHP112" s="376"/>
      <c r="IHQ112" s="376"/>
      <c r="IHR112" s="376"/>
      <c r="IHS112" s="376"/>
      <c r="IHT112" s="376"/>
      <c r="IHU112" s="376"/>
      <c r="IHV112" s="376"/>
      <c r="IHW112" s="376"/>
      <c r="IHX112" s="376"/>
      <c r="IHY112" s="376"/>
      <c r="IHZ112" s="376"/>
      <c r="IIA112" s="376"/>
      <c r="IIB112" s="376"/>
      <c r="IIC112" s="376"/>
      <c r="IID112" s="376"/>
      <c r="IIE112" s="376"/>
      <c r="IIF112" s="376"/>
      <c r="IIG112" s="376"/>
      <c r="IIH112" s="376"/>
      <c r="III112" s="376"/>
      <c r="IIJ112" s="376"/>
      <c r="IIK112" s="376"/>
      <c r="IIL112" s="376"/>
      <c r="IIM112" s="376"/>
      <c r="IIN112" s="376"/>
      <c r="IIO112" s="376"/>
      <c r="IIP112" s="376"/>
      <c r="IIQ112" s="376"/>
      <c r="IIR112" s="376"/>
      <c r="IIS112" s="376"/>
      <c r="IIT112" s="376"/>
      <c r="IIU112" s="376"/>
      <c r="IIV112" s="376"/>
      <c r="IIW112" s="376"/>
      <c r="IIX112" s="376"/>
      <c r="IIY112" s="376"/>
      <c r="IIZ112" s="376"/>
      <c r="IJA112" s="376"/>
      <c r="IJB112" s="376"/>
      <c r="IJC112" s="376"/>
      <c r="IJD112" s="376"/>
      <c r="IJE112" s="376"/>
      <c r="IJF112" s="376"/>
      <c r="IJG112" s="376"/>
      <c r="IJH112" s="376"/>
      <c r="IJI112" s="376"/>
      <c r="IJJ112" s="376"/>
      <c r="IJK112" s="376"/>
      <c r="IJL112" s="376"/>
      <c r="IJM112" s="376"/>
      <c r="IJN112" s="376"/>
      <c r="IJO112" s="376"/>
      <c r="IJP112" s="376"/>
      <c r="IJQ112" s="376"/>
      <c r="IJR112" s="376"/>
      <c r="IJS112" s="376"/>
      <c r="IJT112" s="376"/>
      <c r="IJU112" s="376"/>
      <c r="IJV112" s="376"/>
      <c r="IJW112" s="376"/>
      <c r="IJX112" s="376"/>
      <c r="IJY112" s="376"/>
      <c r="IJZ112" s="376"/>
      <c r="IKA112" s="376"/>
      <c r="IKB112" s="376"/>
      <c r="IKC112" s="376"/>
      <c r="IKD112" s="376"/>
      <c r="IKE112" s="376"/>
      <c r="IKF112" s="376"/>
      <c r="IKG112" s="376"/>
      <c r="IKH112" s="376"/>
      <c r="IKI112" s="376"/>
      <c r="IKJ112" s="376"/>
      <c r="IKK112" s="376"/>
      <c r="IKL112" s="376"/>
      <c r="IKM112" s="376"/>
      <c r="IKN112" s="376"/>
      <c r="IKO112" s="376"/>
      <c r="IKP112" s="376"/>
      <c r="IKQ112" s="376"/>
      <c r="IKR112" s="376"/>
      <c r="IKS112" s="376"/>
      <c r="IKT112" s="376"/>
      <c r="IKU112" s="376"/>
      <c r="IKV112" s="376"/>
      <c r="IKW112" s="376"/>
      <c r="IKX112" s="376"/>
      <c r="IKY112" s="376"/>
      <c r="IKZ112" s="376"/>
      <c r="ILA112" s="376"/>
      <c r="ILB112" s="376"/>
      <c r="ILC112" s="376"/>
      <c r="ILD112" s="376"/>
      <c r="ILE112" s="376"/>
      <c r="ILF112" s="376"/>
      <c r="ILG112" s="376"/>
      <c r="ILH112" s="376"/>
      <c r="ILI112" s="376"/>
      <c r="ILJ112" s="376"/>
      <c r="ILK112" s="376"/>
      <c r="ILL112" s="376"/>
      <c r="ILM112" s="376"/>
      <c r="ILN112" s="376"/>
      <c r="ILO112" s="376"/>
      <c r="ILP112" s="376"/>
      <c r="ILQ112" s="376"/>
      <c r="ILR112" s="376"/>
      <c r="ILS112" s="376"/>
      <c r="ILT112" s="376"/>
      <c r="ILU112" s="376"/>
      <c r="ILV112" s="376"/>
      <c r="ILW112" s="376"/>
      <c r="ILX112" s="376"/>
      <c r="ILY112" s="376"/>
      <c r="ILZ112" s="376"/>
      <c r="IMA112" s="376"/>
      <c r="IMB112" s="376"/>
      <c r="IMC112" s="376"/>
      <c r="IMD112" s="376"/>
      <c r="IME112" s="376"/>
      <c r="IMF112" s="376"/>
      <c r="IMG112" s="376"/>
      <c r="IMH112" s="376"/>
      <c r="IMI112" s="376"/>
      <c r="IMJ112" s="376"/>
      <c r="IMK112" s="376"/>
      <c r="IML112" s="376"/>
      <c r="IMM112" s="376"/>
      <c r="IMN112" s="376"/>
      <c r="IMO112" s="376"/>
      <c r="IMP112" s="376"/>
      <c r="IMQ112" s="376"/>
      <c r="IMR112" s="376"/>
      <c r="IMS112" s="376"/>
      <c r="IMT112" s="376"/>
      <c r="IMU112" s="376"/>
      <c r="IMV112" s="376"/>
      <c r="IMW112" s="376"/>
      <c r="IMX112" s="376"/>
      <c r="IMY112" s="376"/>
      <c r="IMZ112" s="376"/>
      <c r="INA112" s="376"/>
      <c r="INB112" s="376"/>
      <c r="INC112" s="376"/>
      <c r="IND112" s="376"/>
      <c r="INE112" s="376"/>
      <c r="INF112" s="376"/>
      <c r="ING112" s="376"/>
      <c r="INH112" s="376"/>
      <c r="INI112" s="376"/>
      <c r="INJ112" s="376"/>
      <c r="INK112" s="376"/>
      <c r="INL112" s="376"/>
      <c r="INM112" s="376"/>
      <c r="INN112" s="376"/>
      <c r="INO112" s="376"/>
      <c r="INP112" s="376"/>
      <c r="INQ112" s="376"/>
      <c r="INR112" s="376"/>
      <c r="INS112" s="376"/>
      <c r="INT112" s="376"/>
      <c r="INU112" s="376"/>
      <c r="INV112" s="376"/>
      <c r="INW112" s="376"/>
      <c r="INX112" s="376"/>
      <c r="INY112" s="376"/>
      <c r="INZ112" s="376"/>
      <c r="IOA112" s="376"/>
      <c r="IOB112" s="376"/>
      <c r="IOC112" s="376"/>
      <c r="IOD112" s="376"/>
      <c r="IOE112" s="376"/>
      <c r="IOF112" s="376"/>
      <c r="IOG112" s="376"/>
      <c r="IOH112" s="376"/>
      <c r="IOI112" s="376"/>
      <c r="IOJ112" s="376"/>
      <c r="IOK112" s="376"/>
      <c r="IOL112" s="376"/>
      <c r="IOM112" s="376"/>
      <c r="ION112" s="376"/>
      <c r="IOO112" s="376"/>
      <c r="IOP112" s="376"/>
      <c r="IOQ112" s="376"/>
      <c r="IOR112" s="376"/>
      <c r="IOS112" s="376"/>
      <c r="IOT112" s="376"/>
      <c r="IOU112" s="376"/>
      <c r="IOV112" s="376"/>
      <c r="IOW112" s="376"/>
      <c r="IOX112" s="376"/>
      <c r="IOY112" s="376"/>
      <c r="IOZ112" s="376"/>
      <c r="IPA112" s="376"/>
      <c r="IPB112" s="376"/>
      <c r="IPC112" s="376"/>
      <c r="IPD112" s="376"/>
      <c r="IPE112" s="376"/>
      <c r="IPF112" s="376"/>
      <c r="IPG112" s="376"/>
      <c r="IPH112" s="376"/>
      <c r="IPI112" s="376"/>
      <c r="IPJ112" s="376"/>
      <c r="IPK112" s="376"/>
      <c r="IPL112" s="376"/>
      <c r="IPM112" s="376"/>
      <c r="IPN112" s="376"/>
      <c r="IPO112" s="376"/>
      <c r="IPP112" s="376"/>
      <c r="IPQ112" s="376"/>
      <c r="IPR112" s="376"/>
      <c r="IPS112" s="376"/>
      <c r="IPT112" s="376"/>
      <c r="IPU112" s="376"/>
      <c r="IPV112" s="376"/>
      <c r="IPW112" s="376"/>
      <c r="IPX112" s="376"/>
      <c r="IPY112" s="376"/>
      <c r="IPZ112" s="376"/>
      <c r="IQA112" s="376"/>
      <c r="IQB112" s="376"/>
      <c r="IQC112" s="376"/>
      <c r="IQD112" s="376"/>
      <c r="IQE112" s="376"/>
      <c r="IQF112" s="376"/>
      <c r="IQG112" s="376"/>
      <c r="IQH112" s="376"/>
      <c r="IQI112" s="376"/>
      <c r="IQJ112" s="376"/>
      <c r="IQK112" s="376"/>
      <c r="IQL112" s="376"/>
      <c r="IQM112" s="376"/>
      <c r="IQN112" s="376"/>
      <c r="IQO112" s="376"/>
      <c r="IQP112" s="376"/>
      <c r="IQQ112" s="376"/>
      <c r="IQR112" s="376"/>
      <c r="IQS112" s="376"/>
      <c r="IQT112" s="376"/>
      <c r="IQU112" s="376"/>
      <c r="IQV112" s="376"/>
      <c r="IQW112" s="376"/>
      <c r="IQX112" s="376"/>
      <c r="IQY112" s="376"/>
      <c r="IQZ112" s="376"/>
      <c r="IRA112" s="376"/>
      <c r="IRB112" s="376"/>
      <c r="IRC112" s="376"/>
      <c r="IRD112" s="376"/>
      <c r="IRE112" s="376"/>
      <c r="IRF112" s="376"/>
      <c r="IRG112" s="376"/>
      <c r="IRH112" s="376"/>
      <c r="IRI112" s="376"/>
      <c r="IRJ112" s="376"/>
      <c r="IRK112" s="376"/>
      <c r="IRL112" s="376"/>
      <c r="IRM112" s="376"/>
      <c r="IRN112" s="376"/>
      <c r="IRO112" s="376"/>
      <c r="IRP112" s="376"/>
      <c r="IRQ112" s="376"/>
      <c r="IRR112" s="376"/>
      <c r="IRS112" s="376"/>
      <c r="IRT112" s="376"/>
      <c r="IRU112" s="376"/>
      <c r="IRV112" s="376"/>
      <c r="IRW112" s="376"/>
      <c r="IRX112" s="376"/>
      <c r="IRY112" s="376"/>
      <c r="IRZ112" s="376"/>
      <c r="ISA112" s="376"/>
      <c r="ISB112" s="376"/>
      <c r="ISC112" s="376"/>
      <c r="ISD112" s="376"/>
      <c r="ISE112" s="376"/>
      <c r="ISF112" s="376"/>
      <c r="ISG112" s="376"/>
      <c r="ISH112" s="376"/>
      <c r="ISI112" s="376"/>
      <c r="ISJ112" s="376"/>
      <c r="ISK112" s="376"/>
      <c r="ISL112" s="376"/>
      <c r="ISM112" s="376"/>
      <c r="ISN112" s="376"/>
      <c r="ISO112" s="376"/>
      <c r="ISP112" s="376"/>
      <c r="ISQ112" s="376"/>
      <c r="ISR112" s="376"/>
      <c r="ISS112" s="376"/>
      <c r="IST112" s="376"/>
      <c r="ISU112" s="376"/>
      <c r="ISV112" s="376"/>
      <c r="ISW112" s="376"/>
      <c r="ISX112" s="376"/>
      <c r="ISY112" s="376"/>
      <c r="ISZ112" s="376"/>
      <c r="ITA112" s="376"/>
      <c r="ITB112" s="376"/>
      <c r="ITC112" s="376"/>
      <c r="ITD112" s="376"/>
      <c r="ITE112" s="376"/>
      <c r="ITF112" s="376"/>
      <c r="ITG112" s="376"/>
      <c r="ITH112" s="376"/>
      <c r="ITI112" s="376"/>
      <c r="ITJ112" s="376"/>
      <c r="ITK112" s="376"/>
      <c r="ITL112" s="376"/>
      <c r="ITM112" s="376"/>
      <c r="ITN112" s="376"/>
      <c r="ITO112" s="376"/>
      <c r="ITP112" s="376"/>
      <c r="ITQ112" s="376"/>
      <c r="ITR112" s="376"/>
      <c r="ITS112" s="376"/>
      <c r="ITT112" s="376"/>
      <c r="ITU112" s="376"/>
      <c r="ITV112" s="376"/>
      <c r="ITW112" s="376"/>
      <c r="ITX112" s="376"/>
      <c r="ITY112" s="376"/>
      <c r="ITZ112" s="376"/>
      <c r="IUA112" s="376"/>
      <c r="IUB112" s="376"/>
      <c r="IUC112" s="376"/>
      <c r="IUD112" s="376"/>
      <c r="IUE112" s="376"/>
      <c r="IUF112" s="376"/>
      <c r="IUG112" s="376"/>
      <c r="IUH112" s="376"/>
      <c r="IUI112" s="376"/>
      <c r="IUJ112" s="376"/>
      <c r="IUK112" s="376"/>
      <c r="IUL112" s="376"/>
      <c r="IUM112" s="376"/>
      <c r="IUN112" s="376"/>
      <c r="IUO112" s="376"/>
      <c r="IUP112" s="376"/>
      <c r="IUQ112" s="376"/>
      <c r="IUR112" s="376"/>
      <c r="IUS112" s="376"/>
      <c r="IUT112" s="376"/>
      <c r="IUU112" s="376"/>
      <c r="IUV112" s="376"/>
      <c r="IUW112" s="376"/>
      <c r="IUX112" s="376"/>
      <c r="IUY112" s="376"/>
      <c r="IUZ112" s="376"/>
      <c r="IVA112" s="376"/>
      <c r="IVB112" s="376"/>
      <c r="IVC112" s="376"/>
      <c r="IVD112" s="376"/>
      <c r="IVE112" s="376"/>
      <c r="IVF112" s="376"/>
      <c r="IVG112" s="376"/>
      <c r="IVH112" s="376"/>
      <c r="IVI112" s="376"/>
      <c r="IVJ112" s="376"/>
      <c r="IVK112" s="376"/>
      <c r="IVL112" s="376"/>
      <c r="IVM112" s="376"/>
      <c r="IVN112" s="376"/>
      <c r="IVO112" s="376"/>
      <c r="IVP112" s="376"/>
      <c r="IVQ112" s="376"/>
      <c r="IVR112" s="376"/>
      <c r="IVS112" s="376"/>
      <c r="IVT112" s="376"/>
      <c r="IVU112" s="376"/>
      <c r="IVV112" s="376"/>
      <c r="IVW112" s="376"/>
      <c r="IVX112" s="376"/>
      <c r="IVY112" s="376"/>
      <c r="IVZ112" s="376"/>
      <c r="IWA112" s="376"/>
      <c r="IWB112" s="376"/>
      <c r="IWC112" s="376"/>
      <c r="IWD112" s="376"/>
      <c r="IWE112" s="376"/>
      <c r="IWF112" s="376"/>
      <c r="IWG112" s="376"/>
      <c r="IWH112" s="376"/>
      <c r="IWI112" s="376"/>
      <c r="IWJ112" s="376"/>
      <c r="IWK112" s="376"/>
      <c r="IWL112" s="376"/>
      <c r="IWM112" s="376"/>
      <c r="IWN112" s="376"/>
      <c r="IWO112" s="376"/>
      <c r="IWP112" s="376"/>
      <c r="IWQ112" s="376"/>
      <c r="IWR112" s="376"/>
      <c r="IWS112" s="376"/>
      <c r="IWT112" s="376"/>
      <c r="IWU112" s="376"/>
      <c r="IWV112" s="376"/>
      <c r="IWW112" s="376"/>
      <c r="IWX112" s="376"/>
      <c r="IWY112" s="376"/>
      <c r="IWZ112" s="376"/>
      <c r="IXA112" s="376"/>
      <c r="IXB112" s="376"/>
      <c r="IXC112" s="376"/>
      <c r="IXD112" s="376"/>
      <c r="IXE112" s="376"/>
      <c r="IXF112" s="376"/>
      <c r="IXG112" s="376"/>
      <c r="IXH112" s="376"/>
      <c r="IXI112" s="376"/>
      <c r="IXJ112" s="376"/>
      <c r="IXK112" s="376"/>
      <c r="IXL112" s="376"/>
      <c r="IXM112" s="376"/>
      <c r="IXN112" s="376"/>
      <c r="IXO112" s="376"/>
      <c r="IXP112" s="376"/>
      <c r="IXQ112" s="376"/>
      <c r="IXR112" s="376"/>
      <c r="IXS112" s="376"/>
      <c r="IXT112" s="376"/>
      <c r="IXU112" s="376"/>
      <c r="IXV112" s="376"/>
      <c r="IXW112" s="376"/>
      <c r="IXX112" s="376"/>
      <c r="IXY112" s="376"/>
      <c r="IXZ112" s="376"/>
      <c r="IYA112" s="376"/>
      <c r="IYB112" s="376"/>
      <c r="IYC112" s="376"/>
      <c r="IYD112" s="376"/>
      <c r="IYE112" s="376"/>
      <c r="IYF112" s="376"/>
      <c r="IYG112" s="376"/>
      <c r="IYH112" s="376"/>
      <c r="IYI112" s="376"/>
      <c r="IYJ112" s="376"/>
      <c r="IYK112" s="376"/>
      <c r="IYL112" s="376"/>
      <c r="IYM112" s="376"/>
      <c r="IYN112" s="376"/>
      <c r="IYO112" s="376"/>
      <c r="IYP112" s="376"/>
      <c r="IYQ112" s="376"/>
      <c r="IYR112" s="376"/>
      <c r="IYS112" s="376"/>
      <c r="IYT112" s="376"/>
      <c r="IYU112" s="376"/>
      <c r="IYV112" s="376"/>
      <c r="IYW112" s="376"/>
      <c r="IYX112" s="376"/>
      <c r="IYY112" s="376"/>
      <c r="IYZ112" s="376"/>
      <c r="IZA112" s="376"/>
      <c r="IZB112" s="376"/>
      <c r="IZC112" s="376"/>
      <c r="IZD112" s="376"/>
      <c r="IZE112" s="376"/>
      <c r="IZF112" s="376"/>
      <c r="IZG112" s="376"/>
      <c r="IZH112" s="376"/>
      <c r="IZI112" s="376"/>
      <c r="IZJ112" s="376"/>
      <c r="IZK112" s="376"/>
      <c r="IZL112" s="376"/>
      <c r="IZM112" s="376"/>
      <c r="IZN112" s="376"/>
      <c r="IZO112" s="376"/>
      <c r="IZP112" s="376"/>
      <c r="IZQ112" s="376"/>
      <c r="IZR112" s="376"/>
      <c r="IZS112" s="376"/>
      <c r="IZT112" s="376"/>
      <c r="IZU112" s="376"/>
      <c r="IZV112" s="376"/>
      <c r="IZW112" s="376"/>
      <c r="IZX112" s="376"/>
      <c r="IZY112" s="376"/>
      <c r="IZZ112" s="376"/>
      <c r="JAA112" s="376"/>
      <c r="JAB112" s="376"/>
      <c r="JAC112" s="376"/>
      <c r="JAD112" s="376"/>
      <c r="JAE112" s="376"/>
      <c r="JAF112" s="376"/>
      <c r="JAG112" s="376"/>
      <c r="JAH112" s="376"/>
      <c r="JAI112" s="376"/>
      <c r="JAJ112" s="376"/>
      <c r="JAK112" s="376"/>
      <c r="JAL112" s="376"/>
      <c r="JAM112" s="376"/>
      <c r="JAN112" s="376"/>
      <c r="JAO112" s="376"/>
      <c r="JAP112" s="376"/>
      <c r="JAQ112" s="376"/>
      <c r="JAR112" s="376"/>
      <c r="JAS112" s="376"/>
      <c r="JAT112" s="376"/>
      <c r="JAU112" s="376"/>
      <c r="JAV112" s="376"/>
      <c r="JAW112" s="376"/>
      <c r="JAX112" s="376"/>
      <c r="JAY112" s="376"/>
      <c r="JAZ112" s="376"/>
      <c r="JBA112" s="376"/>
      <c r="JBB112" s="376"/>
      <c r="JBC112" s="376"/>
      <c r="JBD112" s="376"/>
      <c r="JBE112" s="376"/>
      <c r="JBF112" s="376"/>
      <c r="JBG112" s="376"/>
      <c r="JBH112" s="376"/>
      <c r="JBI112" s="376"/>
      <c r="JBJ112" s="376"/>
      <c r="JBK112" s="376"/>
      <c r="JBL112" s="376"/>
      <c r="JBM112" s="376"/>
      <c r="JBN112" s="376"/>
      <c r="JBO112" s="376"/>
      <c r="JBP112" s="376"/>
      <c r="JBQ112" s="376"/>
      <c r="JBR112" s="376"/>
      <c r="JBS112" s="376"/>
      <c r="JBT112" s="376"/>
      <c r="JBU112" s="376"/>
      <c r="JBV112" s="376"/>
      <c r="JBW112" s="376"/>
      <c r="JBX112" s="376"/>
      <c r="JBY112" s="376"/>
      <c r="JBZ112" s="376"/>
      <c r="JCA112" s="376"/>
      <c r="JCB112" s="376"/>
      <c r="JCC112" s="376"/>
      <c r="JCD112" s="376"/>
      <c r="JCE112" s="376"/>
      <c r="JCF112" s="376"/>
      <c r="JCG112" s="376"/>
      <c r="JCH112" s="376"/>
      <c r="JCI112" s="376"/>
      <c r="JCJ112" s="376"/>
      <c r="JCK112" s="376"/>
      <c r="JCL112" s="376"/>
      <c r="JCM112" s="376"/>
      <c r="JCN112" s="376"/>
      <c r="JCO112" s="376"/>
      <c r="JCP112" s="376"/>
      <c r="JCQ112" s="376"/>
      <c r="JCR112" s="376"/>
      <c r="JCS112" s="376"/>
      <c r="JCT112" s="376"/>
      <c r="JCU112" s="376"/>
      <c r="JCV112" s="376"/>
      <c r="JCW112" s="376"/>
      <c r="JCX112" s="376"/>
      <c r="JCY112" s="376"/>
      <c r="JCZ112" s="376"/>
      <c r="JDA112" s="376"/>
      <c r="JDB112" s="376"/>
      <c r="JDC112" s="376"/>
      <c r="JDD112" s="376"/>
      <c r="JDE112" s="376"/>
      <c r="JDF112" s="376"/>
      <c r="JDG112" s="376"/>
      <c r="JDH112" s="376"/>
      <c r="JDI112" s="376"/>
      <c r="JDJ112" s="376"/>
      <c r="JDK112" s="376"/>
      <c r="JDL112" s="376"/>
      <c r="JDM112" s="376"/>
      <c r="JDN112" s="376"/>
      <c r="JDO112" s="376"/>
      <c r="JDP112" s="376"/>
      <c r="JDQ112" s="376"/>
      <c r="JDR112" s="376"/>
      <c r="JDS112" s="376"/>
      <c r="JDT112" s="376"/>
      <c r="JDU112" s="376"/>
      <c r="JDV112" s="376"/>
      <c r="JDW112" s="376"/>
      <c r="JDX112" s="376"/>
      <c r="JDY112" s="376"/>
      <c r="JDZ112" s="376"/>
      <c r="JEA112" s="376"/>
      <c r="JEB112" s="376"/>
      <c r="JEC112" s="376"/>
      <c r="JED112" s="376"/>
      <c r="JEE112" s="376"/>
      <c r="JEF112" s="376"/>
      <c r="JEG112" s="376"/>
      <c r="JEH112" s="376"/>
      <c r="JEI112" s="376"/>
      <c r="JEJ112" s="376"/>
      <c r="JEK112" s="376"/>
      <c r="JEL112" s="376"/>
      <c r="JEM112" s="376"/>
      <c r="JEN112" s="376"/>
      <c r="JEO112" s="376"/>
      <c r="JEP112" s="376"/>
      <c r="JEQ112" s="376"/>
      <c r="JER112" s="376"/>
      <c r="JES112" s="376"/>
      <c r="JET112" s="376"/>
      <c r="JEU112" s="376"/>
      <c r="JEV112" s="376"/>
      <c r="JEW112" s="376"/>
      <c r="JEX112" s="376"/>
      <c r="JEY112" s="376"/>
      <c r="JEZ112" s="376"/>
      <c r="JFA112" s="376"/>
      <c r="JFB112" s="376"/>
      <c r="JFC112" s="376"/>
      <c r="JFD112" s="376"/>
      <c r="JFE112" s="376"/>
      <c r="JFF112" s="376"/>
      <c r="JFG112" s="376"/>
      <c r="JFH112" s="376"/>
      <c r="JFI112" s="376"/>
      <c r="JFJ112" s="376"/>
      <c r="JFK112" s="376"/>
      <c r="JFL112" s="376"/>
      <c r="JFM112" s="376"/>
      <c r="JFN112" s="376"/>
      <c r="JFO112" s="376"/>
      <c r="JFP112" s="376"/>
      <c r="JFQ112" s="376"/>
      <c r="JFR112" s="376"/>
      <c r="JFS112" s="376"/>
      <c r="JFT112" s="376"/>
      <c r="JFU112" s="376"/>
      <c r="JFV112" s="376"/>
      <c r="JFW112" s="376"/>
      <c r="JFX112" s="376"/>
      <c r="JFY112" s="376"/>
      <c r="JFZ112" s="376"/>
      <c r="JGA112" s="376"/>
      <c r="JGB112" s="376"/>
      <c r="JGC112" s="376"/>
      <c r="JGD112" s="376"/>
      <c r="JGE112" s="376"/>
      <c r="JGF112" s="376"/>
      <c r="JGG112" s="376"/>
      <c r="JGH112" s="376"/>
      <c r="JGI112" s="376"/>
      <c r="JGJ112" s="376"/>
      <c r="JGK112" s="376"/>
      <c r="JGL112" s="376"/>
      <c r="JGM112" s="376"/>
      <c r="JGN112" s="376"/>
      <c r="JGO112" s="376"/>
      <c r="JGP112" s="376"/>
      <c r="JGQ112" s="376"/>
      <c r="JGR112" s="376"/>
      <c r="JGS112" s="376"/>
      <c r="JGT112" s="376"/>
      <c r="JGU112" s="376"/>
      <c r="JGV112" s="376"/>
      <c r="JGW112" s="376"/>
      <c r="JGX112" s="376"/>
      <c r="JGY112" s="376"/>
      <c r="JGZ112" s="376"/>
      <c r="JHA112" s="376"/>
      <c r="JHB112" s="376"/>
      <c r="JHC112" s="376"/>
      <c r="JHD112" s="376"/>
      <c r="JHE112" s="376"/>
      <c r="JHF112" s="376"/>
      <c r="JHG112" s="376"/>
      <c r="JHH112" s="376"/>
      <c r="JHI112" s="376"/>
      <c r="JHJ112" s="376"/>
      <c r="JHK112" s="376"/>
      <c r="JHL112" s="376"/>
      <c r="JHM112" s="376"/>
      <c r="JHN112" s="376"/>
      <c r="JHO112" s="376"/>
      <c r="JHP112" s="376"/>
      <c r="JHQ112" s="376"/>
      <c r="JHR112" s="376"/>
      <c r="JHS112" s="376"/>
      <c r="JHT112" s="376"/>
      <c r="JHU112" s="376"/>
      <c r="JHV112" s="376"/>
      <c r="JHW112" s="376"/>
      <c r="JHX112" s="376"/>
      <c r="JHY112" s="376"/>
      <c r="JHZ112" s="376"/>
      <c r="JIA112" s="376"/>
      <c r="JIB112" s="376"/>
      <c r="JIC112" s="376"/>
      <c r="JID112" s="376"/>
      <c r="JIE112" s="376"/>
      <c r="JIF112" s="376"/>
      <c r="JIG112" s="376"/>
      <c r="JIH112" s="376"/>
      <c r="JII112" s="376"/>
      <c r="JIJ112" s="376"/>
      <c r="JIK112" s="376"/>
      <c r="JIL112" s="376"/>
      <c r="JIM112" s="376"/>
      <c r="JIN112" s="376"/>
      <c r="JIO112" s="376"/>
      <c r="JIP112" s="376"/>
      <c r="JIQ112" s="376"/>
      <c r="JIR112" s="376"/>
      <c r="JIS112" s="376"/>
      <c r="JIT112" s="376"/>
      <c r="JIU112" s="376"/>
      <c r="JIV112" s="376"/>
      <c r="JIW112" s="376"/>
      <c r="JIX112" s="376"/>
      <c r="JIY112" s="376"/>
      <c r="JIZ112" s="376"/>
      <c r="JJA112" s="376"/>
      <c r="JJB112" s="376"/>
      <c r="JJC112" s="376"/>
      <c r="JJD112" s="376"/>
      <c r="JJE112" s="376"/>
      <c r="JJF112" s="376"/>
      <c r="JJG112" s="376"/>
      <c r="JJH112" s="376"/>
      <c r="JJI112" s="376"/>
      <c r="JJJ112" s="376"/>
      <c r="JJK112" s="376"/>
      <c r="JJL112" s="376"/>
      <c r="JJM112" s="376"/>
      <c r="JJN112" s="376"/>
      <c r="JJO112" s="376"/>
      <c r="JJP112" s="376"/>
      <c r="JJQ112" s="376"/>
      <c r="JJR112" s="376"/>
      <c r="JJS112" s="376"/>
      <c r="JJT112" s="376"/>
      <c r="JJU112" s="376"/>
      <c r="JJV112" s="376"/>
      <c r="JJW112" s="376"/>
      <c r="JJX112" s="376"/>
      <c r="JJY112" s="376"/>
      <c r="JJZ112" s="376"/>
      <c r="JKA112" s="376"/>
      <c r="JKB112" s="376"/>
      <c r="JKC112" s="376"/>
      <c r="JKD112" s="376"/>
      <c r="JKE112" s="376"/>
      <c r="JKF112" s="376"/>
      <c r="JKG112" s="376"/>
      <c r="JKH112" s="376"/>
      <c r="JKI112" s="376"/>
      <c r="JKJ112" s="376"/>
      <c r="JKK112" s="376"/>
      <c r="JKL112" s="376"/>
      <c r="JKM112" s="376"/>
      <c r="JKN112" s="376"/>
      <c r="JKO112" s="376"/>
      <c r="JKP112" s="376"/>
      <c r="JKQ112" s="376"/>
      <c r="JKR112" s="376"/>
      <c r="JKS112" s="376"/>
      <c r="JKT112" s="376"/>
      <c r="JKU112" s="376"/>
      <c r="JKV112" s="376"/>
      <c r="JKW112" s="376"/>
      <c r="JKX112" s="376"/>
      <c r="JKY112" s="376"/>
      <c r="JKZ112" s="376"/>
      <c r="JLA112" s="376"/>
      <c r="JLB112" s="376"/>
      <c r="JLC112" s="376"/>
      <c r="JLD112" s="376"/>
      <c r="JLE112" s="376"/>
      <c r="JLF112" s="376"/>
      <c r="JLG112" s="376"/>
      <c r="JLH112" s="376"/>
      <c r="JLI112" s="376"/>
      <c r="JLJ112" s="376"/>
      <c r="JLK112" s="376"/>
      <c r="JLL112" s="376"/>
      <c r="JLM112" s="376"/>
      <c r="JLN112" s="376"/>
      <c r="JLO112" s="376"/>
      <c r="JLP112" s="376"/>
      <c r="JLQ112" s="376"/>
      <c r="JLR112" s="376"/>
      <c r="JLS112" s="376"/>
      <c r="JLT112" s="376"/>
      <c r="JLU112" s="376"/>
      <c r="JLV112" s="376"/>
      <c r="JLW112" s="376"/>
      <c r="JLX112" s="376"/>
      <c r="JLY112" s="376"/>
      <c r="JLZ112" s="376"/>
      <c r="JMA112" s="376"/>
      <c r="JMB112" s="376"/>
      <c r="JMC112" s="376"/>
      <c r="JMD112" s="376"/>
      <c r="JME112" s="376"/>
      <c r="JMF112" s="376"/>
      <c r="JMG112" s="376"/>
      <c r="JMH112" s="376"/>
      <c r="JMI112" s="376"/>
      <c r="JMJ112" s="376"/>
      <c r="JMK112" s="376"/>
      <c r="JML112" s="376"/>
      <c r="JMM112" s="376"/>
      <c r="JMN112" s="376"/>
      <c r="JMO112" s="376"/>
      <c r="JMP112" s="376"/>
      <c r="JMQ112" s="376"/>
      <c r="JMR112" s="376"/>
      <c r="JMS112" s="376"/>
      <c r="JMT112" s="376"/>
      <c r="JMU112" s="376"/>
      <c r="JMV112" s="376"/>
      <c r="JMW112" s="376"/>
      <c r="JMX112" s="376"/>
      <c r="JMY112" s="376"/>
      <c r="JMZ112" s="376"/>
      <c r="JNA112" s="376"/>
      <c r="JNB112" s="376"/>
      <c r="JNC112" s="376"/>
      <c r="JND112" s="376"/>
      <c r="JNE112" s="376"/>
      <c r="JNF112" s="376"/>
      <c r="JNG112" s="376"/>
      <c r="JNH112" s="376"/>
      <c r="JNI112" s="376"/>
      <c r="JNJ112" s="376"/>
      <c r="JNK112" s="376"/>
      <c r="JNL112" s="376"/>
      <c r="JNM112" s="376"/>
      <c r="JNN112" s="376"/>
      <c r="JNO112" s="376"/>
      <c r="JNP112" s="376"/>
      <c r="JNQ112" s="376"/>
      <c r="JNR112" s="376"/>
      <c r="JNS112" s="376"/>
      <c r="JNT112" s="376"/>
      <c r="JNU112" s="376"/>
      <c r="JNV112" s="376"/>
      <c r="JNW112" s="376"/>
      <c r="JNX112" s="376"/>
      <c r="JNY112" s="376"/>
      <c r="JNZ112" s="376"/>
      <c r="JOA112" s="376"/>
      <c r="JOB112" s="376"/>
      <c r="JOC112" s="376"/>
      <c r="JOD112" s="376"/>
      <c r="JOE112" s="376"/>
      <c r="JOF112" s="376"/>
      <c r="JOG112" s="376"/>
      <c r="JOH112" s="376"/>
      <c r="JOI112" s="376"/>
      <c r="JOJ112" s="376"/>
      <c r="JOK112" s="376"/>
      <c r="JOL112" s="376"/>
      <c r="JOM112" s="376"/>
      <c r="JON112" s="376"/>
      <c r="JOO112" s="376"/>
      <c r="JOP112" s="376"/>
      <c r="JOQ112" s="376"/>
      <c r="JOR112" s="376"/>
      <c r="JOS112" s="376"/>
      <c r="JOT112" s="376"/>
      <c r="JOU112" s="376"/>
      <c r="JOV112" s="376"/>
      <c r="JOW112" s="376"/>
      <c r="JOX112" s="376"/>
      <c r="JOY112" s="376"/>
      <c r="JOZ112" s="376"/>
      <c r="JPA112" s="376"/>
      <c r="JPB112" s="376"/>
      <c r="JPC112" s="376"/>
      <c r="JPD112" s="376"/>
      <c r="JPE112" s="376"/>
      <c r="JPF112" s="376"/>
      <c r="JPG112" s="376"/>
      <c r="JPH112" s="376"/>
      <c r="JPI112" s="376"/>
      <c r="JPJ112" s="376"/>
      <c r="JPK112" s="376"/>
      <c r="JPL112" s="376"/>
      <c r="JPM112" s="376"/>
      <c r="JPN112" s="376"/>
      <c r="JPO112" s="376"/>
      <c r="JPP112" s="376"/>
      <c r="JPQ112" s="376"/>
      <c r="JPR112" s="376"/>
      <c r="JPS112" s="376"/>
      <c r="JPT112" s="376"/>
      <c r="JPU112" s="376"/>
      <c r="JPV112" s="376"/>
      <c r="JPW112" s="376"/>
      <c r="JPX112" s="376"/>
      <c r="JPY112" s="376"/>
      <c r="JPZ112" s="376"/>
      <c r="JQA112" s="376"/>
      <c r="JQB112" s="376"/>
      <c r="JQC112" s="376"/>
      <c r="JQD112" s="376"/>
      <c r="JQE112" s="376"/>
      <c r="JQF112" s="376"/>
      <c r="JQG112" s="376"/>
      <c r="JQH112" s="376"/>
      <c r="JQI112" s="376"/>
      <c r="JQJ112" s="376"/>
      <c r="JQK112" s="376"/>
      <c r="JQL112" s="376"/>
      <c r="JQM112" s="376"/>
      <c r="JQN112" s="376"/>
      <c r="JQO112" s="376"/>
      <c r="JQP112" s="376"/>
      <c r="JQQ112" s="376"/>
      <c r="JQR112" s="376"/>
      <c r="JQS112" s="376"/>
      <c r="JQT112" s="376"/>
      <c r="JQU112" s="376"/>
      <c r="JQV112" s="376"/>
      <c r="JQW112" s="376"/>
      <c r="JQX112" s="376"/>
      <c r="JQY112" s="376"/>
      <c r="JQZ112" s="376"/>
      <c r="JRA112" s="376"/>
      <c r="JRB112" s="376"/>
      <c r="JRC112" s="376"/>
      <c r="JRD112" s="376"/>
      <c r="JRE112" s="376"/>
      <c r="JRF112" s="376"/>
      <c r="JRG112" s="376"/>
      <c r="JRH112" s="376"/>
      <c r="JRI112" s="376"/>
      <c r="JRJ112" s="376"/>
      <c r="JRK112" s="376"/>
      <c r="JRL112" s="376"/>
      <c r="JRM112" s="376"/>
      <c r="JRN112" s="376"/>
      <c r="JRO112" s="376"/>
      <c r="JRP112" s="376"/>
      <c r="JRQ112" s="376"/>
      <c r="JRR112" s="376"/>
      <c r="JRS112" s="376"/>
      <c r="JRT112" s="376"/>
      <c r="JRU112" s="376"/>
      <c r="JRV112" s="376"/>
      <c r="JRW112" s="376"/>
      <c r="JRX112" s="376"/>
      <c r="JRY112" s="376"/>
      <c r="JRZ112" s="376"/>
      <c r="JSA112" s="376"/>
      <c r="JSB112" s="376"/>
      <c r="JSC112" s="376"/>
      <c r="JSD112" s="376"/>
      <c r="JSE112" s="376"/>
      <c r="JSF112" s="376"/>
      <c r="JSG112" s="376"/>
      <c r="JSH112" s="376"/>
      <c r="JSI112" s="376"/>
      <c r="JSJ112" s="376"/>
      <c r="JSK112" s="376"/>
      <c r="JSL112" s="376"/>
      <c r="JSM112" s="376"/>
      <c r="JSN112" s="376"/>
      <c r="JSO112" s="376"/>
      <c r="JSP112" s="376"/>
      <c r="JSQ112" s="376"/>
      <c r="JSR112" s="376"/>
      <c r="JSS112" s="376"/>
      <c r="JST112" s="376"/>
      <c r="JSU112" s="376"/>
      <c r="JSV112" s="376"/>
      <c r="JSW112" s="376"/>
      <c r="JSX112" s="376"/>
      <c r="JSY112" s="376"/>
      <c r="JSZ112" s="376"/>
      <c r="JTA112" s="376"/>
      <c r="JTB112" s="376"/>
      <c r="JTC112" s="376"/>
      <c r="JTD112" s="376"/>
      <c r="JTE112" s="376"/>
      <c r="JTF112" s="376"/>
      <c r="JTG112" s="376"/>
      <c r="JTH112" s="376"/>
      <c r="JTI112" s="376"/>
      <c r="JTJ112" s="376"/>
      <c r="JTK112" s="376"/>
      <c r="JTL112" s="376"/>
      <c r="JTM112" s="376"/>
      <c r="JTN112" s="376"/>
      <c r="JTO112" s="376"/>
      <c r="JTP112" s="376"/>
      <c r="JTQ112" s="376"/>
      <c r="JTR112" s="376"/>
      <c r="JTS112" s="376"/>
      <c r="JTT112" s="376"/>
      <c r="JTU112" s="376"/>
      <c r="JTV112" s="376"/>
      <c r="JTW112" s="376"/>
      <c r="JTX112" s="376"/>
      <c r="JTY112" s="376"/>
      <c r="JTZ112" s="376"/>
      <c r="JUA112" s="376"/>
      <c r="JUB112" s="376"/>
      <c r="JUC112" s="376"/>
      <c r="JUD112" s="376"/>
      <c r="JUE112" s="376"/>
      <c r="JUF112" s="376"/>
      <c r="JUG112" s="376"/>
      <c r="JUH112" s="376"/>
      <c r="JUI112" s="376"/>
      <c r="JUJ112" s="376"/>
      <c r="JUK112" s="376"/>
      <c r="JUL112" s="376"/>
      <c r="JUM112" s="376"/>
      <c r="JUN112" s="376"/>
      <c r="JUO112" s="376"/>
      <c r="JUP112" s="376"/>
      <c r="JUQ112" s="376"/>
      <c r="JUR112" s="376"/>
      <c r="JUS112" s="376"/>
      <c r="JUT112" s="376"/>
      <c r="JUU112" s="376"/>
      <c r="JUV112" s="376"/>
      <c r="JUW112" s="376"/>
      <c r="JUX112" s="376"/>
      <c r="JUY112" s="376"/>
      <c r="JUZ112" s="376"/>
      <c r="JVA112" s="376"/>
      <c r="JVB112" s="376"/>
      <c r="JVC112" s="376"/>
      <c r="JVD112" s="376"/>
      <c r="JVE112" s="376"/>
      <c r="JVF112" s="376"/>
      <c r="JVG112" s="376"/>
      <c r="JVH112" s="376"/>
      <c r="JVI112" s="376"/>
      <c r="JVJ112" s="376"/>
      <c r="JVK112" s="376"/>
      <c r="JVL112" s="376"/>
      <c r="JVM112" s="376"/>
      <c r="JVN112" s="376"/>
      <c r="JVO112" s="376"/>
      <c r="JVP112" s="376"/>
      <c r="JVQ112" s="376"/>
      <c r="JVR112" s="376"/>
      <c r="JVS112" s="376"/>
      <c r="JVT112" s="376"/>
      <c r="JVU112" s="376"/>
      <c r="JVV112" s="376"/>
      <c r="JVW112" s="376"/>
      <c r="JVX112" s="376"/>
      <c r="JVY112" s="376"/>
      <c r="JVZ112" s="376"/>
      <c r="JWA112" s="376"/>
      <c r="JWB112" s="376"/>
      <c r="JWC112" s="376"/>
      <c r="JWD112" s="376"/>
      <c r="JWE112" s="376"/>
      <c r="JWF112" s="376"/>
      <c r="JWG112" s="376"/>
      <c r="JWH112" s="376"/>
      <c r="JWI112" s="376"/>
      <c r="JWJ112" s="376"/>
      <c r="JWK112" s="376"/>
      <c r="JWL112" s="376"/>
      <c r="JWM112" s="376"/>
      <c r="JWN112" s="376"/>
      <c r="JWO112" s="376"/>
      <c r="JWP112" s="376"/>
      <c r="JWQ112" s="376"/>
      <c r="JWR112" s="376"/>
      <c r="JWS112" s="376"/>
      <c r="JWT112" s="376"/>
      <c r="JWU112" s="376"/>
      <c r="JWV112" s="376"/>
      <c r="JWW112" s="376"/>
      <c r="JWX112" s="376"/>
      <c r="JWY112" s="376"/>
      <c r="JWZ112" s="376"/>
      <c r="JXA112" s="376"/>
      <c r="JXB112" s="376"/>
      <c r="JXC112" s="376"/>
      <c r="JXD112" s="376"/>
      <c r="JXE112" s="376"/>
      <c r="JXF112" s="376"/>
      <c r="JXG112" s="376"/>
      <c r="JXH112" s="376"/>
      <c r="JXI112" s="376"/>
      <c r="JXJ112" s="376"/>
      <c r="JXK112" s="376"/>
      <c r="JXL112" s="376"/>
      <c r="JXM112" s="376"/>
      <c r="JXN112" s="376"/>
      <c r="JXO112" s="376"/>
      <c r="JXP112" s="376"/>
      <c r="JXQ112" s="376"/>
      <c r="JXR112" s="376"/>
      <c r="JXS112" s="376"/>
      <c r="JXT112" s="376"/>
      <c r="JXU112" s="376"/>
      <c r="JXV112" s="376"/>
      <c r="JXW112" s="376"/>
      <c r="JXX112" s="376"/>
      <c r="JXY112" s="376"/>
      <c r="JXZ112" s="376"/>
      <c r="JYA112" s="376"/>
      <c r="JYB112" s="376"/>
      <c r="JYC112" s="376"/>
      <c r="JYD112" s="376"/>
      <c r="JYE112" s="376"/>
      <c r="JYF112" s="376"/>
      <c r="JYG112" s="376"/>
      <c r="JYH112" s="376"/>
      <c r="JYI112" s="376"/>
      <c r="JYJ112" s="376"/>
      <c r="JYK112" s="376"/>
      <c r="JYL112" s="376"/>
      <c r="JYM112" s="376"/>
      <c r="JYN112" s="376"/>
      <c r="JYO112" s="376"/>
      <c r="JYP112" s="376"/>
      <c r="JYQ112" s="376"/>
      <c r="JYR112" s="376"/>
      <c r="JYS112" s="376"/>
      <c r="JYT112" s="376"/>
      <c r="JYU112" s="376"/>
      <c r="JYV112" s="376"/>
      <c r="JYW112" s="376"/>
      <c r="JYX112" s="376"/>
      <c r="JYY112" s="376"/>
      <c r="JYZ112" s="376"/>
      <c r="JZA112" s="376"/>
      <c r="JZB112" s="376"/>
      <c r="JZC112" s="376"/>
      <c r="JZD112" s="376"/>
      <c r="JZE112" s="376"/>
      <c r="JZF112" s="376"/>
      <c r="JZG112" s="376"/>
      <c r="JZH112" s="376"/>
      <c r="JZI112" s="376"/>
      <c r="JZJ112" s="376"/>
      <c r="JZK112" s="376"/>
      <c r="JZL112" s="376"/>
      <c r="JZM112" s="376"/>
      <c r="JZN112" s="376"/>
      <c r="JZO112" s="376"/>
      <c r="JZP112" s="376"/>
      <c r="JZQ112" s="376"/>
      <c r="JZR112" s="376"/>
      <c r="JZS112" s="376"/>
      <c r="JZT112" s="376"/>
      <c r="JZU112" s="376"/>
      <c r="JZV112" s="376"/>
      <c r="JZW112" s="376"/>
      <c r="JZX112" s="376"/>
      <c r="JZY112" s="376"/>
      <c r="JZZ112" s="376"/>
      <c r="KAA112" s="376"/>
      <c r="KAB112" s="376"/>
      <c r="KAC112" s="376"/>
      <c r="KAD112" s="376"/>
      <c r="KAE112" s="376"/>
      <c r="KAF112" s="376"/>
      <c r="KAG112" s="376"/>
      <c r="KAH112" s="376"/>
      <c r="KAI112" s="376"/>
      <c r="KAJ112" s="376"/>
      <c r="KAK112" s="376"/>
      <c r="KAL112" s="376"/>
      <c r="KAM112" s="376"/>
      <c r="KAN112" s="376"/>
      <c r="KAO112" s="376"/>
      <c r="KAP112" s="376"/>
      <c r="KAQ112" s="376"/>
      <c r="KAR112" s="376"/>
      <c r="KAS112" s="376"/>
      <c r="KAT112" s="376"/>
      <c r="KAU112" s="376"/>
      <c r="KAV112" s="376"/>
      <c r="KAW112" s="376"/>
      <c r="KAX112" s="376"/>
      <c r="KAY112" s="376"/>
      <c r="KAZ112" s="376"/>
      <c r="KBA112" s="376"/>
      <c r="KBB112" s="376"/>
      <c r="KBC112" s="376"/>
      <c r="KBD112" s="376"/>
      <c r="KBE112" s="376"/>
      <c r="KBF112" s="376"/>
      <c r="KBG112" s="376"/>
      <c r="KBH112" s="376"/>
      <c r="KBI112" s="376"/>
      <c r="KBJ112" s="376"/>
      <c r="KBK112" s="376"/>
      <c r="KBL112" s="376"/>
      <c r="KBM112" s="376"/>
      <c r="KBN112" s="376"/>
      <c r="KBO112" s="376"/>
      <c r="KBP112" s="376"/>
      <c r="KBQ112" s="376"/>
      <c r="KBR112" s="376"/>
      <c r="KBS112" s="376"/>
      <c r="KBT112" s="376"/>
      <c r="KBU112" s="376"/>
      <c r="KBV112" s="376"/>
      <c r="KBW112" s="376"/>
      <c r="KBX112" s="376"/>
      <c r="KBY112" s="376"/>
      <c r="KBZ112" s="376"/>
      <c r="KCA112" s="376"/>
      <c r="KCB112" s="376"/>
      <c r="KCC112" s="376"/>
      <c r="KCD112" s="376"/>
      <c r="KCE112" s="376"/>
      <c r="KCF112" s="376"/>
      <c r="KCG112" s="376"/>
      <c r="KCH112" s="376"/>
      <c r="KCI112" s="376"/>
      <c r="KCJ112" s="376"/>
      <c r="KCK112" s="376"/>
      <c r="KCL112" s="376"/>
      <c r="KCM112" s="376"/>
      <c r="KCN112" s="376"/>
      <c r="KCO112" s="376"/>
      <c r="KCP112" s="376"/>
      <c r="KCQ112" s="376"/>
      <c r="KCR112" s="376"/>
      <c r="KCS112" s="376"/>
      <c r="KCT112" s="376"/>
      <c r="KCU112" s="376"/>
      <c r="KCV112" s="376"/>
      <c r="KCW112" s="376"/>
      <c r="KCX112" s="376"/>
      <c r="KCY112" s="376"/>
      <c r="KCZ112" s="376"/>
      <c r="KDA112" s="376"/>
      <c r="KDB112" s="376"/>
      <c r="KDC112" s="376"/>
      <c r="KDD112" s="376"/>
      <c r="KDE112" s="376"/>
      <c r="KDF112" s="376"/>
      <c r="KDG112" s="376"/>
      <c r="KDH112" s="376"/>
      <c r="KDI112" s="376"/>
      <c r="KDJ112" s="376"/>
      <c r="KDK112" s="376"/>
      <c r="KDL112" s="376"/>
      <c r="KDM112" s="376"/>
      <c r="KDN112" s="376"/>
      <c r="KDO112" s="376"/>
      <c r="KDP112" s="376"/>
      <c r="KDQ112" s="376"/>
      <c r="KDR112" s="376"/>
      <c r="KDS112" s="376"/>
      <c r="KDT112" s="376"/>
      <c r="KDU112" s="376"/>
      <c r="KDV112" s="376"/>
      <c r="KDW112" s="376"/>
      <c r="KDX112" s="376"/>
      <c r="KDY112" s="376"/>
      <c r="KDZ112" s="376"/>
      <c r="KEA112" s="376"/>
      <c r="KEB112" s="376"/>
      <c r="KEC112" s="376"/>
      <c r="KED112" s="376"/>
      <c r="KEE112" s="376"/>
      <c r="KEF112" s="376"/>
      <c r="KEG112" s="376"/>
      <c r="KEH112" s="376"/>
      <c r="KEI112" s="376"/>
      <c r="KEJ112" s="376"/>
      <c r="KEK112" s="376"/>
      <c r="KEL112" s="376"/>
      <c r="KEM112" s="376"/>
      <c r="KEN112" s="376"/>
      <c r="KEO112" s="376"/>
      <c r="KEP112" s="376"/>
      <c r="KEQ112" s="376"/>
      <c r="KER112" s="376"/>
      <c r="KES112" s="376"/>
      <c r="KET112" s="376"/>
      <c r="KEU112" s="376"/>
      <c r="KEV112" s="376"/>
      <c r="KEW112" s="376"/>
      <c r="KEX112" s="376"/>
      <c r="KEY112" s="376"/>
      <c r="KEZ112" s="376"/>
      <c r="KFA112" s="376"/>
      <c r="KFB112" s="376"/>
      <c r="KFC112" s="376"/>
      <c r="KFD112" s="376"/>
      <c r="KFE112" s="376"/>
      <c r="KFF112" s="376"/>
      <c r="KFG112" s="376"/>
      <c r="KFH112" s="376"/>
      <c r="KFI112" s="376"/>
      <c r="KFJ112" s="376"/>
      <c r="KFK112" s="376"/>
      <c r="KFL112" s="376"/>
      <c r="KFM112" s="376"/>
      <c r="KFN112" s="376"/>
      <c r="KFO112" s="376"/>
      <c r="KFP112" s="376"/>
      <c r="KFQ112" s="376"/>
      <c r="KFR112" s="376"/>
      <c r="KFS112" s="376"/>
      <c r="KFT112" s="376"/>
      <c r="KFU112" s="376"/>
      <c r="KFV112" s="376"/>
      <c r="KFW112" s="376"/>
      <c r="KFX112" s="376"/>
      <c r="KFY112" s="376"/>
      <c r="KFZ112" s="376"/>
      <c r="KGA112" s="376"/>
      <c r="KGB112" s="376"/>
      <c r="KGC112" s="376"/>
      <c r="KGD112" s="376"/>
      <c r="KGE112" s="376"/>
      <c r="KGF112" s="376"/>
      <c r="KGG112" s="376"/>
      <c r="KGH112" s="376"/>
      <c r="KGI112" s="376"/>
      <c r="KGJ112" s="376"/>
      <c r="KGK112" s="376"/>
      <c r="KGL112" s="376"/>
      <c r="KGM112" s="376"/>
      <c r="KGN112" s="376"/>
      <c r="KGO112" s="376"/>
      <c r="KGP112" s="376"/>
      <c r="KGQ112" s="376"/>
      <c r="KGR112" s="376"/>
      <c r="KGS112" s="376"/>
      <c r="KGT112" s="376"/>
      <c r="KGU112" s="376"/>
      <c r="KGV112" s="376"/>
      <c r="KGW112" s="376"/>
      <c r="KGX112" s="376"/>
      <c r="KGY112" s="376"/>
      <c r="KGZ112" s="376"/>
      <c r="KHA112" s="376"/>
      <c r="KHB112" s="376"/>
      <c r="KHC112" s="376"/>
      <c r="KHD112" s="376"/>
      <c r="KHE112" s="376"/>
      <c r="KHF112" s="376"/>
      <c r="KHG112" s="376"/>
      <c r="KHH112" s="376"/>
      <c r="KHI112" s="376"/>
      <c r="KHJ112" s="376"/>
      <c r="KHK112" s="376"/>
      <c r="KHL112" s="376"/>
      <c r="KHM112" s="376"/>
      <c r="KHN112" s="376"/>
      <c r="KHO112" s="376"/>
      <c r="KHP112" s="376"/>
      <c r="KHQ112" s="376"/>
      <c r="KHR112" s="376"/>
      <c r="KHS112" s="376"/>
      <c r="KHT112" s="376"/>
      <c r="KHU112" s="376"/>
      <c r="KHV112" s="376"/>
      <c r="KHW112" s="376"/>
      <c r="KHX112" s="376"/>
      <c r="KHY112" s="376"/>
      <c r="KHZ112" s="376"/>
      <c r="KIA112" s="376"/>
      <c r="KIB112" s="376"/>
      <c r="KIC112" s="376"/>
      <c r="KID112" s="376"/>
      <c r="KIE112" s="376"/>
      <c r="KIF112" s="376"/>
      <c r="KIG112" s="376"/>
      <c r="KIH112" s="376"/>
      <c r="KII112" s="376"/>
      <c r="KIJ112" s="376"/>
      <c r="KIK112" s="376"/>
      <c r="KIL112" s="376"/>
      <c r="KIM112" s="376"/>
      <c r="KIN112" s="376"/>
      <c r="KIO112" s="376"/>
      <c r="KIP112" s="376"/>
      <c r="KIQ112" s="376"/>
      <c r="KIR112" s="376"/>
      <c r="KIS112" s="376"/>
      <c r="KIT112" s="376"/>
      <c r="KIU112" s="376"/>
      <c r="KIV112" s="376"/>
      <c r="KIW112" s="376"/>
      <c r="KIX112" s="376"/>
      <c r="KIY112" s="376"/>
      <c r="KIZ112" s="376"/>
      <c r="KJA112" s="376"/>
      <c r="KJB112" s="376"/>
      <c r="KJC112" s="376"/>
      <c r="KJD112" s="376"/>
      <c r="KJE112" s="376"/>
      <c r="KJF112" s="376"/>
      <c r="KJG112" s="376"/>
      <c r="KJH112" s="376"/>
      <c r="KJI112" s="376"/>
      <c r="KJJ112" s="376"/>
      <c r="KJK112" s="376"/>
      <c r="KJL112" s="376"/>
      <c r="KJM112" s="376"/>
      <c r="KJN112" s="376"/>
      <c r="KJO112" s="376"/>
      <c r="KJP112" s="376"/>
      <c r="KJQ112" s="376"/>
      <c r="KJR112" s="376"/>
      <c r="KJS112" s="376"/>
      <c r="KJT112" s="376"/>
      <c r="KJU112" s="376"/>
      <c r="KJV112" s="376"/>
      <c r="KJW112" s="376"/>
      <c r="KJX112" s="376"/>
      <c r="KJY112" s="376"/>
      <c r="KJZ112" s="376"/>
      <c r="KKA112" s="376"/>
      <c r="KKB112" s="376"/>
      <c r="KKC112" s="376"/>
      <c r="KKD112" s="376"/>
      <c r="KKE112" s="376"/>
      <c r="KKF112" s="376"/>
      <c r="KKG112" s="376"/>
      <c r="KKH112" s="376"/>
      <c r="KKI112" s="376"/>
      <c r="KKJ112" s="376"/>
      <c r="KKK112" s="376"/>
      <c r="KKL112" s="376"/>
      <c r="KKM112" s="376"/>
      <c r="KKN112" s="376"/>
      <c r="KKO112" s="376"/>
      <c r="KKP112" s="376"/>
      <c r="KKQ112" s="376"/>
      <c r="KKR112" s="376"/>
      <c r="KKS112" s="376"/>
      <c r="KKT112" s="376"/>
      <c r="KKU112" s="376"/>
      <c r="KKV112" s="376"/>
      <c r="KKW112" s="376"/>
      <c r="KKX112" s="376"/>
      <c r="KKY112" s="376"/>
      <c r="KKZ112" s="376"/>
      <c r="KLA112" s="376"/>
      <c r="KLB112" s="376"/>
      <c r="KLC112" s="376"/>
      <c r="KLD112" s="376"/>
      <c r="KLE112" s="376"/>
      <c r="KLF112" s="376"/>
      <c r="KLG112" s="376"/>
      <c r="KLH112" s="376"/>
      <c r="KLI112" s="376"/>
      <c r="KLJ112" s="376"/>
      <c r="KLK112" s="376"/>
      <c r="KLL112" s="376"/>
      <c r="KLM112" s="376"/>
      <c r="KLN112" s="376"/>
      <c r="KLO112" s="376"/>
      <c r="KLP112" s="376"/>
      <c r="KLQ112" s="376"/>
      <c r="KLR112" s="376"/>
      <c r="KLS112" s="376"/>
      <c r="KLT112" s="376"/>
      <c r="KLU112" s="376"/>
      <c r="KLV112" s="376"/>
      <c r="KLW112" s="376"/>
      <c r="KLX112" s="376"/>
      <c r="KLY112" s="376"/>
      <c r="KLZ112" s="376"/>
      <c r="KMA112" s="376"/>
      <c r="KMB112" s="376"/>
      <c r="KMC112" s="376"/>
      <c r="KMD112" s="376"/>
      <c r="KME112" s="376"/>
      <c r="KMF112" s="376"/>
      <c r="KMG112" s="376"/>
      <c r="KMH112" s="376"/>
      <c r="KMI112" s="376"/>
      <c r="KMJ112" s="376"/>
      <c r="KMK112" s="376"/>
      <c r="KML112" s="376"/>
      <c r="KMM112" s="376"/>
      <c r="KMN112" s="376"/>
      <c r="KMO112" s="376"/>
      <c r="KMP112" s="376"/>
      <c r="KMQ112" s="376"/>
      <c r="KMR112" s="376"/>
      <c r="KMS112" s="376"/>
      <c r="KMT112" s="376"/>
      <c r="KMU112" s="376"/>
      <c r="KMV112" s="376"/>
      <c r="KMW112" s="376"/>
      <c r="KMX112" s="376"/>
      <c r="KMY112" s="376"/>
      <c r="KMZ112" s="376"/>
      <c r="KNA112" s="376"/>
      <c r="KNB112" s="376"/>
      <c r="KNC112" s="376"/>
      <c r="KND112" s="376"/>
      <c r="KNE112" s="376"/>
      <c r="KNF112" s="376"/>
      <c r="KNG112" s="376"/>
      <c r="KNH112" s="376"/>
      <c r="KNI112" s="376"/>
      <c r="KNJ112" s="376"/>
      <c r="KNK112" s="376"/>
      <c r="KNL112" s="376"/>
      <c r="KNM112" s="376"/>
      <c r="KNN112" s="376"/>
      <c r="KNO112" s="376"/>
      <c r="KNP112" s="376"/>
      <c r="KNQ112" s="376"/>
      <c r="KNR112" s="376"/>
      <c r="KNS112" s="376"/>
      <c r="KNT112" s="376"/>
      <c r="KNU112" s="376"/>
      <c r="KNV112" s="376"/>
      <c r="KNW112" s="376"/>
      <c r="KNX112" s="376"/>
      <c r="KNY112" s="376"/>
      <c r="KNZ112" s="376"/>
      <c r="KOA112" s="376"/>
      <c r="KOB112" s="376"/>
      <c r="KOC112" s="376"/>
      <c r="KOD112" s="376"/>
      <c r="KOE112" s="376"/>
      <c r="KOF112" s="376"/>
      <c r="KOG112" s="376"/>
      <c r="KOH112" s="376"/>
      <c r="KOI112" s="376"/>
      <c r="KOJ112" s="376"/>
      <c r="KOK112" s="376"/>
      <c r="KOL112" s="376"/>
      <c r="KOM112" s="376"/>
      <c r="KON112" s="376"/>
      <c r="KOO112" s="376"/>
      <c r="KOP112" s="376"/>
      <c r="KOQ112" s="376"/>
      <c r="KOR112" s="376"/>
      <c r="KOS112" s="376"/>
      <c r="KOT112" s="376"/>
      <c r="KOU112" s="376"/>
      <c r="KOV112" s="376"/>
      <c r="KOW112" s="376"/>
      <c r="KOX112" s="376"/>
      <c r="KOY112" s="376"/>
      <c r="KOZ112" s="376"/>
      <c r="KPA112" s="376"/>
      <c r="KPB112" s="376"/>
      <c r="KPC112" s="376"/>
      <c r="KPD112" s="376"/>
      <c r="KPE112" s="376"/>
      <c r="KPF112" s="376"/>
      <c r="KPG112" s="376"/>
      <c r="KPH112" s="376"/>
      <c r="KPI112" s="376"/>
      <c r="KPJ112" s="376"/>
      <c r="KPK112" s="376"/>
      <c r="KPL112" s="376"/>
      <c r="KPM112" s="376"/>
      <c r="KPN112" s="376"/>
      <c r="KPO112" s="376"/>
      <c r="KPP112" s="376"/>
      <c r="KPQ112" s="376"/>
      <c r="KPR112" s="376"/>
      <c r="KPS112" s="376"/>
      <c r="KPT112" s="376"/>
      <c r="KPU112" s="376"/>
      <c r="KPV112" s="376"/>
      <c r="KPW112" s="376"/>
      <c r="KPX112" s="376"/>
      <c r="KPY112" s="376"/>
      <c r="KPZ112" s="376"/>
      <c r="KQA112" s="376"/>
      <c r="KQB112" s="376"/>
      <c r="KQC112" s="376"/>
      <c r="KQD112" s="376"/>
      <c r="KQE112" s="376"/>
      <c r="KQF112" s="376"/>
      <c r="KQG112" s="376"/>
      <c r="KQH112" s="376"/>
      <c r="KQI112" s="376"/>
      <c r="KQJ112" s="376"/>
      <c r="KQK112" s="376"/>
      <c r="KQL112" s="376"/>
      <c r="KQM112" s="376"/>
      <c r="KQN112" s="376"/>
      <c r="KQO112" s="376"/>
      <c r="KQP112" s="376"/>
      <c r="KQQ112" s="376"/>
      <c r="KQR112" s="376"/>
      <c r="KQS112" s="376"/>
      <c r="KQT112" s="376"/>
      <c r="KQU112" s="376"/>
      <c r="KQV112" s="376"/>
      <c r="KQW112" s="376"/>
      <c r="KQX112" s="376"/>
      <c r="KQY112" s="376"/>
      <c r="KQZ112" s="376"/>
      <c r="KRA112" s="376"/>
      <c r="KRB112" s="376"/>
      <c r="KRC112" s="376"/>
      <c r="KRD112" s="376"/>
      <c r="KRE112" s="376"/>
      <c r="KRF112" s="376"/>
      <c r="KRG112" s="376"/>
      <c r="KRH112" s="376"/>
      <c r="KRI112" s="376"/>
      <c r="KRJ112" s="376"/>
      <c r="KRK112" s="376"/>
      <c r="KRL112" s="376"/>
      <c r="KRM112" s="376"/>
      <c r="KRN112" s="376"/>
      <c r="KRO112" s="376"/>
      <c r="KRP112" s="376"/>
      <c r="KRQ112" s="376"/>
      <c r="KRR112" s="376"/>
      <c r="KRS112" s="376"/>
      <c r="KRT112" s="376"/>
      <c r="KRU112" s="376"/>
      <c r="KRV112" s="376"/>
      <c r="KRW112" s="376"/>
      <c r="KRX112" s="376"/>
      <c r="KRY112" s="376"/>
      <c r="KRZ112" s="376"/>
      <c r="KSA112" s="376"/>
      <c r="KSB112" s="376"/>
      <c r="KSC112" s="376"/>
      <c r="KSD112" s="376"/>
      <c r="KSE112" s="376"/>
      <c r="KSF112" s="376"/>
      <c r="KSG112" s="376"/>
      <c r="KSH112" s="376"/>
      <c r="KSI112" s="376"/>
      <c r="KSJ112" s="376"/>
      <c r="KSK112" s="376"/>
      <c r="KSL112" s="376"/>
      <c r="KSM112" s="376"/>
      <c r="KSN112" s="376"/>
      <c r="KSO112" s="376"/>
      <c r="KSP112" s="376"/>
      <c r="KSQ112" s="376"/>
      <c r="KSR112" s="376"/>
      <c r="KSS112" s="376"/>
      <c r="KST112" s="376"/>
      <c r="KSU112" s="376"/>
      <c r="KSV112" s="376"/>
      <c r="KSW112" s="376"/>
      <c r="KSX112" s="376"/>
      <c r="KSY112" s="376"/>
      <c r="KSZ112" s="376"/>
      <c r="KTA112" s="376"/>
      <c r="KTB112" s="376"/>
      <c r="KTC112" s="376"/>
      <c r="KTD112" s="376"/>
      <c r="KTE112" s="376"/>
      <c r="KTF112" s="376"/>
      <c r="KTG112" s="376"/>
      <c r="KTH112" s="376"/>
      <c r="KTI112" s="376"/>
      <c r="KTJ112" s="376"/>
      <c r="KTK112" s="376"/>
      <c r="KTL112" s="376"/>
      <c r="KTM112" s="376"/>
      <c r="KTN112" s="376"/>
      <c r="KTO112" s="376"/>
      <c r="KTP112" s="376"/>
      <c r="KTQ112" s="376"/>
      <c r="KTR112" s="376"/>
      <c r="KTS112" s="376"/>
      <c r="KTT112" s="376"/>
      <c r="KTU112" s="376"/>
      <c r="KTV112" s="376"/>
      <c r="KTW112" s="376"/>
      <c r="KTX112" s="376"/>
      <c r="KTY112" s="376"/>
      <c r="KTZ112" s="376"/>
      <c r="KUA112" s="376"/>
      <c r="KUB112" s="376"/>
      <c r="KUC112" s="376"/>
      <c r="KUD112" s="376"/>
      <c r="KUE112" s="376"/>
      <c r="KUF112" s="376"/>
      <c r="KUG112" s="376"/>
      <c r="KUH112" s="376"/>
      <c r="KUI112" s="376"/>
      <c r="KUJ112" s="376"/>
      <c r="KUK112" s="376"/>
      <c r="KUL112" s="376"/>
      <c r="KUM112" s="376"/>
      <c r="KUN112" s="376"/>
      <c r="KUO112" s="376"/>
      <c r="KUP112" s="376"/>
      <c r="KUQ112" s="376"/>
      <c r="KUR112" s="376"/>
      <c r="KUS112" s="376"/>
      <c r="KUT112" s="376"/>
      <c r="KUU112" s="376"/>
      <c r="KUV112" s="376"/>
      <c r="KUW112" s="376"/>
      <c r="KUX112" s="376"/>
      <c r="KUY112" s="376"/>
      <c r="KUZ112" s="376"/>
      <c r="KVA112" s="376"/>
      <c r="KVB112" s="376"/>
      <c r="KVC112" s="376"/>
      <c r="KVD112" s="376"/>
      <c r="KVE112" s="376"/>
      <c r="KVF112" s="376"/>
      <c r="KVG112" s="376"/>
      <c r="KVH112" s="376"/>
      <c r="KVI112" s="376"/>
      <c r="KVJ112" s="376"/>
      <c r="KVK112" s="376"/>
      <c r="KVL112" s="376"/>
      <c r="KVM112" s="376"/>
      <c r="KVN112" s="376"/>
      <c r="KVO112" s="376"/>
      <c r="KVP112" s="376"/>
      <c r="KVQ112" s="376"/>
      <c r="KVR112" s="376"/>
      <c r="KVS112" s="376"/>
      <c r="KVT112" s="376"/>
      <c r="KVU112" s="376"/>
      <c r="KVV112" s="376"/>
      <c r="KVW112" s="376"/>
      <c r="KVX112" s="376"/>
      <c r="KVY112" s="376"/>
      <c r="KVZ112" s="376"/>
      <c r="KWA112" s="376"/>
      <c r="KWB112" s="376"/>
      <c r="KWC112" s="376"/>
      <c r="KWD112" s="376"/>
      <c r="KWE112" s="376"/>
      <c r="KWF112" s="376"/>
      <c r="KWG112" s="376"/>
      <c r="KWH112" s="376"/>
      <c r="KWI112" s="376"/>
      <c r="KWJ112" s="376"/>
      <c r="KWK112" s="376"/>
      <c r="KWL112" s="376"/>
      <c r="KWM112" s="376"/>
      <c r="KWN112" s="376"/>
      <c r="KWO112" s="376"/>
      <c r="KWP112" s="376"/>
      <c r="KWQ112" s="376"/>
      <c r="KWR112" s="376"/>
      <c r="KWS112" s="376"/>
      <c r="KWT112" s="376"/>
      <c r="KWU112" s="376"/>
      <c r="KWV112" s="376"/>
      <c r="KWW112" s="376"/>
      <c r="KWX112" s="376"/>
      <c r="KWY112" s="376"/>
      <c r="KWZ112" s="376"/>
      <c r="KXA112" s="376"/>
      <c r="KXB112" s="376"/>
      <c r="KXC112" s="376"/>
      <c r="KXD112" s="376"/>
      <c r="KXE112" s="376"/>
      <c r="KXF112" s="376"/>
      <c r="KXG112" s="376"/>
      <c r="KXH112" s="376"/>
      <c r="KXI112" s="376"/>
      <c r="KXJ112" s="376"/>
      <c r="KXK112" s="376"/>
      <c r="KXL112" s="376"/>
      <c r="KXM112" s="376"/>
      <c r="KXN112" s="376"/>
      <c r="KXO112" s="376"/>
      <c r="KXP112" s="376"/>
      <c r="KXQ112" s="376"/>
      <c r="KXR112" s="376"/>
      <c r="KXS112" s="376"/>
      <c r="KXT112" s="376"/>
      <c r="KXU112" s="376"/>
      <c r="KXV112" s="376"/>
      <c r="KXW112" s="376"/>
      <c r="KXX112" s="376"/>
      <c r="KXY112" s="376"/>
      <c r="KXZ112" s="376"/>
      <c r="KYA112" s="376"/>
      <c r="KYB112" s="376"/>
      <c r="KYC112" s="376"/>
      <c r="KYD112" s="376"/>
      <c r="KYE112" s="376"/>
      <c r="KYF112" s="376"/>
      <c r="KYG112" s="376"/>
      <c r="KYH112" s="376"/>
      <c r="KYI112" s="376"/>
      <c r="KYJ112" s="376"/>
      <c r="KYK112" s="376"/>
      <c r="KYL112" s="376"/>
      <c r="KYM112" s="376"/>
      <c r="KYN112" s="376"/>
      <c r="KYO112" s="376"/>
      <c r="KYP112" s="376"/>
      <c r="KYQ112" s="376"/>
      <c r="KYR112" s="376"/>
      <c r="KYS112" s="376"/>
      <c r="KYT112" s="376"/>
      <c r="KYU112" s="376"/>
      <c r="KYV112" s="376"/>
      <c r="KYW112" s="376"/>
      <c r="KYX112" s="376"/>
      <c r="KYY112" s="376"/>
      <c r="KYZ112" s="376"/>
      <c r="KZA112" s="376"/>
      <c r="KZB112" s="376"/>
      <c r="KZC112" s="376"/>
      <c r="KZD112" s="376"/>
      <c r="KZE112" s="376"/>
      <c r="KZF112" s="376"/>
      <c r="KZG112" s="376"/>
      <c r="KZH112" s="376"/>
      <c r="KZI112" s="376"/>
      <c r="KZJ112" s="376"/>
      <c r="KZK112" s="376"/>
      <c r="KZL112" s="376"/>
      <c r="KZM112" s="376"/>
      <c r="KZN112" s="376"/>
      <c r="KZO112" s="376"/>
      <c r="KZP112" s="376"/>
      <c r="KZQ112" s="376"/>
      <c r="KZR112" s="376"/>
      <c r="KZS112" s="376"/>
      <c r="KZT112" s="376"/>
      <c r="KZU112" s="376"/>
      <c r="KZV112" s="376"/>
      <c r="KZW112" s="376"/>
      <c r="KZX112" s="376"/>
      <c r="KZY112" s="376"/>
      <c r="KZZ112" s="376"/>
      <c r="LAA112" s="376"/>
      <c r="LAB112" s="376"/>
      <c r="LAC112" s="376"/>
      <c r="LAD112" s="376"/>
      <c r="LAE112" s="376"/>
      <c r="LAF112" s="376"/>
      <c r="LAG112" s="376"/>
      <c r="LAH112" s="376"/>
      <c r="LAI112" s="376"/>
      <c r="LAJ112" s="376"/>
      <c r="LAK112" s="376"/>
      <c r="LAL112" s="376"/>
      <c r="LAM112" s="376"/>
      <c r="LAN112" s="376"/>
      <c r="LAO112" s="376"/>
      <c r="LAP112" s="376"/>
      <c r="LAQ112" s="376"/>
      <c r="LAR112" s="376"/>
      <c r="LAS112" s="376"/>
      <c r="LAT112" s="376"/>
      <c r="LAU112" s="376"/>
      <c r="LAV112" s="376"/>
      <c r="LAW112" s="376"/>
      <c r="LAX112" s="376"/>
      <c r="LAY112" s="376"/>
      <c r="LAZ112" s="376"/>
      <c r="LBA112" s="376"/>
      <c r="LBB112" s="376"/>
      <c r="LBC112" s="376"/>
      <c r="LBD112" s="376"/>
      <c r="LBE112" s="376"/>
      <c r="LBF112" s="376"/>
      <c r="LBG112" s="376"/>
      <c r="LBH112" s="376"/>
      <c r="LBI112" s="376"/>
      <c r="LBJ112" s="376"/>
      <c r="LBK112" s="376"/>
      <c r="LBL112" s="376"/>
      <c r="LBM112" s="376"/>
      <c r="LBN112" s="376"/>
      <c r="LBO112" s="376"/>
      <c r="LBP112" s="376"/>
      <c r="LBQ112" s="376"/>
      <c r="LBR112" s="376"/>
      <c r="LBS112" s="376"/>
      <c r="LBT112" s="376"/>
      <c r="LBU112" s="376"/>
      <c r="LBV112" s="376"/>
      <c r="LBW112" s="376"/>
      <c r="LBX112" s="376"/>
      <c r="LBY112" s="376"/>
      <c r="LBZ112" s="376"/>
      <c r="LCA112" s="376"/>
      <c r="LCB112" s="376"/>
      <c r="LCC112" s="376"/>
      <c r="LCD112" s="376"/>
      <c r="LCE112" s="376"/>
      <c r="LCF112" s="376"/>
      <c r="LCG112" s="376"/>
      <c r="LCH112" s="376"/>
      <c r="LCI112" s="376"/>
      <c r="LCJ112" s="376"/>
      <c r="LCK112" s="376"/>
      <c r="LCL112" s="376"/>
      <c r="LCM112" s="376"/>
      <c r="LCN112" s="376"/>
      <c r="LCO112" s="376"/>
      <c r="LCP112" s="376"/>
      <c r="LCQ112" s="376"/>
      <c r="LCR112" s="376"/>
      <c r="LCS112" s="376"/>
      <c r="LCT112" s="376"/>
      <c r="LCU112" s="376"/>
      <c r="LCV112" s="376"/>
      <c r="LCW112" s="376"/>
      <c r="LCX112" s="376"/>
      <c r="LCY112" s="376"/>
      <c r="LCZ112" s="376"/>
      <c r="LDA112" s="376"/>
      <c r="LDB112" s="376"/>
      <c r="LDC112" s="376"/>
      <c r="LDD112" s="376"/>
      <c r="LDE112" s="376"/>
      <c r="LDF112" s="376"/>
      <c r="LDG112" s="376"/>
      <c r="LDH112" s="376"/>
      <c r="LDI112" s="376"/>
      <c r="LDJ112" s="376"/>
      <c r="LDK112" s="376"/>
      <c r="LDL112" s="376"/>
      <c r="LDM112" s="376"/>
      <c r="LDN112" s="376"/>
      <c r="LDO112" s="376"/>
      <c r="LDP112" s="376"/>
      <c r="LDQ112" s="376"/>
      <c r="LDR112" s="376"/>
      <c r="LDS112" s="376"/>
      <c r="LDT112" s="376"/>
      <c r="LDU112" s="376"/>
      <c r="LDV112" s="376"/>
      <c r="LDW112" s="376"/>
      <c r="LDX112" s="376"/>
      <c r="LDY112" s="376"/>
      <c r="LDZ112" s="376"/>
      <c r="LEA112" s="376"/>
      <c r="LEB112" s="376"/>
      <c r="LEC112" s="376"/>
      <c r="LED112" s="376"/>
      <c r="LEE112" s="376"/>
      <c r="LEF112" s="376"/>
      <c r="LEG112" s="376"/>
      <c r="LEH112" s="376"/>
      <c r="LEI112" s="376"/>
      <c r="LEJ112" s="376"/>
      <c r="LEK112" s="376"/>
      <c r="LEL112" s="376"/>
      <c r="LEM112" s="376"/>
      <c r="LEN112" s="376"/>
      <c r="LEO112" s="376"/>
      <c r="LEP112" s="376"/>
      <c r="LEQ112" s="376"/>
      <c r="LER112" s="376"/>
      <c r="LES112" s="376"/>
      <c r="LET112" s="376"/>
      <c r="LEU112" s="376"/>
      <c r="LEV112" s="376"/>
      <c r="LEW112" s="376"/>
      <c r="LEX112" s="376"/>
      <c r="LEY112" s="376"/>
      <c r="LEZ112" s="376"/>
      <c r="LFA112" s="376"/>
      <c r="LFB112" s="376"/>
      <c r="LFC112" s="376"/>
      <c r="LFD112" s="376"/>
      <c r="LFE112" s="376"/>
      <c r="LFF112" s="376"/>
      <c r="LFG112" s="376"/>
      <c r="LFH112" s="376"/>
      <c r="LFI112" s="376"/>
      <c r="LFJ112" s="376"/>
      <c r="LFK112" s="376"/>
      <c r="LFL112" s="376"/>
      <c r="LFM112" s="376"/>
      <c r="LFN112" s="376"/>
      <c r="LFO112" s="376"/>
      <c r="LFP112" s="376"/>
      <c r="LFQ112" s="376"/>
      <c r="LFR112" s="376"/>
      <c r="LFS112" s="376"/>
      <c r="LFT112" s="376"/>
      <c r="LFU112" s="376"/>
      <c r="LFV112" s="376"/>
      <c r="LFW112" s="376"/>
      <c r="LFX112" s="376"/>
      <c r="LFY112" s="376"/>
      <c r="LFZ112" s="376"/>
      <c r="LGA112" s="376"/>
      <c r="LGB112" s="376"/>
      <c r="LGC112" s="376"/>
      <c r="LGD112" s="376"/>
      <c r="LGE112" s="376"/>
      <c r="LGF112" s="376"/>
      <c r="LGG112" s="376"/>
      <c r="LGH112" s="376"/>
      <c r="LGI112" s="376"/>
      <c r="LGJ112" s="376"/>
      <c r="LGK112" s="376"/>
      <c r="LGL112" s="376"/>
      <c r="LGM112" s="376"/>
      <c r="LGN112" s="376"/>
      <c r="LGO112" s="376"/>
      <c r="LGP112" s="376"/>
      <c r="LGQ112" s="376"/>
      <c r="LGR112" s="376"/>
      <c r="LGS112" s="376"/>
      <c r="LGT112" s="376"/>
      <c r="LGU112" s="376"/>
      <c r="LGV112" s="376"/>
      <c r="LGW112" s="376"/>
      <c r="LGX112" s="376"/>
      <c r="LGY112" s="376"/>
      <c r="LGZ112" s="376"/>
      <c r="LHA112" s="376"/>
      <c r="LHB112" s="376"/>
      <c r="LHC112" s="376"/>
      <c r="LHD112" s="376"/>
      <c r="LHE112" s="376"/>
      <c r="LHF112" s="376"/>
      <c r="LHG112" s="376"/>
      <c r="LHH112" s="376"/>
      <c r="LHI112" s="376"/>
      <c r="LHJ112" s="376"/>
      <c r="LHK112" s="376"/>
      <c r="LHL112" s="376"/>
      <c r="LHM112" s="376"/>
      <c r="LHN112" s="376"/>
      <c r="LHO112" s="376"/>
      <c r="LHP112" s="376"/>
      <c r="LHQ112" s="376"/>
      <c r="LHR112" s="376"/>
      <c r="LHS112" s="376"/>
      <c r="LHT112" s="376"/>
      <c r="LHU112" s="376"/>
      <c r="LHV112" s="376"/>
      <c r="LHW112" s="376"/>
      <c r="LHX112" s="376"/>
      <c r="LHY112" s="376"/>
      <c r="LHZ112" s="376"/>
      <c r="LIA112" s="376"/>
      <c r="LIB112" s="376"/>
      <c r="LIC112" s="376"/>
      <c r="LID112" s="376"/>
      <c r="LIE112" s="376"/>
      <c r="LIF112" s="376"/>
      <c r="LIG112" s="376"/>
      <c r="LIH112" s="376"/>
      <c r="LII112" s="376"/>
      <c r="LIJ112" s="376"/>
      <c r="LIK112" s="376"/>
      <c r="LIL112" s="376"/>
      <c r="LIM112" s="376"/>
      <c r="LIN112" s="376"/>
      <c r="LIO112" s="376"/>
      <c r="LIP112" s="376"/>
      <c r="LIQ112" s="376"/>
      <c r="LIR112" s="376"/>
      <c r="LIS112" s="376"/>
      <c r="LIT112" s="376"/>
      <c r="LIU112" s="376"/>
      <c r="LIV112" s="376"/>
      <c r="LIW112" s="376"/>
      <c r="LIX112" s="376"/>
      <c r="LIY112" s="376"/>
      <c r="LIZ112" s="376"/>
      <c r="LJA112" s="376"/>
      <c r="LJB112" s="376"/>
      <c r="LJC112" s="376"/>
      <c r="LJD112" s="376"/>
      <c r="LJE112" s="376"/>
      <c r="LJF112" s="376"/>
      <c r="LJG112" s="376"/>
      <c r="LJH112" s="376"/>
      <c r="LJI112" s="376"/>
      <c r="LJJ112" s="376"/>
      <c r="LJK112" s="376"/>
      <c r="LJL112" s="376"/>
      <c r="LJM112" s="376"/>
      <c r="LJN112" s="376"/>
      <c r="LJO112" s="376"/>
      <c r="LJP112" s="376"/>
      <c r="LJQ112" s="376"/>
      <c r="LJR112" s="376"/>
      <c r="LJS112" s="376"/>
      <c r="LJT112" s="376"/>
      <c r="LJU112" s="376"/>
      <c r="LJV112" s="376"/>
      <c r="LJW112" s="376"/>
      <c r="LJX112" s="376"/>
      <c r="LJY112" s="376"/>
      <c r="LJZ112" s="376"/>
      <c r="LKA112" s="376"/>
      <c r="LKB112" s="376"/>
      <c r="LKC112" s="376"/>
      <c r="LKD112" s="376"/>
      <c r="LKE112" s="376"/>
      <c r="LKF112" s="376"/>
      <c r="LKG112" s="376"/>
      <c r="LKH112" s="376"/>
      <c r="LKI112" s="376"/>
      <c r="LKJ112" s="376"/>
      <c r="LKK112" s="376"/>
      <c r="LKL112" s="376"/>
      <c r="LKM112" s="376"/>
      <c r="LKN112" s="376"/>
      <c r="LKO112" s="376"/>
      <c r="LKP112" s="376"/>
      <c r="LKQ112" s="376"/>
      <c r="LKR112" s="376"/>
      <c r="LKS112" s="376"/>
      <c r="LKT112" s="376"/>
      <c r="LKU112" s="376"/>
      <c r="LKV112" s="376"/>
      <c r="LKW112" s="376"/>
      <c r="LKX112" s="376"/>
      <c r="LKY112" s="376"/>
      <c r="LKZ112" s="376"/>
      <c r="LLA112" s="376"/>
      <c r="LLB112" s="376"/>
      <c r="LLC112" s="376"/>
      <c r="LLD112" s="376"/>
      <c r="LLE112" s="376"/>
      <c r="LLF112" s="376"/>
      <c r="LLG112" s="376"/>
      <c r="LLH112" s="376"/>
      <c r="LLI112" s="376"/>
      <c r="LLJ112" s="376"/>
      <c r="LLK112" s="376"/>
      <c r="LLL112" s="376"/>
      <c r="LLM112" s="376"/>
      <c r="LLN112" s="376"/>
      <c r="LLO112" s="376"/>
      <c r="LLP112" s="376"/>
      <c r="LLQ112" s="376"/>
      <c r="LLR112" s="376"/>
      <c r="LLS112" s="376"/>
      <c r="LLT112" s="376"/>
      <c r="LLU112" s="376"/>
      <c r="LLV112" s="376"/>
      <c r="LLW112" s="376"/>
      <c r="LLX112" s="376"/>
      <c r="LLY112" s="376"/>
      <c r="LLZ112" s="376"/>
      <c r="LMA112" s="376"/>
      <c r="LMB112" s="376"/>
      <c r="LMC112" s="376"/>
      <c r="LMD112" s="376"/>
      <c r="LME112" s="376"/>
      <c r="LMF112" s="376"/>
      <c r="LMG112" s="376"/>
      <c r="LMH112" s="376"/>
      <c r="LMI112" s="376"/>
      <c r="LMJ112" s="376"/>
      <c r="LMK112" s="376"/>
      <c r="LML112" s="376"/>
      <c r="LMM112" s="376"/>
      <c r="LMN112" s="376"/>
      <c r="LMO112" s="376"/>
      <c r="LMP112" s="376"/>
      <c r="LMQ112" s="376"/>
      <c r="LMR112" s="376"/>
      <c r="LMS112" s="376"/>
      <c r="LMT112" s="376"/>
      <c r="LMU112" s="376"/>
      <c r="LMV112" s="376"/>
      <c r="LMW112" s="376"/>
      <c r="LMX112" s="376"/>
      <c r="LMY112" s="376"/>
      <c r="LMZ112" s="376"/>
      <c r="LNA112" s="376"/>
      <c r="LNB112" s="376"/>
      <c r="LNC112" s="376"/>
      <c r="LND112" s="376"/>
      <c r="LNE112" s="376"/>
      <c r="LNF112" s="376"/>
      <c r="LNG112" s="376"/>
      <c r="LNH112" s="376"/>
      <c r="LNI112" s="376"/>
      <c r="LNJ112" s="376"/>
      <c r="LNK112" s="376"/>
      <c r="LNL112" s="376"/>
      <c r="LNM112" s="376"/>
      <c r="LNN112" s="376"/>
      <c r="LNO112" s="376"/>
      <c r="LNP112" s="376"/>
      <c r="LNQ112" s="376"/>
      <c r="LNR112" s="376"/>
      <c r="LNS112" s="376"/>
      <c r="LNT112" s="376"/>
      <c r="LNU112" s="376"/>
      <c r="LNV112" s="376"/>
      <c r="LNW112" s="376"/>
      <c r="LNX112" s="376"/>
      <c r="LNY112" s="376"/>
      <c r="LNZ112" s="376"/>
      <c r="LOA112" s="376"/>
      <c r="LOB112" s="376"/>
      <c r="LOC112" s="376"/>
      <c r="LOD112" s="376"/>
      <c r="LOE112" s="376"/>
      <c r="LOF112" s="376"/>
      <c r="LOG112" s="376"/>
      <c r="LOH112" s="376"/>
      <c r="LOI112" s="376"/>
      <c r="LOJ112" s="376"/>
      <c r="LOK112" s="376"/>
      <c r="LOL112" s="376"/>
      <c r="LOM112" s="376"/>
      <c r="LON112" s="376"/>
      <c r="LOO112" s="376"/>
      <c r="LOP112" s="376"/>
      <c r="LOQ112" s="376"/>
      <c r="LOR112" s="376"/>
      <c r="LOS112" s="376"/>
      <c r="LOT112" s="376"/>
      <c r="LOU112" s="376"/>
      <c r="LOV112" s="376"/>
      <c r="LOW112" s="376"/>
      <c r="LOX112" s="376"/>
      <c r="LOY112" s="376"/>
      <c r="LOZ112" s="376"/>
      <c r="LPA112" s="376"/>
      <c r="LPB112" s="376"/>
      <c r="LPC112" s="376"/>
      <c r="LPD112" s="376"/>
      <c r="LPE112" s="376"/>
      <c r="LPF112" s="376"/>
      <c r="LPG112" s="376"/>
      <c r="LPH112" s="376"/>
      <c r="LPI112" s="376"/>
      <c r="LPJ112" s="376"/>
      <c r="LPK112" s="376"/>
      <c r="LPL112" s="376"/>
      <c r="LPM112" s="376"/>
      <c r="LPN112" s="376"/>
      <c r="LPO112" s="376"/>
      <c r="LPP112" s="376"/>
      <c r="LPQ112" s="376"/>
      <c r="LPR112" s="376"/>
      <c r="LPS112" s="376"/>
      <c r="LPT112" s="376"/>
      <c r="LPU112" s="376"/>
      <c r="LPV112" s="376"/>
      <c r="LPW112" s="376"/>
      <c r="LPX112" s="376"/>
      <c r="LPY112" s="376"/>
      <c r="LPZ112" s="376"/>
      <c r="LQA112" s="376"/>
      <c r="LQB112" s="376"/>
      <c r="LQC112" s="376"/>
      <c r="LQD112" s="376"/>
      <c r="LQE112" s="376"/>
      <c r="LQF112" s="376"/>
      <c r="LQG112" s="376"/>
      <c r="LQH112" s="376"/>
      <c r="LQI112" s="376"/>
      <c r="LQJ112" s="376"/>
      <c r="LQK112" s="376"/>
      <c r="LQL112" s="376"/>
      <c r="LQM112" s="376"/>
      <c r="LQN112" s="376"/>
      <c r="LQO112" s="376"/>
      <c r="LQP112" s="376"/>
      <c r="LQQ112" s="376"/>
      <c r="LQR112" s="376"/>
      <c r="LQS112" s="376"/>
      <c r="LQT112" s="376"/>
      <c r="LQU112" s="376"/>
      <c r="LQV112" s="376"/>
      <c r="LQW112" s="376"/>
      <c r="LQX112" s="376"/>
      <c r="LQY112" s="376"/>
      <c r="LQZ112" s="376"/>
      <c r="LRA112" s="376"/>
      <c r="LRB112" s="376"/>
      <c r="LRC112" s="376"/>
      <c r="LRD112" s="376"/>
      <c r="LRE112" s="376"/>
      <c r="LRF112" s="376"/>
      <c r="LRG112" s="376"/>
      <c r="LRH112" s="376"/>
      <c r="LRI112" s="376"/>
      <c r="LRJ112" s="376"/>
      <c r="LRK112" s="376"/>
      <c r="LRL112" s="376"/>
      <c r="LRM112" s="376"/>
      <c r="LRN112" s="376"/>
      <c r="LRO112" s="376"/>
      <c r="LRP112" s="376"/>
      <c r="LRQ112" s="376"/>
      <c r="LRR112" s="376"/>
      <c r="LRS112" s="376"/>
      <c r="LRT112" s="376"/>
      <c r="LRU112" s="376"/>
      <c r="LRV112" s="376"/>
      <c r="LRW112" s="376"/>
      <c r="LRX112" s="376"/>
      <c r="LRY112" s="376"/>
      <c r="LRZ112" s="376"/>
      <c r="LSA112" s="376"/>
      <c r="LSB112" s="376"/>
      <c r="LSC112" s="376"/>
      <c r="LSD112" s="376"/>
      <c r="LSE112" s="376"/>
      <c r="LSF112" s="376"/>
      <c r="LSG112" s="376"/>
      <c r="LSH112" s="376"/>
      <c r="LSI112" s="376"/>
      <c r="LSJ112" s="376"/>
      <c r="LSK112" s="376"/>
      <c r="LSL112" s="376"/>
      <c r="LSM112" s="376"/>
      <c r="LSN112" s="376"/>
      <c r="LSO112" s="376"/>
      <c r="LSP112" s="376"/>
      <c r="LSQ112" s="376"/>
      <c r="LSR112" s="376"/>
      <c r="LSS112" s="376"/>
      <c r="LST112" s="376"/>
      <c r="LSU112" s="376"/>
      <c r="LSV112" s="376"/>
      <c r="LSW112" s="376"/>
      <c r="LSX112" s="376"/>
      <c r="LSY112" s="376"/>
      <c r="LSZ112" s="376"/>
      <c r="LTA112" s="376"/>
      <c r="LTB112" s="376"/>
      <c r="LTC112" s="376"/>
      <c r="LTD112" s="376"/>
      <c r="LTE112" s="376"/>
      <c r="LTF112" s="376"/>
      <c r="LTG112" s="376"/>
      <c r="LTH112" s="376"/>
      <c r="LTI112" s="376"/>
      <c r="LTJ112" s="376"/>
      <c r="LTK112" s="376"/>
      <c r="LTL112" s="376"/>
      <c r="LTM112" s="376"/>
      <c r="LTN112" s="376"/>
      <c r="LTO112" s="376"/>
      <c r="LTP112" s="376"/>
      <c r="LTQ112" s="376"/>
      <c r="LTR112" s="376"/>
      <c r="LTS112" s="376"/>
      <c r="LTT112" s="376"/>
      <c r="LTU112" s="376"/>
      <c r="LTV112" s="376"/>
      <c r="LTW112" s="376"/>
      <c r="LTX112" s="376"/>
      <c r="LTY112" s="376"/>
      <c r="LTZ112" s="376"/>
      <c r="LUA112" s="376"/>
      <c r="LUB112" s="376"/>
      <c r="LUC112" s="376"/>
      <c r="LUD112" s="376"/>
      <c r="LUE112" s="376"/>
      <c r="LUF112" s="376"/>
      <c r="LUG112" s="376"/>
      <c r="LUH112" s="376"/>
      <c r="LUI112" s="376"/>
      <c r="LUJ112" s="376"/>
      <c r="LUK112" s="376"/>
      <c r="LUL112" s="376"/>
      <c r="LUM112" s="376"/>
      <c r="LUN112" s="376"/>
      <c r="LUO112" s="376"/>
      <c r="LUP112" s="376"/>
      <c r="LUQ112" s="376"/>
      <c r="LUR112" s="376"/>
      <c r="LUS112" s="376"/>
      <c r="LUT112" s="376"/>
      <c r="LUU112" s="376"/>
      <c r="LUV112" s="376"/>
      <c r="LUW112" s="376"/>
      <c r="LUX112" s="376"/>
      <c r="LUY112" s="376"/>
      <c r="LUZ112" s="376"/>
      <c r="LVA112" s="376"/>
      <c r="LVB112" s="376"/>
      <c r="LVC112" s="376"/>
      <c r="LVD112" s="376"/>
      <c r="LVE112" s="376"/>
      <c r="LVF112" s="376"/>
      <c r="LVG112" s="376"/>
      <c r="LVH112" s="376"/>
      <c r="LVI112" s="376"/>
      <c r="LVJ112" s="376"/>
      <c r="LVK112" s="376"/>
      <c r="LVL112" s="376"/>
      <c r="LVM112" s="376"/>
      <c r="LVN112" s="376"/>
      <c r="LVO112" s="376"/>
      <c r="LVP112" s="376"/>
      <c r="LVQ112" s="376"/>
      <c r="LVR112" s="376"/>
      <c r="LVS112" s="376"/>
      <c r="LVT112" s="376"/>
      <c r="LVU112" s="376"/>
      <c r="LVV112" s="376"/>
      <c r="LVW112" s="376"/>
      <c r="LVX112" s="376"/>
      <c r="LVY112" s="376"/>
      <c r="LVZ112" s="376"/>
      <c r="LWA112" s="376"/>
      <c r="LWB112" s="376"/>
      <c r="LWC112" s="376"/>
      <c r="LWD112" s="376"/>
      <c r="LWE112" s="376"/>
      <c r="LWF112" s="376"/>
      <c r="LWG112" s="376"/>
      <c r="LWH112" s="376"/>
      <c r="LWI112" s="376"/>
      <c r="LWJ112" s="376"/>
      <c r="LWK112" s="376"/>
      <c r="LWL112" s="376"/>
      <c r="LWM112" s="376"/>
      <c r="LWN112" s="376"/>
      <c r="LWO112" s="376"/>
      <c r="LWP112" s="376"/>
      <c r="LWQ112" s="376"/>
      <c r="LWR112" s="376"/>
      <c r="LWS112" s="376"/>
      <c r="LWT112" s="376"/>
      <c r="LWU112" s="376"/>
      <c r="LWV112" s="376"/>
      <c r="LWW112" s="376"/>
      <c r="LWX112" s="376"/>
      <c r="LWY112" s="376"/>
      <c r="LWZ112" s="376"/>
      <c r="LXA112" s="376"/>
      <c r="LXB112" s="376"/>
      <c r="LXC112" s="376"/>
      <c r="LXD112" s="376"/>
      <c r="LXE112" s="376"/>
      <c r="LXF112" s="376"/>
      <c r="LXG112" s="376"/>
      <c r="LXH112" s="376"/>
      <c r="LXI112" s="376"/>
      <c r="LXJ112" s="376"/>
      <c r="LXK112" s="376"/>
      <c r="LXL112" s="376"/>
      <c r="LXM112" s="376"/>
      <c r="LXN112" s="376"/>
      <c r="LXO112" s="376"/>
      <c r="LXP112" s="376"/>
      <c r="LXQ112" s="376"/>
      <c r="LXR112" s="376"/>
      <c r="LXS112" s="376"/>
      <c r="LXT112" s="376"/>
      <c r="LXU112" s="376"/>
      <c r="LXV112" s="376"/>
      <c r="LXW112" s="376"/>
      <c r="LXX112" s="376"/>
      <c r="LXY112" s="376"/>
      <c r="LXZ112" s="376"/>
      <c r="LYA112" s="376"/>
      <c r="LYB112" s="376"/>
      <c r="LYC112" s="376"/>
      <c r="LYD112" s="376"/>
      <c r="LYE112" s="376"/>
      <c r="LYF112" s="376"/>
      <c r="LYG112" s="376"/>
      <c r="LYH112" s="376"/>
      <c r="LYI112" s="376"/>
      <c r="LYJ112" s="376"/>
      <c r="LYK112" s="376"/>
      <c r="LYL112" s="376"/>
      <c r="LYM112" s="376"/>
      <c r="LYN112" s="376"/>
      <c r="LYO112" s="376"/>
      <c r="LYP112" s="376"/>
      <c r="LYQ112" s="376"/>
      <c r="LYR112" s="376"/>
      <c r="LYS112" s="376"/>
      <c r="LYT112" s="376"/>
      <c r="LYU112" s="376"/>
      <c r="LYV112" s="376"/>
      <c r="LYW112" s="376"/>
      <c r="LYX112" s="376"/>
      <c r="LYY112" s="376"/>
      <c r="LYZ112" s="376"/>
      <c r="LZA112" s="376"/>
      <c r="LZB112" s="376"/>
      <c r="LZC112" s="376"/>
      <c r="LZD112" s="376"/>
      <c r="LZE112" s="376"/>
      <c r="LZF112" s="376"/>
      <c r="LZG112" s="376"/>
      <c r="LZH112" s="376"/>
      <c r="LZI112" s="376"/>
      <c r="LZJ112" s="376"/>
      <c r="LZK112" s="376"/>
      <c r="LZL112" s="376"/>
      <c r="LZM112" s="376"/>
      <c r="LZN112" s="376"/>
      <c r="LZO112" s="376"/>
      <c r="LZP112" s="376"/>
      <c r="LZQ112" s="376"/>
      <c r="LZR112" s="376"/>
      <c r="LZS112" s="376"/>
      <c r="LZT112" s="376"/>
      <c r="LZU112" s="376"/>
      <c r="LZV112" s="376"/>
      <c r="LZW112" s="376"/>
      <c r="LZX112" s="376"/>
      <c r="LZY112" s="376"/>
      <c r="LZZ112" s="376"/>
      <c r="MAA112" s="376"/>
      <c r="MAB112" s="376"/>
      <c r="MAC112" s="376"/>
      <c r="MAD112" s="376"/>
      <c r="MAE112" s="376"/>
      <c r="MAF112" s="376"/>
      <c r="MAG112" s="376"/>
      <c r="MAH112" s="376"/>
      <c r="MAI112" s="376"/>
      <c r="MAJ112" s="376"/>
      <c r="MAK112" s="376"/>
      <c r="MAL112" s="376"/>
      <c r="MAM112" s="376"/>
      <c r="MAN112" s="376"/>
      <c r="MAO112" s="376"/>
      <c r="MAP112" s="376"/>
      <c r="MAQ112" s="376"/>
      <c r="MAR112" s="376"/>
      <c r="MAS112" s="376"/>
      <c r="MAT112" s="376"/>
      <c r="MAU112" s="376"/>
      <c r="MAV112" s="376"/>
      <c r="MAW112" s="376"/>
      <c r="MAX112" s="376"/>
      <c r="MAY112" s="376"/>
      <c r="MAZ112" s="376"/>
      <c r="MBA112" s="376"/>
      <c r="MBB112" s="376"/>
      <c r="MBC112" s="376"/>
      <c r="MBD112" s="376"/>
      <c r="MBE112" s="376"/>
      <c r="MBF112" s="376"/>
      <c r="MBG112" s="376"/>
      <c r="MBH112" s="376"/>
      <c r="MBI112" s="376"/>
      <c r="MBJ112" s="376"/>
      <c r="MBK112" s="376"/>
      <c r="MBL112" s="376"/>
      <c r="MBM112" s="376"/>
      <c r="MBN112" s="376"/>
      <c r="MBO112" s="376"/>
      <c r="MBP112" s="376"/>
      <c r="MBQ112" s="376"/>
      <c r="MBR112" s="376"/>
      <c r="MBS112" s="376"/>
      <c r="MBT112" s="376"/>
      <c r="MBU112" s="376"/>
      <c r="MBV112" s="376"/>
      <c r="MBW112" s="376"/>
      <c r="MBX112" s="376"/>
      <c r="MBY112" s="376"/>
      <c r="MBZ112" s="376"/>
      <c r="MCA112" s="376"/>
      <c r="MCB112" s="376"/>
      <c r="MCC112" s="376"/>
      <c r="MCD112" s="376"/>
      <c r="MCE112" s="376"/>
      <c r="MCF112" s="376"/>
      <c r="MCG112" s="376"/>
      <c r="MCH112" s="376"/>
      <c r="MCI112" s="376"/>
      <c r="MCJ112" s="376"/>
      <c r="MCK112" s="376"/>
      <c r="MCL112" s="376"/>
      <c r="MCM112" s="376"/>
      <c r="MCN112" s="376"/>
      <c r="MCO112" s="376"/>
      <c r="MCP112" s="376"/>
      <c r="MCQ112" s="376"/>
      <c r="MCR112" s="376"/>
      <c r="MCS112" s="376"/>
      <c r="MCT112" s="376"/>
      <c r="MCU112" s="376"/>
      <c r="MCV112" s="376"/>
      <c r="MCW112" s="376"/>
      <c r="MCX112" s="376"/>
      <c r="MCY112" s="376"/>
      <c r="MCZ112" s="376"/>
      <c r="MDA112" s="376"/>
      <c r="MDB112" s="376"/>
      <c r="MDC112" s="376"/>
      <c r="MDD112" s="376"/>
      <c r="MDE112" s="376"/>
      <c r="MDF112" s="376"/>
      <c r="MDG112" s="376"/>
      <c r="MDH112" s="376"/>
      <c r="MDI112" s="376"/>
      <c r="MDJ112" s="376"/>
      <c r="MDK112" s="376"/>
      <c r="MDL112" s="376"/>
      <c r="MDM112" s="376"/>
      <c r="MDN112" s="376"/>
      <c r="MDO112" s="376"/>
      <c r="MDP112" s="376"/>
      <c r="MDQ112" s="376"/>
      <c r="MDR112" s="376"/>
      <c r="MDS112" s="376"/>
      <c r="MDT112" s="376"/>
      <c r="MDU112" s="376"/>
      <c r="MDV112" s="376"/>
      <c r="MDW112" s="376"/>
      <c r="MDX112" s="376"/>
      <c r="MDY112" s="376"/>
      <c r="MDZ112" s="376"/>
      <c r="MEA112" s="376"/>
      <c r="MEB112" s="376"/>
      <c r="MEC112" s="376"/>
      <c r="MED112" s="376"/>
      <c r="MEE112" s="376"/>
      <c r="MEF112" s="376"/>
      <c r="MEG112" s="376"/>
      <c r="MEH112" s="376"/>
      <c r="MEI112" s="376"/>
      <c r="MEJ112" s="376"/>
      <c r="MEK112" s="376"/>
      <c r="MEL112" s="376"/>
      <c r="MEM112" s="376"/>
      <c r="MEN112" s="376"/>
      <c r="MEO112" s="376"/>
      <c r="MEP112" s="376"/>
      <c r="MEQ112" s="376"/>
      <c r="MER112" s="376"/>
      <c r="MES112" s="376"/>
      <c r="MET112" s="376"/>
      <c r="MEU112" s="376"/>
      <c r="MEV112" s="376"/>
      <c r="MEW112" s="376"/>
      <c r="MEX112" s="376"/>
      <c r="MEY112" s="376"/>
      <c r="MEZ112" s="376"/>
      <c r="MFA112" s="376"/>
      <c r="MFB112" s="376"/>
      <c r="MFC112" s="376"/>
      <c r="MFD112" s="376"/>
      <c r="MFE112" s="376"/>
      <c r="MFF112" s="376"/>
      <c r="MFG112" s="376"/>
      <c r="MFH112" s="376"/>
      <c r="MFI112" s="376"/>
      <c r="MFJ112" s="376"/>
      <c r="MFK112" s="376"/>
      <c r="MFL112" s="376"/>
      <c r="MFM112" s="376"/>
      <c r="MFN112" s="376"/>
      <c r="MFO112" s="376"/>
      <c r="MFP112" s="376"/>
      <c r="MFQ112" s="376"/>
      <c r="MFR112" s="376"/>
      <c r="MFS112" s="376"/>
      <c r="MFT112" s="376"/>
      <c r="MFU112" s="376"/>
      <c r="MFV112" s="376"/>
      <c r="MFW112" s="376"/>
      <c r="MFX112" s="376"/>
      <c r="MFY112" s="376"/>
      <c r="MFZ112" s="376"/>
      <c r="MGA112" s="376"/>
      <c r="MGB112" s="376"/>
      <c r="MGC112" s="376"/>
      <c r="MGD112" s="376"/>
      <c r="MGE112" s="376"/>
      <c r="MGF112" s="376"/>
      <c r="MGG112" s="376"/>
      <c r="MGH112" s="376"/>
      <c r="MGI112" s="376"/>
      <c r="MGJ112" s="376"/>
      <c r="MGK112" s="376"/>
      <c r="MGL112" s="376"/>
      <c r="MGM112" s="376"/>
      <c r="MGN112" s="376"/>
      <c r="MGO112" s="376"/>
      <c r="MGP112" s="376"/>
      <c r="MGQ112" s="376"/>
      <c r="MGR112" s="376"/>
      <c r="MGS112" s="376"/>
      <c r="MGT112" s="376"/>
      <c r="MGU112" s="376"/>
      <c r="MGV112" s="376"/>
      <c r="MGW112" s="376"/>
      <c r="MGX112" s="376"/>
      <c r="MGY112" s="376"/>
      <c r="MGZ112" s="376"/>
      <c r="MHA112" s="376"/>
      <c r="MHB112" s="376"/>
      <c r="MHC112" s="376"/>
      <c r="MHD112" s="376"/>
      <c r="MHE112" s="376"/>
      <c r="MHF112" s="376"/>
      <c r="MHG112" s="376"/>
      <c r="MHH112" s="376"/>
      <c r="MHI112" s="376"/>
      <c r="MHJ112" s="376"/>
      <c r="MHK112" s="376"/>
      <c r="MHL112" s="376"/>
      <c r="MHM112" s="376"/>
      <c r="MHN112" s="376"/>
      <c r="MHO112" s="376"/>
      <c r="MHP112" s="376"/>
      <c r="MHQ112" s="376"/>
      <c r="MHR112" s="376"/>
      <c r="MHS112" s="376"/>
      <c r="MHT112" s="376"/>
      <c r="MHU112" s="376"/>
      <c r="MHV112" s="376"/>
      <c r="MHW112" s="376"/>
      <c r="MHX112" s="376"/>
      <c r="MHY112" s="376"/>
      <c r="MHZ112" s="376"/>
      <c r="MIA112" s="376"/>
      <c r="MIB112" s="376"/>
      <c r="MIC112" s="376"/>
      <c r="MID112" s="376"/>
      <c r="MIE112" s="376"/>
      <c r="MIF112" s="376"/>
      <c r="MIG112" s="376"/>
      <c r="MIH112" s="376"/>
      <c r="MII112" s="376"/>
      <c r="MIJ112" s="376"/>
      <c r="MIK112" s="376"/>
      <c r="MIL112" s="376"/>
      <c r="MIM112" s="376"/>
      <c r="MIN112" s="376"/>
      <c r="MIO112" s="376"/>
      <c r="MIP112" s="376"/>
      <c r="MIQ112" s="376"/>
      <c r="MIR112" s="376"/>
      <c r="MIS112" s="376"/>
      <c r="MIT112" s="376"/>
      <c r="MIU112" s="376"/>
      <c r="MIV112" s="376"/>
      <c r="MIW112" s="376"/>
      <c r="MIX112" s="376"/>
      <c r="MIY112" s="376"/>
      <c r="MIZ112" s="376"/>
      <c r="MJA112" s="376"/>
      <c r="MJB112" s="376"/>
      <c r="MJC112" s="376"/>
      <c r="MJD112" s="376"/>
      <c r="MJE112" s="376"/>
      <c r="MJF112" s="376"/>
      <c r="MJG112" s="376"/>
      <c r="MJH112" s="376"/>
      <c r="MJI112" s="376"/>
      <c r="MJJ112" s="376"/>
      <c r="MJK112" s="376"/>
      <c r="MJL112" s="376"/>
      <c r="MJM112" s="376"/>
      <c r="MJN112" s="376"/>
      <c r="MJO112" s="376"/>
      <c r="MJP112" s="376"/>
      <c r="MJQ112" s="376"/>
      <c r="MJR112" s="376"/>
      <c r="MJS112" s="376"/>
      <c r="MJT112" s="376"/>
      <c r="MJU112" s="376"/>
      <c r="MJV112" s="376"/>
      <c r="MJW112" s="376"/>
      <c r="MJX112" s="376"/>
      <c r="MJY112" s="376"/>
      <c r="MJZ112" s="376"/>
      <c r="MKA112" s="376"/>
      <c r="MKB112" s="376"/>
      <c r="MKC112" s="376"/>
      <c r="MKD112" s="376"/>
      <c r="MKE112" s="376"/>
      <c r="MKF112" s="376"/>
      <c r="MKG112" s="376"/>
      <c r="MKH112" s="376"/>
      <c r="MKI112" s="376"/>
      <c r="MKJ112" s="376"/>
      <c r="MKK112" s="376"/>
      <c r="MKL112" s="376"/>
      <c r="MKM112" s="376"/>
      <c r="MKN112" s="376"/>
      <c r="MKO112" s="376"/>
      <c r="MKP112" s="376"/>
      <c r="MKQ112" s="376"/>
      <c r="MKR112" s="376"/>
      <c r="MKS112" s="376"/>
      <c r="MKT112" s="376"/>
      <c r="MKU112" s="376"/>
      <c r="MKV112" s="376"/>
      <c r="MKW112" s="376"/>
      <c r="MKX112" s="376"/>
      <c r="MKY112" s="376"/>
      <c r="MKZ112" s="376"/>
      <c r="MLA112" s="376"/>
      <c r="MLB112" s="376"/>
      <c r="MLC112" s="376"/>
      <c r="MLD112" s="376"/>
      <c r="MLE112" s="376"/>
      <c r="MLF112" s="376"/>
      <c r="MLG112" s="376"/>
      <c r="MLH112" s="376"/>
      <c r="MLI112" s="376"/>
      <c r="MLJ112" s="376"/>
      <c r="MLK112" s="376"/>
      <c r="MLL112" s="376"/>
      <c r="MLM112" s="376"/>
      <c r="MLN112" s="376"/>
      <c r="MLO112" s="376"/>
      <c r="MLP112" s="376"/>
      <c r="MLQ112" s="376"/>
      <c r="MLR112" s="376"/>
      <c r="MLS112" s="376"/>
      <c r="MLT112" s="376"/>
      <c r="MLU112" s="376"/>
      <c r="MLV112" s="376"/>
      <c r="MLW112" s="376"/>
      <c r="MLX112" s="376"/>
      <c r="MLY112" s="376"/>
      <c r="MLZ112" s="376"/>
      <c r="MMA112" s="376"/>
      <c r="MMB112" s="376"/>
      <c r="MMC112" s="376"/>
      <c r="MMD112" s="376"/>
      <c r="MME112" s="376"/>
      <c r="MMF112" s="376"/>
      <c r="MMG112" s="376"/>
      <c r="MMH112" s="376"/>
      <c r="MMI112" s="376"/>
      <c r="MMJ112" s="376"/>
      <c r="MMK112" s="376"/>
      <c r="MML112" s="376"/>
      <c r="MMM112" s="376"/>
      <c r="MMN112" s="376"/>
      <c r="MMO112" s="376"/>
      <c r="MMP112" s="376"/>
      <c r="MMQ112" s="376"/>
      <c r="MMR112" s="376"/>
      <c r="MMS112" s="376"/>
      <c r="MMT112" s="376"/>
      <c r="MMU112" s="376"/>
      <c r="MMV112" s="376"/>
      <c r="MMW112" s="376"/>
      <c r="MMX112" s="376"/>
      <c r="MMY112" s="376"/>
      <c r="MMZ112" s="376"/>
      <c r="MNA112" s="376"/>
      <c r="MNB112" s="376"/>
      <c r="MNC112" s="376"/>
      <c r="MND112" s="376"/>
      <c r="MNE112" s="376"/>
      <c r="MNF112" s="376"/>
      <c r="MNG112" s="376"/>
      <c r="MNH112" s="376"/>
      <c r="MNI112" s="376"/>
      <c r="MNJ112" s="376"/>
      <c r="MNK112" s="376"/>
      <c r="MNL112" s="376"/>
      <c r="MNM112" s="376"/>
      <c r="MNN112" s="376"/>
      <c r="MNO112" s="376"/>
      <c r="MNP112" s="376"/>
      <c r="MNQ112" s="376"/>
      <c r="MNR112" s="376"/>
      <c r="MNS112" s="376"/>
      <c r="MNT112" s="376"/>
      <c r="MNU112" s="376"/>
      <c r="MNV112" s="376"/>
      <c r="MNW112" s="376"/>
      <c r="MNX112" s="376"/>
      <c r="MNY112" s="376"/>
      <c r="MNZ112" s="376"/>
      <c r="MOA112" s="376"/>
      <c r="MOB112" s="376"/>
      <c r="MOC112" s="376"/>
      <c r="MOD112" s="376"/>
      <c r="MOE112" s="376"/>
      <c r="MOF112" s="376"/>
      <c r="MOG112" s="376"/>
      <c r="MOH112" s="376"/>
      <c r="MOI112" s="376"/>
      <c r="MOJ112" s="376"/>
      <c r="MOK112" s="376"/>
      <c r="MOL112" s="376"/>
      <c r="MOM112" s="376"/>
      <c r="MON112" s="376"/>
      <c r="MOO112" s="376"/>
      <c r="MOP112" s="376"/>
      <c r="MOQ112" s="376"/>
      <c r="MOR112" s="376"/>
      <c r="MOS112" s="376"/>
      <c r="MOT112" s="376"/>
      <c r="MOU112" s="376"/>
      <c r="MOV112" s="376"/>
      <c r="MOW112" s="376"/>
      <c r="MOX112" s="376"/>
      <c r="MOY112" s="376"/>
      <c r="MOZ112" s="376"/>
      <c r="MPA112" s="376"/>
      <c r="MPB112" s="376"/>
      <c r="MPC112" s="376"/>
      <c r="MPD112" s="376"/>
      <c r="MPE112" s="376"/>
      <c r="MPF112" s="376"/>
      <c r="MPG112" s="376"/>
      <c r="MPH112" s="376"/>
      <c r="MPI112" s="376"/>
      <c r="MPJ112" s="376"/>
      <c r="MPK112" s="376"/>
      <c r="MPL112" s="376"/>
      <c r="MPM112" s="376"/>
      <c r="MPN112" s="376"/>
      <c r="MPO112" s="376"/>
      <c r="MPP112" s="376"/>
      <c r="MPQ112" s="376"/>
      <c r="MPR112" s="376"/>
      <c r="MPS112" s="376"/>
      <c r="MPT112" s="376"/>
      <c r="MPU112" s="376"/>
      <c r="MPV112" s="376"/>
      <c r="MPW112" s="376"/>
      <c r="MPX112" s="376"/>
      <c r="MPY112" s="376"/>
      <c r="MPZ112" s="376"/>
      <c r="MQA112" s="376"/>
      <c r="MQB112" s="376"/>
      <c r="MQC112" s="376"/>
      <c r="MQD112" s="376"/>
      <c r="MQE112" s="376"/>
      <c r="MQF112" s="376"/>
      <c r="MQG112" s="376"/>
      <c r="MQH112" s="376"/>
      <c r="MQI112" s="376"/>
      <c r="MQJ112" s="376"/>
      <c r="MQK112" s="376"/>
      <c r="MQL112" s="376"/>
      <c r="MQM112" s="376"/>
      <c r="MQN112" s="376"/>
      <c r="MQO112" s="376"/>
      <c r="MQP112" s="376"/>
      <c r="MQQ112" s="376"/>
      <c r="MQR112" s="376"/>
      <c r="MQS112" s="376"/>
      <c r="MQT112" s="376"/>
      <c r="MQU112" s="376"/>
      <c r="MQV112" s="376"/>
      <c r="MQW112" s="376"/>
      <c r="MQX112" s="376"/>
      <c r="MQY112" s="376"/>
      <c r="MQZ112" s="376"/>
      <c r="MRA112" s="376"/>
      <c r="MRB112" s="376"/>
      <c r="MRC112" s="376"/>
      <c r="MRD112" s="376"/>
      <c r="MRE112" s="376"/>
      <c r="MRF112" s="376"/>
      <c r="MRG112" s="376"/>
      <c r="MRH112" s="376"/>
      <c r="MRI112" s="376"/>
      <c r="MRJ112" s="376"/>
      <c r="MRK112" s="376"/>
      <c r="MRL112" s="376"/>
      <c r="MRM112" s="376"/>
      <c r="MRN112" s="376"/>
      <c r="MRO112" s="376"/>
      <c r="MRP112" s="376"/>
      <c r="MRQ112" s="376"/>
      <c r="MRR112" s="376"/>
      <c r="MRS112" s="376"/>
      <c r="MRT112" s="376"/>
      <c r="MRU112" s="376"/>
      <c r="MRV112" s="376"/>
      <c r="MRW112" s="376"/>
      <c r="MRX112" s="376"/>
      <c r="MRY112" s="376"/>
      <c r="MRZ112" s="376"/>
      <c r="MSA112" s="376"/>
      <c r="MSB112" s="376"/>
      <c r="MSC112" s="376"/>
      <c r="MSD112" s="376"/>
      <c r="MSE112" s="376"/>
      <c r="MSF112" s="376"/>
      <c r="MSG112" s="376"/>
      <c r="MSH112" s="376"/>
      <c r="MSI112" s="376"/>
      <c r="MSJ112" s="376"/>
      <c r="MSK112" s="376"/>
      <c r="MSL112" s="376"/>
      <c r="MSM112" s="376"/>
      <c r="MSN112" s="376"/>
      <c r="MSO112" s="376"/>
      <c r="MSP112" s="376"/>
      <c r="MSQ112" s="376"/>
      <c r="MSR112" s="376"/>
      <c r="MSS112" s="376"/>
      <c r="MST112" s="376"/>
      <c r="MSU112" s="376"/>
      <c r="MSV112" s="376"/>
      <c r="MSW112" s="376"/>
      <c r="MSX112" s="376"/>
      <c r="MSY112" s="376"/>
      <c r="MSZ112" s="376"/>
      <c r="MTA112" s="376"/>
      <c r="MTB112" s="376"/>
      <c r="MTC112" s="376"/>
      <c r="MTD112" s="376"/>
      <c r="MTE112" s="376"/>
      <c r="MTF112" s="376"/>
      <c r="MTG112" s="376"/>
      <c r="MTH112" s="376"/>
      <c r="MTI112" s="376"/>
      <c r="MTJ112" s="376"/>
      <c r="MTK112" s="376"/>
      <c r="MTL112" s="376"/>
      <c r="MTM112" s="376"/>
      <c r="MTN112" s="376"/>
      <c r="MTO112" s="376"/>
      <c r="MTP112" s="376"/>
      <c r="MTQ112" s="376"/>
      <c r="MTR112" s="376"/>
      <c r="MTS112" s="376"/>
      <c r="MTT112" s="376"/>
      <c r="MTU112" s="376"/>
      <c r="MTV112" s="376"/>
      <c r="MTW112" s="376"/>
      <c r="MTX112" s="376"/>
      <c r="MTY112" s="376"/>
      <c r="MTZ112" s="376"/>
      <c r="MUA112" s="376"/>
      <c r="MUB112" s="376"/>
      <c r="MUC112" s="376"/>
      <c r="MUD112" s="376"/>
      <c r="MUE112" s="376"/>
      <c r="MUF112" s="376"/>
      <c r="MUG112" s="376"/>
      <c r="MUH112" s="376"/>
      <c r="MUI112" s="376"/>
      <c r="MUJ112" s="376"/>
      <c r="MUK112" s="376"/>
      <c r="MUL112" s="376"/>
      <c r="MUM112" s="376"/>
      <c r="MUN112" s="376"/>
      <c r="MUO112" s="376"/>
      <c r="MUP112" s="376"/>
      <c r="MUQ112" s="376"/>
      <c r="MUR112" s="376"/>
      <c r="MUS112" s="376"/>
      <c r="MUT112" s="376"/>
      <c r="MUU112" s="376"/>
      <c r="MUV112" s="376"/>
      <c r="MUW112" s="376"/>
      <c r="MUX112" s="376"/>
      <c r="MUY112" s="376"/>
      <c r="MUZ112" s="376"/>
      <c r="MVA112" s="376"/>
      <c r="MVB112" s="376"/>
      <c r="MVC112" s="376"/>
      <c r="MVD112" s="376"/>
      <c r="MVE112" s="376"/>
      <c r="MVF112" s="376"/>
      <c r="MVG112" s="376"/>
      <c r="MVH112" s="376"/>
      <c r="MVI112" s="376"/>
      <c r="MVJ112" s="376"/>
      <c r="MVK112" s="376"/>
      <c r="MVL112" s="376"/>
      <c r="MVM112" s="376"/>
      <c r="MVN112" s="376"/>
      <c r="MVO112" s="376"/>
      <c r="MVP112" s="376"/>
      <c r="MVQ112" s="376"/>
      <c r="MVR112" s="376"/>
      <c r="MVS112" s="376"/>
      <c r="MVT112" s="376"/>
      <c r="MVU112" s="376"/>
      <c r="MVV112" s="376"/>
      <c r="MVW112" s="376"/>
      <c r="MVX112" s="376"/>
      <c r="MVY112" s="376"/>
      <c r="MVZ112" s="376"/>
      <c r="MWA112" s="376"/>
      <c r="MWB112" s="376"/>
      <c r="MWC112" s="376"/>
      <c r="MWD112" s="376"/>
      <c r="MWE112" s="376"/>
      <c r="MWF112" s="376"/>
      <c r="MWG112" s="376"/>
      <c r="MWH112" s="376"/>
      <c r="MWI112" s="376"/>
      <c r="MWJ112" s="376"/>
      <c r="MWK112" s="376"/>
      <c r="MWL112" s="376"/>
      <c r="MWM112" s="376"/>
      <c r="MWN112" s="376"/>
      <c r="MWO112" s="376"/>
      <c r="MWP112" s="376"/>
      <c r="MWQ112" s="376"/>
      <c r="MWR112" s="376"/>
      <c r="MWS112" s="376"/>
      <c r="MWT112" s="376"/>
      <c r="MWU112" s="376"/>
      <c r="MWV112" s="376"/>
      <c r="MWW112" s="376"/>
      <c r="MWX112" s="376"/>
      <c r="MWY112" s="376"/>
      <c r="MWZ112" s="376"/>
      <c r="MXA112" s="376"/>
      <c r="MXB112" s="376"/>
      <c r="MXC112" s="376"/>
      <c r="MXD112" s="376"/>
      <c r="MXE112" s="376"/>
      <c r="MXF112" s="376"/>
      <c r="MXG112" s="376"/>
      <c r="MXH112" s="376"/>
      <c r="MXI112" s="376"/>
      <c r="MXJ112" s="376"/>
      <c r="MXK112" s="376"/>
      <c r="MXL112" s="376"/>
      <c r="MXM112" s="376"/>
      <c r="MXN112" s="376"/>
      <c r="MXO112" s="376"/>
      <c r="MXP112" s="376"/>
      <c r="MXQ112" s="376"/>
      <c r="MXR112" s="376"/>
      <c r="MXS112" s="376"/>
      <c r="MXT112" s="376"/>
      <c r="MXU112" s="376"/>
      <c r="MXV112" s="376"/>
      <c r="MXW112" s="376"/>
      <c r="MXX112" s="376"/>
      <c r="MXY112" s="376"/>
      <c r="MXZ112" s="376"/>
      <c r="MYA112" s="376"/>
      <c r="MYB112" s="376"/>
      <c r="MYC112" s="376"/>
      <c r="MYD112" s="376"/>
      <c r="MYE112" s="376"/>
      <c r="MYF112" s="376"/>
      <c r="MYG112" s="376"/>
      <c r="MYH112" s="376"/>
      <c r="MYI112" s="376"/>
      <c r="MYJ112" s="376"/>
      <c r="MYK112" s="376"/>
      <c r="MYL112" s="376"/>
      <c r="MYM112" s="376"/>
      <c r="MYN112" s="376"/>
      <c r="MYO112" s="376"/>
      <c r="MYP112" s="376"/>
      <c r="MYQ112" s="376"/>
      <c r="MYR112" s="376"/>
      <c r="MYS112" s="376"/>
      <c r="MYT112" s="376"/>
      <c r="MYU112" s="376"/>
      <c r="MYV112" s="376"/>
      <c r="MYW112" s="376"/>
      <c r="MYX112" s="376"/>
      <c r="MYY112" s="376"/>
      <c r="MYZ112" s="376"/>
      <c r="MZA112" s="376"/>
      <c r="MZB112" s="376"/>
      <c r="MZC112" s="376"/>
      <c r="MZD112" s="376"/>
      <c r="MZE112" s="376"/>
      <c r="MZF112" s="376"/>
      <c r="MZG112" s="376"/>
      <c r="MZH112" s="376"/>
      <c r="MZI112" s="376"/>
      <c r="MZJ112" s="376"/>
      <c r="MZK112" s="376"/>
      <c r="MZL112" s="376"/>
      <c r="MZM112" s="376"/>
      <c r="MZN112" s="376"/>
      <c r="MZO112" s="376"/>
      <c r="MZP112" s="376"/>
      <c r="MZQ112" s="376"/>
      <c r="MZR112" s="376"/>
      <c r="MZS112" s="376"/>
      <c r="MZT112" s="376"/>
      <c r="MZU112" s="376"/>
      <c r="MZV112" s="376"/>
      <c r="MZW112" s="376"/>
      <c r="MZX112" s="376"/>
      <c r="MZY112" s="376"/>
      <c r="MZZ112" s="376"/>
      <c r="NAA112" s="376"/>
      <c r="NAB112" s="376"/>
      <c r="NAC112" s="376"/>
      <c r="NAD112" s="376"/>
      <c r="NAE112" s="376"/>
      <c r="NAF112" s="376"/>
      <c r="NAG112" s="376"/>
      <c r="NAH112" s="376"/>
      <c r="NAI112" s="376"/>
      <c r="NAJ112" s="376"/>
      <c r="NAK112" s="376"/>
      <c r="NAL112" s="376"/>
      <c r="NAM112" s="376"/>
      <c r="NAN112" s="376"/>
      <c r="NAO112" s="376"/>
      <c r="NAP112" s="376"/>
      <c r="NAQ112" s="376"/>
      <c r="NAR112" s="376"/>
      <c r="NAS112" s="376"/>
      <c r="NAT112" s="376"/>
      <c r="NAU112" s="376"/>
      <c r="NAV112" s="376"/>
      <c r="NAW112" s="376"/>
      <c r="NAX112" s="376"/>
      <c r="NAY112" s="376"/>
      <c r="NAZ112" s="376"/>
      <c r="NBA112" s="376"/>
      <c r="NBB112" s="376"/>
      <c r="NBC112" s="376"/>
      <c r="NBD112" s="376"/>
      <c r="NBE112" s="376"/>
      <c r="NBF112" s="376"/>
      <c r="NBG112" s="376"/>
      <c r="NBH112" s="376"/>
      <c r="NBI112" s="376"/>
      <c r="NBJ112" s="376"/>
      <c r="NBK112" s="376"/>
      <c r="NBL112" s="376"/>
      <c r="NBM112" s="376"/>
      <c r="NBN112" s="376"/>
      <c r="NBO112" s="376"/>
      <c r="NBP112" s="376"/>
      <c r="NBQ112" s="376"/>
      <c r="NBR112" s="376"/>
      <c r="NBS112" s="376"/>
      <c r="NBT112" s="376"/>
      <c r="NBU112" s="376"/>
      <c r="NBV112" s="376"/>
      <c r="NBW112" s="376"/>
      <c r="NBX112" s="376"/>
      <c r="NBY112" s="376"/>
      <c r="NBZ112" s="376"/>
      <c r="NCA112" s="376"/>
      <c r="NCB112" s="376"/>
      <c r="NCC112" s="376"/>
      <c r="NCD112" s="376"/>
      <c r="NCE112" s="376"/>
      <c r="NCF112" s="376"/>
      <c r="NCG112" s="376"/>
      <c r="NCH112" s="376"/>
      <c r="NCI112" s="376"/>
      <c r="NCJ112" s="376"/>
      <c r="NCK112" s="376"/>
      <c r="NCL112" s="376"/>
      <c r="NCM112" s="376"/>
      <c r="NCN112" s="376"/>
      <c r="NCO112" s="376"/>
      <c r="NCP112" s="376"/>
      <c r="NCQ112" s="376"/>
      <c r="NCR112" s="376"/>
      <c r="NCS112" s="376"/>
      <c r="NCT112" s="376"/>
      <c r="NCU112" s="376"/>
      <c r="NCV112" s="376"/>
      <c r="NCW112" s="376"/>
      <c r="NCX112" s="376"/>
      <c r="NCY112" s="376"/>
      <c r="NCZ112" s="376"/>
      <c r="NDA112" s="376"/>
      <c r="NDB112" s="376"/>
      <c r="NDC112" s="376"/>
      <c r="NDD112" s="376"/>
      <c r="NDE112" s="376"/>
      <c r="NDF112" s="376"/>
      <c r="NDG112" s="376"/>
      <c r="NDH112" s="376"/>
      <c r="NDI112" s="376"/>
      <c r="NDJ112" s="376"/>
      <c r="NDK112" s="376"/>
      <c r="NDL112" s="376"/>
      <c r="NDM112" s="376"/>
      <c r="NDN112" s="376"/>
      <c r="NDO112" s="376"/>
      <c r="NDP112" s="376"/>
      <c r="NDQ112" s="376"/>
      <c r="NDR112" s="376"/>
      <c r="NDS112" s="376"/>
      <c r="NDT112" s="376"/>
      <c r="NDU112" s="376"/>
      <c r="NDV112" s="376"/>
      <c r="NDW112" s="376"/>
      <c r="NDX112" s="376"/>
      <c r="NDY112" s="376"/>
      <c r="NDZ112" s="376"/>
      <c r="NEA112" s="376"/>
      <c r="NEB112" s="376"/>
      <c r="NEC112" s="376"/>
      <c r="NED112" s="376"/>
      <c r="NEE112" s="376"/>
      <c r="NEF112" s="376"/>
      <c r="NEG112" s="376"/>
      <c r="NEH112" s="376"/>
      <c r="NEI112" s="376"/>
      <c r="NEJ112" s="376"/>
      <c r="NEK112" s="376"/>
      <c r="NEL112" s="376"/>
      <c r="NEM112" s="376"/>
      <c r="NEN112" s="376"/>
      <c r="NEO112" s="376"/>
      <c r="NEP112" s="376"/>
      <c r="NEQ112" s="376"/>
      <c r="NER112" s="376"/>
      <c r="NES112" s="376"/>
      <c r="NET112" s="376"/>
      <c r="NEU112" s="376"/>
      <c r="NEV112" s="376"/>
      <c r="NEW112" s="376"/>
      <c r="NEX112" s="376"/>
      <c r="NEY112" s="376"/>
      <c r="NEZ112" s="376"/>
      <c r="NFA112" s="376"/>
      <c r="NFB112" s="376"/>
      <c r="NFC112" s="376"/>
      <c r="NFD112" s="376"/>
      <c r="NFE112" s="376"/>
      <c r="NFF112" s="376"/>
      <c r="NFG112" s="376"/>
      <c r="NFH112" s="376"/>
      <c r="NFI112" s="376"/>
      <c r="NFJ112" s="376"/>
      <c r="NFK112" s="376"/>
      <c r="NFL112" s="376"/>
      <c r="NFM112" s="376"/>
      <c r="NFN112" s="376"/>
      <c r="NFO112" s="376"/>
      <c r="NFP112" s="376"/>
      <c r="NFQ112" s="376"/>
      <c r="NFR112" s="376"/>
      <c r="NFS112" s="376"/>
      <c r="NFT112" s="376"/>
      <c r="NFU112" s="376"/>
      <c r="NFV112" s="376"/>
      <c r="NFW112" s="376"/>
      <c r="NFX112" s="376"/>
      <c r="NFY112" s="376"/>
      <c r="NFZ112" s="376"/>
      <c r="NGA112" s="376"/>
      <c r="NGB112" s="376"/>
      <c r="NGC112" s="376"/>
      <c r="NGD112" s="376"/>
      <c r="NGE112" s="376"/>
      <c r="NGF112" s="376"/>
      <c r="NGG112" s="376"/>
      <c r="NGH112" s="376"/>
      <c r="NGI112" s="376"/>
      <c r="NGJ112" s="376"/>
      <c r="NGK112" s="376"/>
      <c r="NGL112" s="376"/>
      <c r="NGM112" s="376"/>
      <c r="NGN112" s="376"/>
      <c r="NGO112" s="376"/>
      <c r="NGP112" s="376"/>
      <c r="NGQ112" s="376"/>
      <c r="NGR112" s="376"/>
      <c r="NGS112" s="376"/>
      <c r="NGT112" s="376"/>
      <c r="NGU112" s="376"/>
      <c r="NGV112" s="376"/>
      <c r="NGW112" s="376"/>
      <c r="NGX112" s="376"/>
      <c r="NGY112" s="376"/>
      <c r="NGZ112" s="376"/>
      <c r="NHA112" s="376"/>
      <c r="NHB112" s="376"/>
      <c r="NHC112" s="376"/>
      <c r="NHD112" s="376"/>
      <c r="NHE112" s="376"/>
      <c r="NHF112" s="376"/>
      <c r="NHG112" s="376"/>
      <c r="NHH112" s="376"/>
      <c r="NHI112" s="376"/>
      <c r="NHJ112" s="376"/>
      <c r="NHK112" s="376"/>
      <c r="NHL112" s="376"/>
      <c r="NHM112" s="376"/>
      <c r="NHN112" s="376"/>
      <c r="NHO112" s="376"/>
      <c r="NHP112" s="376"/>
      <c r="NHQ112" s="376"/>
      <c r="NHR112" s="376"/>
      <c r="NHS112" s="376"/>
      <c r="NHT112" s="376"/>
      <c r="NHU112" s="376"/>
      <c r="NHV112" s="376"/>
      <c r="NHW112" s="376"/>
      <c r="NHX112" s="376"/>
      <c r="NHY112" s="376"/>
      <c r="NHZ112" s="376"/>
      <c r="NIA112" s="376"/>
      <c r="NIB112" s="376"/>
      <c r="NIC112" s="376"/>
      <c r="NID112" s="376"/>
      <c r="NIE112" s="376"/>
      <c r="NIF112" s="376"/>
      <c r="NIG112" s="376"/>
      <c r="NIH112" s="376"/>
      <c r="NII112" s="376"/>
      <c r="NIJ112" s="376"/>
      <c r="NIK112" s="376"/>
      <c r="NIL112" s="376"/>
      <c r="NIM112" s="376"/>
      <c r="NIN112" s="376"/>
      <c r="NIO112" s="376"/>
      <c r="NIP112" s="376"/>
      <c r="NIQ112" s="376"/>
      <c r="NIR112" s="376"/>
      <c r="NIS112" s="376"/>
      <c r="NIT112" s="376"/>
      <c r="NIU112" s="376"/>
      <c r="NIV112" s="376"/>
      <c r="NIW112" s="376"/>
      <c r="NIX112" s="376"/>
      <c r="NIY112" s="376"/>
      <c r="NIZ112" s="376"/>
      <c r="NJA112" s="376"/>
      <c r="NJB112" s="376"/>
      <c r="NJC112" s="376"/>
      <c r="NJD112" s="376"/>
      <c r="NJE112" s="376"/>
      <c r="NJF112" s="376"/>
      <c r="NJG112" s="376"/>
      <c r="NJH112" s="376"/>
      <c r="NJI112" s="376"/>
      <c r="NJJ112" s="376"/>
      <c r="NJK112" s="376"/>
      <c r="NJL112" s="376"/>
      <c r="NJM112" s="376"/>
      <c r="NJN112" s="376"/>
      <c r="NJO112" s="376"/>
      <c r="NJP112" s="376"/>
      <c r="NJQ112" s="376"/>
      <c r="NJR112" s="376"/>
      <c r="NJS112" s="376"/>
      <c r="NJT112" s="376"/>
      <c r="NJU112" s="376"/>
      <c r="NJV112" s="376"/>
      <c r="NJW112" s="376"/>
      <c r="NJX112" s="376"/>
      <c r="NJY112" s="376"/>
      <c r="NJZ112" s="376"/>
      <c r="NKA112" s="376"/>
      <c r="NKB112" s="376"/>
      <c r="NKC112" s="376"/>
      <c r="NKD112" s="376"/>
      <c r="NKE112" s="376"/>
      <c r="NKF112" s="376"/>
      <c r="NKG112" s="376"/>
      <c r="NKH112" s="376"/>
      <c r="NKI112" s="376"/>
      <c r="NKJ112" s="376"/>
      <c r="NKK112" s="376"/>
      <c r="NKL112" s="376"/>
      <c r="NKM112" s="376"/>
      <c r="NKN112" s="376"/>
      <c r="NKO112" s="376"/>
      <c r="NKP112" s="376"/>
      <c r="NKQ112" s="376"/>
      <c r="NKR112" s="376"/>
      <c r="NKS112" s="376"/>
      <c r="NKT112" s="376"/>
      <c r="NKU112" s="376"/>
      <c r="NKV112" s="376"/>
      <c r="NKW112" s="376"/>
      <c r="NKX112" s="376"/>
      <c r="NKY112" s="376"/>
      <c r="NKZ112" s="376"/>
      <c r="NLA112" s="376"/>
      <c r="NLB112" s="376"/>
      <c r="NLC112" s="376"/>
      <c r="NLD112" s="376"/>
      <c r="NLE112" s="376"/>
      <c r="NLF112" s="376"/>
      <c r="NLG112" s="376"/>
      <c r="NLH112" s="376"/>
      <c r="NLI112" s="376"/>
      <c r="NLJ112" s="376"/>
      <c r="NLK112" s="376"/>
      <c r="NLL112" s="376"/>
      <c r="NLM112" s="376"/>
      <c r="NLN112" s="376"/>
      <c r="NLO112" s="376"/>
      <c r="NLP112" s="376"/>
      <c r="NLQ112" s="376"/>
      <c r="NLR112" s="376"/>
      <c r="NLS112" s="376"/>
      <c r="NLT112" s="376"/>
      <c r="NLU112" s="376"/>
      <c r="NLV112" s="376"/>
      <c r="NLW112" s="376"/>
      <c r="NLX112" s="376"/>
      <c r="NLY112" s="376"/>
      <c r="NLZ112" s="376"/>
      <c r="NMA112" s="376"/>
      <c r="NMB112" s="376"/>
      <c r="NMC112" s="376"/>
      <c r="NMD112" s="376"/>
      <c r="NME112" s="376"/>
      <c r="NMF112" s="376"/>
      <c r="NMG112" s="376"/>
      <c r="NMH112" s="376"/>
      <c r="NMI112" s="376"/>
      <c r="NMJ112" s="376"/>
      <c r="NMK112" s="376"/>
      <c r="NML112" s="376"/>
      <c r="NMM112" s="376"/>
      <c r="NMN112" s="376"/>
      <c r="NMO112" s="376"/>
      <c r="NMP112" s="376"/>
      <c r="NMQ112" s="376"/>
      <c r="NMR112" s="376"/>
      <c r="NMS112" s="376"/>
      <c r="NMT112" s="376"/>
      <c r="NMU112" s="376"/>
      <c r="NMV112" s="376"/>
      <c r="NMW112" s="376"/>
      <c r="NMX112" s="376"/>
      <c r="NMY112" s="376"/>
      <c r="NMZ112" s="376"/>
      <c r="NNA112" s="376"/>
      <c r="NNB112" s="376"/>
      <c r="NNC112" s="376"/>
      <c r="NND112" s="376"/>
      <c r="NNE112" s="376"/>
      <c r="NNF112" s="376"/>
      <c r="NNG112" s="376"/>
      <c r="NNH112" s="376"/>
      <c r="NNI112" s="376"/>
      <c r="NNJ112" s="376"/>
      <c r="NNK112" s="376"/>
      <c r="NNL112" s="376"/>
      <c r="NNM112" s="376"/>
      <c r="NNN112" s="376"/>
      <c r="NNO112" s="376"/>
      <c r="NNP112" s="376"/>
      <c r="NNQ112" s="376"/>
      <c r="NNR112" s="376"/>
      <c r="NNS112" s="376"/>
      <c r="NNT112" s="376"/>
      <c r="NNU112" s="376"/>
      <c r="NNV112" s="376"/>
      <c r="NNW112" s="376"/>
      <c r="NNX112" s="376"/>
      <c r="NNY112" s="376"/>
      <c r="NNZ112" s="376"/>
      <c r="NOA112" s="376"/>
      <c r="NOB112" s="376"/>
      <c r="NOC112" s="376"/>
      <c r="NOD112" s="376"/>
      <c r="NOE112" s="376"/>
      <c r="NOF112" s="376"/>
      <c r="NOG112" s="376"/>
      <c r="NOH112" s="376"/>
      <c r="NOI112" s="376"/>
      <c r="NOJ112" s="376"/>
      <c r="NOK112" s="376"/>
      <c r="NOL112" s="376"/>
      <c r="NOM112" s="376"/>
      <c r="NON112" s="376"/>
      <c r="NOO112" s="376"/>
      <c r="NOP112" s="376"/>
      <c r="NOQ112" s="376"/>
      <c r="NOR112" s="376"/>
      <c r="NOS112" s="376"/>
      <c r="NOT112" s="376"/>
      <c r="NOU112" s="376"/>
      <c r="NOV112" s="376"/>
      <c r="NOW112" s="376"/>
      <c r="NOX112" s="376"/>
      <c r="NOY112" s="376"/>
      <c r="NOZ112" s="376"/>
      <c r="NPA112" s="376"/>
      <c r="NPB112" s="376"/>
      <c r="NPC112" s="376"/>
      <c r="NPD112" s="376"/>
      <c r="NPE112" s="376"/>
      <c r="NPF112" s="376"/>
      <c r="NPG112" s="376"/>
      <c r="NPH112" s="376"/>
      <c r="NPI112" s="376"/>
      <c r="NPJ112" s="376"/>
      <c r="NPK112" s="376"/>
      <c r="NPL112" s="376"/>
      <c r="NPM112" s="376"/>
      <c r="NPN112" s="376"/>
      <c r="NPO112" s="376"/>
      <c r="NPP112" s="376"/>
      <c r="NPQ112" s="376"/>
      <c r="NPR112" s="376"/>
      <c r="NPS112" s="376"/>
      <c r="NPT112" s="376"/>
      <c r="NPU112" s="376"/>
      <c r="NPV112" s="376"/>
      <c r="NPW112" s="376"/>
      <c r="NPX112" s="376"/>
      <c r="NPY112" s="376"/>
      <c r="NPZ112" s="376"/>
      <c r="NQA112" s="376"/>
      <c r="NQB112" s="376"/>
      <c r="NQC112" s="376"/>
      <c r="NQD112" s="376"/>
      <c r="NQE112" s="376"/>
      <c r="NQF112" s="376"/>
      <c r="NQG112" s="376"/>
      <c r="NQH112" s="376"/>
      <c r="NQI112" s="376"/>
      <c r="NQJ112" s="376"/>
      <c r="NQK112" s="376"/>
      <c r="NQL112" s="376"/>
      <c r="NQM112" s="376"/>
      <c r="NQN112" s="376"/>
      <c r="NQO112" s="376"/>
      <c r="NQP112" s="376"/>
      <c r="NQQ112" s="376"/>
      <c r="NQR112" s="376"/>
      <c r="NQS112" s="376"/>
      <c r="NQT112" s="376"/>
      <c r="NQU112" s="376"/>
      <c r="NQV112" s="376"/>
      <c r="NQW112" s="376"/>
      <c r="NQX112" s="376"/>
      <c r="NQY112" s="376"/>
      <c r="NQZ112" s="376"/>
      <c r="NRA112" s="376"/>
      <c r="NRB112" s="376"/>
      <c r="NRC112" s="376"/>
      <c r="NRD112" s="376"/>
      <c r="NRE112" s="376"/>
      <c r="NRF112" s="376"/>
      <c r="NRG112" s="376"/>
      <c r="NRH112" s="376"/>
      <c r="NRI112" s="376"/>
      <c r="NRJ112" s="376"/>
      <c r="NRK112" s="376"/>
      <c r="NRL112" s="376"/>
      <c r="NRM112" s="376"/>
      <c r="NRN112" s="376"/>
      <c r="NRO112" s="376"/>
      <c r="NRP112" s="376"/>
      <c r="NRQ112" s="376"/>
      <c r="NRR112" s="376"/>
      <c r="NRS112" s="376"/>
      <c r="NRT112" s="376"/>
      <c r="NRU112" s="376"/>
      <c r="NRV112" s="376"/>
      <c r="NRW112" s="376"/>
      <c r="NRX112" s="376"/>
      <c r="NRY112" s="376"/>
      <c r="NRZ112" s="376"/>
      <c r="NSA112" s="376"/>
      <c r="NSB112" s="376"/>
      <c r="NSC112" s="376"/>
      <c r="NSD112" s="376"/>
      <c r="NSE112" s="376"/>
      <c r="NSF112" s="376"/>
      <c r="NSG112" s="376"/>
      <c r="NSH112" s="376"/>
      <c r="NSI112" s="376"/>
      <c r="NSJ112" s="376"/>
      <c r="NSK112" s="376"/>
      <c r="NSL112" s="376"/>
      <c r="NSM112" s="376"/>
      <c r="NSN112" s="376"/>
      <c r="NSO112" s="376"/>
      <c r="NSP112" s="376"/>
      <c r="NSQ112" s="376"/>
      <c r="NSR112" s="376"/>
      <c r="NSS112" s="376"/>
      <c r="NST112" s="376"/>
      <c r="NSU112" s="376"/>
      <c r="NSV112" s="376"/>
      <c r="NSW112" s="376"/>
      <c r="NSX112" s="376"/>
      <c r="NSY112" s="376"/>
      <c r="NSZ112" s="376"/>
      <c r="NTA112" s="376"/>
      <c r="NTB112" s="376"/>
      <c r="NTC112" s="376"/>
      <c r="NTD112" s="376"/>
      <c r="NTE112" s="376"/>
      <c r="NTF112" s="376"/>
      <c r="NTG112" s="376"/>
      <c r="NTH112" s="376"/>
      <c r="NTI112" s="376"/>
      <c r="NTJ112" s="376"/>
      <c r="NTK112" s="376"/>
      <c r="NTL112" s="376"/>
      <c r="NTM112" s="376"/>
      <c r="NTN112" s="376"/>
      <c r="NTO112" s="376"/>
      <c r="NTP112" s="376"/>
      <c r="NTQ112" s="376"/>
      <c r="NTR112" s="376"/>
      <c r="NTS112" s="376"/>
      <c r="NTT112" s="376"/>
      <c r="NTU112" s="376"/>
      <c r="NTV112" s="376"/>
      <c r="NTW112" s="376"/>
      <c r="NTX112" s="376"/>
      <c r="NTY112" s="376"/>
      <c r="NTZ112" s="376"/>
      <c r="NUA112" s="376"/>
      <c r="NUB112" s="376"/>
      <c r="NUC112" s="376"/>
      <c r="NUD112" s="376"/>
      <c r="NUE112" s="376"/>
      <c r="NUF112" s="376"/>
      <c r="NUG112" s="376"/>
      <c r="NUH112" s="376"/>
      <c r="NUI112" s="376"/>
      <c r="NUJ112" s="376"/>
      <c r="NUK112" s="376"/>
      <c r="NUL112" s="376"/>
      <c r="NUM112" s="376"/>
      <c r="NUN112" s="376"/>
      <c r="NUO112" s="376"/>
      <c r="NUP112" s="376"/>
      <c r="NUQ112" s="376"/>
      <c r="NUR112" s="376"/>
      <c r="NUS112" s="376"/>
      <c r="NUT112" s="376"/>
      <c r="NUU112" s="376"/>
      <c r="NUV112" s="376"/>
      <c r="NUW112" s="376"/>
      <c r="NUX112" s="376"/>
      <c r="NUY112" s="376"/>
      <c r="NUZ112" s="376"/>
      <c r="NVA112" s="376"/>
      <c r="NVB112" s="376"/>
      <c r="NVC112" s="376"/>
      <c r="NVD112" s="376"/>
      <c r="NVE112" s="376"/>
      <c r="NVF112" s="376"/>
      <c r="NVG112" s="376"/>
      <c r="NVH112" s="376"/>
      <c r="NVI112" s="376"/>
      <c r="NVJ112" s="376"/>
      <c r="NVK112" s="376"/>
      <c r="NVL112" s="376"/>
      <c r="NVM112" s="376"/>
      <c r="NVN112" s="376"/>
      <c r="NVO112" s="376"/>
      <c r="NVP112" s="376"/>
      <c r="NVQ112" s="376"/>
      <c r="NVR112" s="376"/>
      <c r="NVS112" s="376"/>
      <c r="NVT112" s="376"/>
      <c r="NVU112" s="376"/>
      <c r="NVV112" s="376"/>
      <c r="NVW112" s="376"/>
      <c r="NVX112" s="376"/>
      <c r="NVY112" s="376"/>
      <c r="NVZ112" s="376"/>
      <c r="NWA112" s="376"/>
      <c r="NWB112" s="376"/>
      <c r="NWC112" s="376"/>
      <c r="NWD112" s="376"/>
      <c r="NWE112" s="376"/>
      <c r="NWF112" s="376"/>
      <c r="NWG112" s="376"/>
      <c r="NWH112" s="376"/>
      <c r="NWI112" s="376"/>
      <c r="NWJ112" s="376"/>
      <c r="NWK112" s="376"/>
      <c r="NWL112" s="376"/>
      <c r="NWM112" s="376"/>
      <c r="NWN112" s="376"/>
      <c r="NWO112" s="376"/>
      <c r="NWP112" s="376"/>
      <c r="NWQ112" s="376"/>
      <c r="NWR112" s="376"/>
      <c r="NWS112" s="376"/>
      <c r="NWT112" s="376"/>
      <c r="NWU112" s="376"/>
      <c r="NWV112" s="376"/>
      <c r="NWW112" s="376"/>
      <c r="NWX112" s="376"/>
      <c r="NWY112" s="376"/>
      <c r="NWZ112" s="376"/>
      <c r="NXA112" s="376"/>
      <c r="NXB112" s="376"/>
      <c r="NXC112" s="376"/>
      <c r="NXD112" s="376"/>
      <c r="NXE112" s="376"/>
      <c r="NXF112" s="376"/>
      <c r="NXG112" s="376"/>
      <c r="NXH112" s="376"/>
      <c r="NXI112" s="376"/>
      <c r="NXJ112" s="376"/>
      <c r="NXK112" s="376"/>
      <c r="NXL112" s="376"/>
      <c r="NXM112" s="376"/>
      <c r="NXN112" s="376"/>
      <c r="NXO112" s="376"/>
      <c r="NXP112" s="376"/>
      <c r="NXQ112" s="376"/>
      <c r="NXR112" s="376"/>
      <c r="NXS112" s="376"/>
      <c r="NXT112" s="376"/>
      <c r="NXU112" s="376"/>
      <c r="NXV112" s="376"/>
      <c r="NXW112" s="376"/>
      <c r="NXX112" s="376"/>
      <c r="NXY112" s="376"/>
      <c r="NXZ112" s="376"/>
      <c r="NYA112" s="376"/>
      <c r="NYB112" s="376"/>
      <c r="NYC112" s="376"/>
      <c r="NYD112" s="376"/>
      <c r="NYE112" s="376"/>
      <c r="NYF112" s="376"/>
      <c r="NYG112" s="376"/>
      <c r="NYH112" s="376"/>
      <c r="NYI112" s="376"/>
      <c r="NYJ112" s="376"/>
      <c r="NYK112" s="376"/>
      <c r="NYL112" s="376"/>
      <c r="NYM112" s="376"/>
      <c r="NYN112" s="376"/>
      <c r="NYO112" s="376"/>
      <c r="NYP112" s="376"/>
      <c r="NYQ112" s="376"/>
      <c r="NYR112" s="376"/>
      <c r="NYS112" s="376"/>
      <c r="NYT112" s="376"/>
      <c r="NYU112" s="376"/>
      <c r="NYV112" s="376"/>
      <c r="NYW112" s="376"/>
      <c r="NYX112" s="376"/>
      <c r="NYY112" s="376"/>
      <c r="NYZ112" s="376"/>
      <c r="NZA112" s="376"/>
      <c r="NZB112" s="376"/>
      <c r="NZC112" s="376"/>
      <c r="NZD112" s="376"/>
      <c r="NZE112" s="376"/>
      <c r="NZF112" s="376"/>
      <c r="NZG112" s="376"/>
      <c r="NZH112" s="376"/>
      <c r="NZI112" s="376"/>
      <c r="NZJ112" s="376"/>
      <c r="NZK112" s="376"/>
      <c r="NZL112" s="376"/>
      <c r="NZM112" s="376"/>
      <c r="NZN112" s="376"/>
      <c r="NZO112" s="376"/>
      <c r="NZP112" s="376"/>
      <c r="NZQ112" s="376"/>
      <c r="NZR112" s="376"/>
      <c r="NZS112" s="376"/>
      <c r="NZT112" s="376"/>
      <c r="NZU112" s="376"/>
      <c r="NZV112" s="376"/>
      <c r="NZW112" s="376"/>
      <c r="NZX112" s="376"/>
      <c r="NZY112" s="376"/>
      <c r="NZZ112" s="376"/>
      <c r="OAA112" s="376"/>
      <c r="OAB112" s="376"/>
      <c r="OAC112" s="376"/>
      <c r="OAD112" s="376"/>
      <c r="OAE112" s="376"/>
      <c r="OAF112" s="376"/>
      <c r="OAG112" s="376"/>
      <c r="OAH112" s="376"/>
      <c r="OAI112" s="376"/>
      <c r="OAJ112" s="376"/>
      <c r="OAK112" s="376"/>
      <c r="OAL112" s="376"/>
      <c r="OAM112" s="376"/>
      <c r="OAN112" s="376"/>
      <c r="OAO112" s="376"/>
      <c r="OAP112" s="376"/>
      <c r="OAQ112" s="376"/>
      <c r="OAR112" s="376"/>
      <c r="OAS112" s="376"/>
      <c r="OAT112" s="376"/>
      <c r="OAU112" s="376"/>
      <c r="OAV112" s="376"/>
      <c r="OAW112" s="376"/>
      <c r="OAX112" s="376"/>
      <c r="OAY112" s="376"/>
      <c r="OAZ112" s="376"/>
      <c r="OBA112" s="376"/>
      <c r="OBB112" s="376"/>
      <c r="OBC112" s="376"/>
      <c r="OBD112" s="376"/>
      <c r="OBE112" s="376"/>
      <c r="OBF112" s="376"/>
      <c r="OBG112" s="376"/>
      <c r="OBH112" s="376"/>
      <c r="OBI112" s="376"/>
      <c r="OBJ112" s="376"/>
      <c r="OBK112" s="376"/>
      <c r="OBL112" s="376"/>
      <c r="OBM112" s="376"/>
      <c r="OBN112" s="376"/>
      <c r="OBO112" s="376"/>
      <c r="OBP112" s="376"/>
      <c r="OBQ112" s="376"/>
      <c r="OBR112" s="376"/>
      <c r="OBS112" s="376"/>
      <c r="OBT112" s="376"/>
      <c r="OBU112" s="376"/>
      <c r="OBV112" s="376"/>
      <c r="OBW112" s="376"/>
      <c r="OBX112" s="376"/>
      <c r="OBY112" s="376"/>
      <c r="OBZ112" s="376"/>
      <c r="OCA112" s="376"/>
      <c r="OCB112" s="376"/>
      <c r="OCC112" s="376"/>
      <c r="OCD112" s="376"/>
      <c r="OCE112" s="376"/>
      <c r="OCF112" s="376"/>
      <c r="OCG112" s="376"/>
      <c r="OCH112" s="376"/>
      <c r="OCI112" s="376"/>
      <c r="OCJ112" s="376"/>
      <c r="OCK112" s="376"/>
      <c r="OCL112" s="376"/>
      <c r="OCM112" s="376"/>
      <c r="OCN112" s="376"/>
      <c r="OCO112" s="376"/>
      <c r="OCP112" s="376"/>
      <c r="OCQ112" s="376"/>
      <c r="OCR112" s="376"/>
      <c r="OCS112" s="376"/>
      <c r="OCT112" s="376"/>
      <c r="OCU112" s="376"/>
      <c r="OCV112" s="376"/>
      <c r="OCW112" s="376"/>
      <c r="OCX112" s="376"/>
      <c r="OCY112" s="376"/>
      <c r="OCZ112" s="376"/>
      <c r="ODA112" s="376"/>
      <c r="ODB112" s="376"/>
      <c r="ODC112" s="376"/>
      <c r="ODD112" s="376"/>
      <c r="ODE112" s="376"/>
      <c r="ODF112" s="376"/>
      <c r="ODG112" s="376"/>
      <c r="ODH112" s="376"/>
      <c r="ODI112" s="376"/>
      <c r="ODJ112" s="376"/>
      <c r="ODK112" s="376"/>
      <c r="ODL112" s="376"/>
      <c r="ODM112" s="376"/>
      <c r="ODN112" s="376"/>
      <c r="ODO112" s="376"/>
      <c r="ODP112" s="376"/>
      <c r="ODQ112" s="376"/>
      <c r="ODR112" s="376"/>
      <c r="ODS112" s="376"/>
      <c r="ODT112" s="376"/>
      <c r="ODU112" s="376"/>
      <c r="ODV112" s="376"/>
      <c r="ODW112" s="376"/>
      <c r="ODX112" s="376"/>
      <c r="ODY112" s="376"/>
      <c r="ODZ112" s="376"/>
      <c r="OEA112" s="376"/>
      <c r="OEB112" s="376"/>
      <c r="OEC112" s="376"/>
      <c r="OED112" s="376"/>
      <c r="OEE112" s="376"/>
      <c r="OEF112" s="376"/>
      <c r="OEG112" s="376"/>
      <c r="OEH112" s="376"/>
      <c r="OEI112" s="376"/>
      <c r="OEJ112" s="376"/>
      <c r="OEK112" s="376"/>
      <c r="OEL112" s="376"/>
      <c r="OEM112" s="376"/>
      <c r="OEN112" s="376"/>
      <c r="OEO112" s="376"/>
      <c r="OEP112" s="376"/>
      <c r="OEQ112" s="376"/>
      <c r="OER112" s="376"/>
      <c r="OES112" s="376"/>
      <c r="OET112" s="376"/>
      <c r="OEU112" s="376"/>
      <c r="OEV112" s="376"/>
      <c r="OEW112" s="376"/>
      <c r="OEX112" s="376"/>
      <c r="OEY112" s="376"/>
      <c r="OEZ112" s="376"/>
      <c r="OFA112" s="376"/>
      <c r="OFB112" s="376"/>
      <c r="OFC112" s="376"/>
      <c r="OFD112" s="376"/>
      <c r="OFE112" s="376"/>
      <c r="OFF112" s="376"/>
      <c r="OFG112" s="376"/>
      <c r="OFH112" s="376"/>
      <c r="OFI112" s="376"/>
      <c r="OFJ112" s="376"/>
      <c r="OFK112" s="376"/>
      <c r="OFL112" s="376"/>
      <c r="OFM112" s="376"/>
      <c r="OFN112" s="376"/>
      <c r="OFO112" s="376"/>
      <c r="OFP112" s="376"/>
      <c r="OFQ112" s="376"/>
      <c r="OFR112" s="376"/>
      <c r="OFS112" s="376"/>
      <c r="OFT112" s="376"/>
      <c r="OFU112" s="376"/>
      <c r="OFV112" s="376"/>
      <c r="OFW112" s="376"/>
      <c r="OFX112" s="376"/>
      <c r="OFY112" s="376"/>
      <c r="OFZ112" s="376"/>
      <c r="OGA112" s="376"/>
      <c r="OGB112" s="376"/>
      <c r="OGC112" s="376"/>
      <c r="OGD112" s="376"/>
      <c r="OGE112" s="376"/>
      <c r="OGF112" s="376"/>
      <c r="OGG112" s="376"/>
      <c r="OGH112" s="376"/>
      <c r="OGI112" s="376"/>
      <c r="OGJ112" s="376"/>
      <c r="OGK112" s="376"/>
      <c r="OGL112" s="376"/>
      <c r="OGM112" s="376"/>
      <c r="OGN112" s="376"/>
      <c r="OGO112" s="376"/>
      <c r="OGP112" s="376"/>
      <c r="OGQ112" s="376"/>
      <c r="OGR112" s="376"/>
      <c r="OGS112" s="376"/>
      <c r="OGT112" s="376"/>
      <c r="OGU112" s="376"/>
      <c r="OGV112" s="376"/>
      <c r="OGW112" s="376"/>
      <c r="OGX112" s="376"/>
      <c r="OGY112" s="376"/>
      <c r="OGZ112" s="376"/>
      <c r="OHA112" s="376"/>
      <c r="OHB112" s="376"/>
      <c r="OHC112" s="376"/>
      <c r="OHD112" s="376"/>
      <c r="OHE112" s="376"/>
      <c r="OHF112" s="376"/>
      <c r="OHG112" s="376"/>
      <c r="OHH112" s="376"/>
      <c r="OHI112" s="376"/>
      <c r="OHJ112" s="376"/>
      <c r="OHK112" s="376"/>
      <c r="OHL112" s="376"/>
      <c r="OHM112" s="376"/>
      <c r="OHN112" s="376"/>
      <c r="OHO112" s="376"/>
      <c r="OHP112" s="376"/>
      <c r="OHQ112" s="376"/>
      <c r="OHR112" s="376"/>
      <c r="OHS112" s="376"/>
      <c r="OHT112" s="376"/>
      <c r="OHU112" s="376"/>
      <c r="OHV112" s="376"/>
      <c r="OHW112" s="376"/>
      <c r="OHX112" s="376"/>
      <c r="OHY112" s="376"/>
      <c r="OHZ112" s="376"/>
      <c r="OIA112" s="376"/>
      <c r="OIB112" s="376"/>
      <c r="OIC112" s="376"/>
      <c r="OID112" s="376"/>
      <c r="OIE112" s="376"/>
      <c r="OIF112" s="376"/>
      <c r="OIG112" s="376"/>
      <c r="OIH112" s="376"/>
      <c r="OII112" s="376"/>
      <c r="OIJ112" s="376"/>
      <c r="OIK112" s="376"/>
      <c r="OIL112" s="376"/>
      <c r="OIM112" s="376"/>
      <c r="OIN112" s="376"/>
      <c r="OIO112" s="376"/>
      <c r="OIP112" s="376"/>
      <c r="OIQ112" s="376"/>
      <c r="OIR112" s="376"/>
      <c r="OIS112" s="376"/>
      <c r="OIT112" s="376"/>
      <c r="OIU112" s="376"/>
      <c r="OIV112" s="376"/>
      <c r="OIW112" s="376"/>
      <c r="OIX112" s="376"/>
      <c r="OIY112" s="376"/>
      <c r="OIZ112" s="376"/>
      <c r="OJA112" s="376"/>
      <c r="OJB112" s="376"/>
      <c r="OJC112" s="376"/>
      <c r="OJD112" s="376"/>
      <c r="OJE112" s="376"/>
      <c r="OJF112" s="376"/>
      <c r="OJG112" s="376"/>
      <c r="OJH112" s="376"/>
      <c r="OJI112" s="376"/>
      <c r="OJJ112" s="376"/>
      <c r="OJK112" s="376"/>
      <c r="OJL112" s="376"/>
      <c r="OJM112" s="376"/>
      <c r="OJN112" s="376"/>
      <c r="OJO112" s="376"/>
      <c r="OJP112" s="376"/>
      <c r="OJQ112" s="376"/>
      <c r="OJR112" s="376"/>
      <c r="OJS112" s="376"/>
      <c r="OJT112" s="376"/>
      <c r="OJU112" s="376"/>
      <c r="OJV112" s="376"/>
      <c r="OJW112" s="376"/>
      <c r="OJX112" s="376"/>
      <c r="OJY112" s="376"/>
      <c r="OJZ112" s="376"/>
      <c r="OKA112" s="376"/>
      <c r="OKB112" s="376"/>
      <c r="OKC112" s="376"/>
      <c r="OKD112" s="376"/>
      <c r="OKE112" s="376"/>
      <c r="OKF112" s="376"/>
      <c r="OKG112" s="376"/>
      <c r="OKH112" s="376"/>
      <c r="OKI112" s="376"/>
      <c r="OKJ112" s="376"/>
      <c r="OKK112" s="376"/>
      <c r="OKL112" s="376"/>
      <c r="OKM112" s="376"/>
      <c r="OKN112" s="376"/>
      <c r="OKO112" s="376"/>
      <c r="OKP112" s="376"/>
      <c r="OKQ112" s="376"/>
      <c r="OKR112" s="376"/>
      <c r="OKS112" s="376"/>
      <c r="OKT112" s="376"/>
      <c r="OKU112" s="376"/>
      <c r="OKV112" s="376"/>
      <c r="OKW112" s="376"/>
      <c r="OKX112" s="376"/>
      <c r="OKY112" s="376"/>
      <c r="OKZ112" s="376"/>
      <c r="OLA112" s="376"/>
      <c r="OLB112" s="376"/>
      <c r="OLC112" s="376"/>
      <c r="OLD112" s="376"/>
      <c r="OLE112" s="376"/>
      <c r="OLF112" s="376"/>
      <c r="OLG112" s="376"/>
      <c r="OLH112" s="376"/>
      <c r="OLI112" s="376"/>
      <c r="OLJ112" s="376"/>
      <c r="OLK112" s="376"/>
      <c r="OLL112" s="376"/>
      <c r="OLM112" s="376"/>
      <c r="OLN112" s="376"/>
      <c r="OLO112" s="376"/>
      <c r="OLP112" s="376"/>
      <c r="OLQ112" s="376"/>
      <c r="OLR112" s="376"/>
      <c r="OLS112" s="376"/>
      <c r="OLT112" s="376"/>
      <c r="OLU112" s="376"/>
      <c r="OLV112" s="376"/>
      <c r="OLW112" s="376"/>
      <c r="OLX112" s="376"/>
      <c r="OLY112" s="376"/>
      <c r="OLZ112" s="376"/>
      <c r="OMA112" s="376"/>
      <c r="OMB112" s="376"/>
      <c r="OMC112" s="376"/>
      <c r="OMD112" s="376"/>
      <c r="OME112" s="376"/>
      <c r="OMF112" s="376"/>
      <c r="OMG112" s="376"/>
      <c r="OMH112" s="376"/>
      <c r="OMI112" s="376"/>
      <c r="OMJ112" s="376"/>
      <c r="OMK112" s="376"/>
      <c r="OML112" s="376"/>
      <c r="OMM112" s="376"/>
      <c r="OMN112" s="376"/>
      <c r="OMO112" s="376"/>
      <c r="OMP112" s="376"/>
      <c r="OMQ112" s="376"/>
      <c r="OMR112" s="376"/>
      <c r="OMS112" s="376"/>
      <c r="OMT112" s="376"/>
      <c r="OMU112" s="376"/>
      <c r="OMV112" s="376"/>
      <c r="OMW112" s="376"/>
      <c r="OMX112" s="376"/>
      <c r="OMY112" s="376"/>
      <c r="OMZ112" s="376"/>
      <c r="ONA112" s="376"/>
      <c r="ONB112" s="376"/>
      <c r="ONC112" s="376"/>
      <c r="OND112" s="376"/>
      <c r="ONE112" s="376"/>
      <c r="ONF112" s="376"/>
      <c r="ONG112" s="376"/>
      <c r="ONH112" s="376"/>
      <c r="ONI112" s="376"/>
      <c r="ONJ112" s="376"/>
      <c r="ONK112" s="376"/>
      <c r="ONL112" s="376"/>
      <c r="ONM112" s="376"/>
      <c r="ONN112" s="376"/>
      <c r="ONO112" s="376"/>
      <c r="ONP112" s="376"/>
      <c r="ONQ112" s="376"/>
      <c r="ONR112" s="376"/>
      <c r="ONS112" s="376"/>
      <c r="ONT112" s="376"/>
      <c r="ONU112" s="376"/>
      <c r="ONV112" s="376"/>
      <c r="ONW112" s="376"/>
      <c r="ONX112" s="376"/>
      <c r="ONY112" s="376"/>
      <c r="ONZ112" s="376"/>
      <c r="OOA112" s="376"/>
      <c r="OOB112" s="376"/>
      <c r="OOC112" s="376"/>
      <c r="OOD112" s="376"/>
      <c r="OOE112" s="376"/>
      <c r="OOF112" s="376"/>
      <c r="OOG112" s="376"/>
      <c r="OOH112" s="376"/>
      <c r="OOI112" s="376"/>
      <c r="OOJ112" s="376"/>
      <c r="OOK112" s="376"/>
      <c r="OOL112" s="376"/>
      <c r="OOM112" s="376"/>
      <c r="OON112" s="376"/>
      <c r="OOO112" s="376"/>
      <c r="OOP112" s="376"/>
      <c r="OOQ112" s="376"/>
      <c r="OOR112" s="376"/>
      <c r="OOS112" s="376"/>
      <c r="OOT112" s="376"/>
      <c r="OOU112" s="376"/>
      <c r="OOV112" s="376"/>
      <c r="OOW112" s="376"/>
      <c r="OOX112" s="376"/>
      <c r="OOY112" s="376"/>
      <c r="OOZ112" s="376"/>
      <c r="OPA112" s="376"/>
      <c r="OPB112" s="376"/>
      <c r="OPC112" s="376"/>
      <c r="OPD112" s="376"/>
      <c r="OPE112" s="376"/>
      <c r="OPF112" s="376"/>
      <c r="OPG112" s="376"/>
      <c r="OPH112" s="376"/>
      <c r="OPI112" s="376"/>
      <c r="OPJ112" s="376"/>
      <c r="OPK112" s="376"/>
      <c r="OPL112" s="376"/>
      <c r="OPM112" s="376"/>
      <c r="OPN112" s="376"/>
      <c r="OPO112" s="376"/>
      <c r="OPP112" s="376"/>
      <c r="OPQ112" s="376"/>
      <c r="OPR112" s="376"/>
      <c r="OPS112" s="376"/>
      <c r="OPT112" s="376"/>
      <c r="OPU112" s="376"/>
      <c r="OPV112" s="376"/>
      <c r="OPW112" s="376"/>
      <c r="OPX112" s="376"/>
      <c r="OPY112" s="376"/>
      <c r="OPZ112" s="376"/>
      <c r="OQA112" s="376"/>
      <c r="OQB112" s="376"/>
      <c r="OQC112" s="376"/>
      <c r="OQD112" s="376"/>
      <c r="OQE112" s="376"/>
      <c r="OQF112" s="376"/>
      <c r="OQG112" s="376"/>
      <c r="OQH112" s="376"/>
      <c r="OQI112" s="376"/>
      <c r="OQJ112" s="376"/>
      <c r="OQK112" s="376"/>
      <c r="OQL112" s="376"/>
      <c r="OQM112" s="376"/>
      <c r="OQN112" s="376"/>
      <c r="OQO112" s="376"/>
      <c r="OQP112" s="376"/>
      <c r="OQQ112" s="376"/>
      <c r="OQR112" s="376"/>
      <c r="OQS112" s="376"/>
      <c r="OQT112" s="376"/>
      <c r="OQU112" s="376"/>
      <c r="OQV112" s="376"/>
      <c r="OQW112" s="376"/>
      <c r="OQX112" s="376"/>
      <c r="OQY112" s="376"/>
      <c r="OQZ112" s="376"/>
      <c r="ORA112" s="376"/>
      <c r="ORB112" s="376"/>
      <c r="ORC112" s="376"/>
      <c r="ORD112" s="376"/>
      <c r="ORE112" s="376"/>
      <c r="ORF112" s="376"/>
      <c r="ORG112" s="376"/>
      <c r="ORH112" s="376"/>
      <c r="ORI112" s="376"/>
      <c r="ORJ112" s="376"/>
      <c r="ORK112" s="376"/>
      <c r="ORL112" s="376"/>
      <c r="ORM112" s="376"/>
      <c r="ORN112" s="376"/>
      <c r="ORO112" s="376"/>
      <c r="ORP112" s="376"/>
      <c r="ORQ112" s="376"/>
      <c r="ORR112" s="376"/>
      <c r="ORS112" s="376"/>
      <c r="ORT112" s="376"/>
      <c r="ORU112" s="376"/>
      <c r="ORV112" s="376"/>
      <c r="ORW112" s="376"/>
      <c r="ORX112" s="376"/>
      <c r="ORY112" s="376"/>
      <c r="ORZ112" s="376"/>
      <c r="OSA112" s="376"/>
      <c r="OSB112" s="376"/>
      <c r="OSC112" s="376"/>
      <c r="OSD112" s="376"/>
      <c r="OSE112" s="376"/>
      <c r="OSF112" s="376"/>
      <c r="OSG112" s="376"/>
      <c r="OSH112" s="376"/>
      <c r="OSI112" s="376"/>
      <c r="OSJ112" s="376"/>
      <c r="OSK112" s="376"/>
      <c r="OSL112" s="376"/>
      <c r="OSM112" s="376"/>
      <c r="OSN112" s="376"/>
      <c r="OSO112" s="376"/>
      <c r="OSP112" s="376"/>
      <c r="OSQ112" s="376"/>
      <c r="OSR112" s="376"/>
      <c r="OSS112" s="376"/>
      <c r="OST112" s="376"/>
      <c r="OSU112" s="376"/>
      <c r="OSV112" s="376"/>
      <c r="OSW112" s="376"/>
      <c r="OSX112" s="376"/>
      <c r="OSY112" s="376"/>
      <c r="OSZ112" s="376"/>
      <c r="OTA112" s="376"/>
      <c r="OTB112" s="376"/>
      <c r="OTC112" s="376"/>
      <c r="OTD112" s="376"/>
      <c r="OTE112" s="376"/>
      <c r="OTF112" s="376"/>
      <c r="OTG112" s="376"/>
      <c r="OTH112" s="376"/>
      <c r="OTI112" s="376"/>
      <c r="OTJ112" s="376"/>
      <c r="OTK112" s="376"/>
      <c r="OTL112" s="376"/>
      <c r="OTM112" s="376"/>
      <c r="OTN112" s="376"/>
      <c r="OTO112" s="376"/>
      <c r="OTP112" s="376"/>
      <c r="OTQ112" s="376"/>
      <c r="OTR112" s="376"/>
      <c r="OTS112" s="376"/>
      <c r="OTT112" s="376"/>
      <c r="OTU112" s="376"/>
      <c r="OTV112" s="376"/>
      <c r="OTW112" s="376"/>
      <c r="OTX112" s="376"/>
      <c r="OTY112" s="376"/>
      <c r="OTZ112" s="376"/>
      <c r="OUA112" s="376"/>
      <c r="OUB112" s="376"/>
      <c r="OUC112" s="376"/>
      <c r="OUD112" s="376"/>
      <c r="OUE112" s="376"/>
      <c r="OUF112" s="376"/>
      <c r="OUG112" s="376"/>
      <c r="OUH112" s="376"/>
      <c r="OUI112" s="376"/>
      <c r="OUJ112" s="376"/>
      <c r="OUK112" s="376"/>
      <c r="OUL112" s="376"/>
      <c r="OUM112" s="376"/>
      <c r="OUN112" s="376"/>
      <c r="OUO112" s="376"/>
      <c r="OUP112" s="376"/>
      <c r="OUQ112" s="376"/>
      <c r="OUR112" s="376"/>
      <c r="OUS112" s="376"/>
      <c r="OUT112" s="376"/>
      <c r="OUU112" s="376"/>
      <c r="OUV112" s="376"/>
      <c r="OUW112" s="376"/>
      <c r="OUX112" s="376"/>
      <c r="OUY112" s="376"/>
      <c r="OUZ112" s="376"/>
      <c r="OVA112" s="376"/>
      <c r="OVB112" s="376"/>
      <c r="OVC112" s="376"/>
      <c r="OVD112" s="376"/>
      <c r="OVE112" s="376"/>
      <c r="OVF112" s="376"/>
      <c r="OVG112" s="376"/>
      <c r="OVH112" s="376"/>
      <c r="OVI112" s="376"/>
      <c r="OVJ112" s="376"/>
      <c r="OVK112" s="376"/>
      <c r="OVL112" s="376"/>
      <c r="OVM112" s="376"/>
      <c r="OVN112" s="376"/>
      <c r="OVO112" s="376"/>
      <c r="OVP112" s="376"/>
      <c r="OVQ112" s="376"/>
      <c r="OVR112" s="376"/>
      <c r="OVS112" s="376"/>
      <c r="OVT112" s="376"/>
      <c r="OVU112" s="376"/>
      <c r="OVV112" s="376"/>
      <c r="OVW112" s="376"/>
      <c r="OVX112" s="376"/>
      <c r="OVY112" s="376"/>
      <c r="OVZ112" s="376"/>
      <c r="OWA112" s="376"/>
      <c r="OWB112" s="376"/>
      <c r="OWC112" s="376"/>
      <c r="OWD112" s="376"/>
      <c r="OWE112" s="376"/>
      <c r="OWF112" s="376"/>
      <c r="OWG112" s="376"/>
      <c r="OWH112" s="376"/>
      <c r="OWI112" s="376"/>
      <c r="OWJ112" s="376"/>
      <c r="OWK112" s="376"/>
      <c r="OWL112" s="376"/>
      <c r="OWM112" s="376"/>
      <c r="OWN112" s="376"/>
      <c r="OWO112" s="376"/>
      <c r="OWP112" s="376"/>
      <c r="OWQ112" s="376"/>
      <c r="OWR112" s="376"/>
      <c r="OWS112" s="376"/>
      <c r="OWT112" s="376"/>
      <c r="OWU112" s="376"/>
      <c r="OWV112" s="376"/>
      <c r="OWW112" s="376"/>
      <c r="OWX112" s="376"/>
      <c r="OWY112" s="376"/>
      <c r="OWZ112" s="376"/>
      <c r="OXA112" s="376"/>
      <c r="OXB112" s="376"/>
      <c r="OXC112" s="376"/>
      <c r="OXD112" s="376"/>
      <c r="OXE112" s="376"/>
      <c r="OXF112" s="376"/>
      <c r="OXG112" s="376"/>
      <c r="OXH112" s="376"/>
      <c r="OXI112" s="376"/>
      <c r="OXJ112" s="376"/>
      <c r="OXK112" s="376"/>
      <c r="OXL112" s="376"/>
      <c r="OXM112" s="376"/>
      <c r="OXN112" s="376"/>
      <c r="OXO112" s="376"/>
      <c r="OXP112" s="376"/>
      <c r="OXQ112" s="376"/>
      <c r="OXR112" s="376"/>
      <c r="OXS112" s="376"/>
      <c r="OXT112" s="376"/>
      <c r="OXU112" s="376"/>
      <c r="OXV112" s="376"/>
      <c r="OXW112" s="376"/>
      <c r="OXX112" s="376"/>
      <c r="OXY112" s="376"/>
      <c r="OXZ112" s="376"/>
      <c r="OYA112" s="376"/>
      <c r="OYB112" s="376"/>
      <c r="OYC112" s="376"/>
      <c r="OYD112" s="376"/>
      <c r="OYE112" s="376"/>
      <c r="OYF112" s="376"/>
      <c r="OYG112" s="376"/>
      <c r="OYH112" s="376"/>
      <c r="OYI112" s="376"/>
      <c r="OYJ112" s="376"/>
      <c r="OYK112" s="376"/>
      <c r="OYL112" s="376"/>
      <c r="OYM112" s="376"/>
      <c r="OYN112" s="376"/>
      <c r="OYO112" s="376"/>
      <c r="OYP112" s="376"/>
      <c r="OYQ112" s="376"/>
      <c r="OYR112" s="376"/>
      <c r="OYS112" s="376"/>
      <c r="OYT112" s="376"/>
      <c r="OYU112" s="376"/>
      <c r="OYV112" s="376"/>
      <c r="OYW112" s="376"/>
      <c r="OYX112" s="376"/>
      <c r="OYY112" s="376"/>
      <c r="OYZ112" s="376"/>
      <c r="OZA112" s="376"/>
      <c r="OZB112" s="376"/>
      <c r="OZC112" s="376"/>
      <c r="OZD112" s="376"/>
      <c r="OZE112" s="376"/>
      <c r="OZF112" s="376"/>
      <c r="OZG112" s="376"/>
      <c r="OZH112" s="376"/>
      <c r="OZI112" s="376"/>
      <c r="OZJ112" s="376"/>
      <c r="OZK112" s="376"/>
      <c r="OZL112" s="376"/>
      <c r="OZM112" s="376"/>
      <c r="OZN112" s="376"/>
      <c r="OZO112" s="376"/>
      <c r="OZP112" s="376"/>
      <c r="OZQ112" s="376"/>
      <c r="OZR112" s="376"/>
      <c r="OZS112" s="376"/>
      <c r="OZT112" s="376"/>
      <c r="OZU112" s="376"/>
      <c r="OZV112" s="376"/>
      <c r="OZW112" s="376"/>
      <c r="OZX112" s="376"/>
      <c r="OZY112" s="376"/>
      <c r="OZZ112" s="376"/>
      <c r="PAA112" s="376"/>
      <c r="PAB112" s="376"/>
      <c r="PAC112" s="376"/>
      <c r="PAD112" s="376"/>
      <c r="PAE112" s="376"/>
      <c r="PAF112" s="376"/>
      <c r="PAG112" s="376"/>
      <c r="PAH112" s="376"/>
      <c r="PAI112" s="376"/>
      <c r="PAJ112" s="376"/>
      <c r="PAK112" s="376"/>
      <c r="PAL112" s="376"/>
      <c r="PAM112" s="376"/>
      <c r="PAN112" s="376"/>
      <c r="PAO112" s="376"/>
      <c r="PAP112" s="376"/>
      <c r="PAQ112" s="376"/>
      <c r="PAR112" s="376"/>
      <c r="PAS112" s="376"/>
      <c r="PAT112" s="376"/>
      <c r="PAU112" s="376"/>
      <c r="PAV112" s="376"/>
      <c r="PAW112" s="376"/>
      <c r="PAX112" s="376"/>
      <c r="PAY112" s="376"/>
      <c r="PAZ112" s="376"/>
      <c r="PBA112" s="376"/>
      <c r="PBB112" s="376"/>
      <c r="PBC112" s="376"/>
      <c r="PBD112" s="376"/>
      <c r="PBE112" s="376"/>
      <c r="PBF112" s="376"/>
      <c r="PBG112" s="376"/>
      <c r="PBH112" s="376"/>
      <c r="PBI112" s="376"/>
      <c r="PBJ112" s="376"/>
      <c r="PBK112" s="376"/>
      <c r="PBL112" s="376"/>
      <c r="PBM112" s="376"/>
      <c r="PBN112" s="376"/>
      <c r="PBO112" s="376"/>
      <c r="PBP112" s="376"/>
      <c r="PBQ112" s="376"/>
      <c r="PBR112" s="376"/>
      <c r="PBS112" s="376"/>
      <c r="PBT112" s="376"/>
      <c r="PBU112" s="376"/>
      <c r="PBV112" s="376"/>
      <c r="PBW112" s="376"/>
      <c r="PBX112" s="376"/>
      <c r="PBY112" s="376"/>
      <c r="PBZ112" s="376"/>
      <c r="PCA112" s="376"/>
      <c r="PCB112" s="376"/>
      <c r="PCC112" s="376"/>
      <c r="PCD112" s="376"/>
      <c r="PCE112" s="376"/>
      <c r="PCF112" s="376"/>
      <c r="PCG112" s="376"/>
      <c r="PCH112" s="376"/>
      <c r="PCI112" s="376"/>
      <c r="PCJ112" s="376"/>
      <c r="PCK112" s="376"/>
      <c r="PCL112" s="376"/>
      <c r="PCM112" s="376"/>
      <c r="PCN112" s="376"/>
      <c r="PCO112" s="376"/>
      <c r="PCP112" s="376"/>
      <c r="PCQ112" s="376"/>
      <c r="PCR112" s="376"/>
      <c r="PCS112" s="376"/>
      <c r="PCT112" s="376"/>
      <c r="PCU112" s="376"/>
      <c r="PCV112" s="376"/>
      <c r="PCW112" s="376"/>
      <c r="PCX112" s="376"/>
      <c r="PCY112" s="376"/>
      <c r="PCZ112" s="376"/>
      <c r="PDA112" s="376"/>
      <c r="PDB112" s="376"/>
      <c r="PDC112" s="376"/>
      <c r="PDD112" s="376"/>
      <c r="PDE112" s="376"/>
      <c r="PDF112" s="376"/>
      <c r="PDG112" s="376"/>
      <c r="PDH112" s="376"/>
      <c r="PDI112" s="376"/>
      <c r="PDJ112" s="376"/>
      <c r="PDK112" s="376"/>
      <c r="PDL112" s="376"/>
      <c r="PDM112" s="376"/>
      <c r="PDN112" s="376"/>
      <c r="PDO112" s="376"/>
      <c r="PDP112" s="376"/>
      <c r="PDQ112" s="376"/>
      <c r="PDR112" s="376"/>
      <c r="PDS112" s="376"/>
      <c r="PDT112" s="376"/>
      <c r="PDU112" s="376"/>
      <c r="PDV112" s="376"/>
      <c r="PDW112" s="376"/>
      <c r="PDX112" s="376"/>
      <c r="PDY112" s="376"/>
      <c r="PDZ112" s="376"/>
      <c r="PEA112" s="376"/>
      <c r="PEB112" s="376"/>
      <c r="PEC112" s="376"/>
      <c r="PED112" s="376"/>
      <c r="PEE112" s="376"/>
      <c r="PEF112" s="376"/>
      <c r="PEG112" s="376"/>
      <c r="PEH112" s="376"/>
      <c r="PEI112" s="376"/>
      <c r="PEJ112" s="376"/>
      <c r="PEK112" s="376"/>
      <c r="PEL112" s="376"/>
      <c r="PEM112" s="376"/>
      <c r="PEN112" s="376"/>
      <c r="PEO112" s="376"/>
      <c r="PEP112" s="376"/>
      <c r="PEQ112" s="376"/>
      <c r="PER112" s="376"/>
      <c r="PES112" s="376"/>
      <c r="PET112" s="376"/>
      <c r="PEU112" s="376"/>
      <c r="PEV112" s="376"/>
      <c r="PEW112" s="376"/>
      <c r="PEX112" s="376"/>
      <c r="PEY112" s="376"/>
      <c r="PEZ112" s="376"/>
      <c r="PFA112" s="376"/>
      <c r="PFB112" s="376"/>
      <c r="PFC112" s="376"/>
      <c r="PFD112" s="376"/>
      <c r="PFE112" s="376"/>
      <c r="PFF112" s="376"/>
      <c r="PFG112" s="376"/>
      <c r="PFH112" s="376"/>
      <c r="PFI112" s="376"/>
      <c r="PFJ112" s="376"/>
      <c r="PFK112" s="376"/>
      <c r="PFL112" s="376"/>
      <c r="PFM112" s="376"/>
      <c r="PFN112" s="376"/>
      <c r="PFO112" s="376"/>
      <c r="PFP112" s="376"/>
      <c r="PFQ112" s="376"/>
      <c r="PFR112" s="376"/>
      <c r="PFS112" s="376"/>
      <c r="PFT112" s="376"/>
      <c r="PFU112" s="376"/>
      <c r="PFV112" s="376"/>
      <c r="PFW112" s="376"/>
      <c r="PFX112" s="376"/>
      <c r="PFY112" s="376"/>
      <c r="PFZ112" s="376"/>
      <c r="PGA112" s="376"/>
      <c r="PGB112" s="376"/>
      <c r="PGC112" s="376"/>
      <c r="PGD112" s="376"/>
      <c r="PGE112" s="376"/>
      <c r="PGF112" s="376"/>
      <c r="PGG112" s="376"/>
      <c r="PGH112" s="376"/>
      <c r="PGI112" s="376"/>
      <c r="PGJ112" s="376"/>
      <c r="PGK112" s="376"/>
      <c r="PGL112" s="376"/>
      <c r="PGM112" s="376"/>
      <c r="PGN112" s="376"/>
      <c r="PGO112" s="376"/>
      <c r="PGP112" s="376"/>
      <c r="PGQ112" s="376"/>
      <c r="PGR112" s="376"/>
      <c r="PGS112" s="376"/>
      <c r="PGT112" s="376"/>
      <c r="PGU112" s="376"/>
      <c r="PGV112" s="376"/>
      <c r="PGW112" s="376"/>
      <c r="PGX112" s="376"/>
      <c r="PGY112" s="376"/>
      <c r="PGZ112" s="376"/>
      <c r="PHA112" s="376"/>
      <c r="PHB112" s="376"/>
      <c r="PHC112" s="376"/>
      <c r="PHD112" s="376"/>
      <c r="PHE112" s="376"/>
      <c r="PHF112" s="376"/>
      <c r="PHG112" s="376"/>
      <c r="PHH112" s="376"/>
      <c r="PHI112" s="376"/>
      <c r="PHJ112" s="376"/>
      <c r="PHK112" s="376"/>
      <c r="PHL112" s="376"/>
      <c r="PHM112" s="376"/>
      <c r="PHN112" s="376"/>
      <c r="PHO112" s="376"/>
      <c r="PHP112" s="376"/>
      <c r="PHQ112" s="376"/>
      <c r="PHR112" s="376"/>
      <c r="PHS112" s="376"/>
      <c r="PHT112" s="376"/>
      <c r="PHU112" s="376"/>
      <c r="PHV112" s="376"/>
      <c r="PHW112" s="376"/>
      <c r="PHX112" s="376"/>
      <c r="PHY112" s="376"/>
      <c r="PHZ112" s="376"/>
      <c r="PIA112" s="376"/>
      <c r="PIB112" s="376"/>
      <c r="PIC112" s="376"/>
      <c r="PID112" s="376"/>
      <c r="PIE112" s="376"/>
      <c r="PIF112" s="376"/>
      <c r="PIG112" s="376"/>
      <c r="PIH112" s="376"/>
      <c r="PII112" s="376"/>
      <c r="PIJ112" s="376"/>
      <c r="PIK112" s="376"/>
      <c r="PIL112" s="376"/>
      <c r="PIM112" s="376"/>
      <c r="PIN112" s="376"/>
      <c r="PIO112" s="376"/>
      <c r="PIP112" s="376"/>
      <c r="PIQ112" s="376"/>
      <c r="PIR112" s="376"/>
      <c r="PIS112" s="376"/>
      <c r="PIT112" s="376"/>
      <c r="PIU112" s="376"/>
      <c r="PIV112" s="376"/>
      <c r="PIW112" s="376"/>
      <c r="PIX112" s="376"/>
      <c r="PIY112" s="376"/>
      <c r="PIZ112" s="376"/>
      <c r="PJA112" s="376"/>
      <c r="PJB112" s="376"/>
      <c r="PJC112" s="376"/>
      <c r="PJD112" s="376"/>
      <c r="PJE112" s="376"/>
      <c r="PJF112" s="376"/>
      <c r="PJG112" s="376"/>
      <c r="PJH112" s="376"/>
      <c r="PJI112" s="376"/>
      <c r="PJJ112" s="376"/>
      <c r="PJK112" s="376"/>
      <c r="PJL112" s="376"/>
      <c r="PJM112" s="376"/>
      <c r="PJN112" s="376"/>
      <c r="PJO112" s="376"/>
      <c r="PJP112" s="376"/>
      <c r="PJQ112" s="376"/>
      <c r="PJR112" s="376"/>
      <c r="PJS112" s="376"/>
      <c r="PJT112" s="376"/>
      <c r="PJU112" s="376"/>
      <c r="PJV112" s="376"/>
      <c r="PJW112" s="376"/>
      <c r="PJX112" s="376"/>
      <c r="PJY112" s="376"/>
      <c r="PJZ112" s="376"/>
      <c r="PKA112" s="376"/>
      <c r="PKB112" s="376"/>
      <c r="PKC112" s="376"/>
      <c r="PKD112" s="376"/>
      <c r="PKE112" s="376"/>
      <c r="PKF112" s="376"/>
      <c r="PKG112" s="376"/>
      <c r="PKH112" s="376"/>
      <c r="PKI112" s="376"/>
      <c r="PKJ112" s="376"/>
      <c r="PKK112" s="376"/>
      <c r="PKL112" s="376"/>
      <c r="PKM112" s="376"/>
      <c r="PKN112" s="376"/>
      <c r="PKO112" s="376"/>
      <c r="PKP112" s="376"/>
      <c r="PKQ112" s="376"/>
      <c r="PKR112" s="376"/>
      <c r="PKS112" s="376"/>
      <c r="PKT112" s="376"/>
      <c r="PKU112" s="376"/>
      <c r="PKV112" s="376"/>
      <c r="PKW112" s="376"/>
      <c r="PKX112" s="376"/>
      <c r="PKY112" s="376"/>
      <c r="PKZ112" s="376"/>
      <c r="PLA112" s="376"/>
      <c r="PLB112" s="376"/>
      <c r="PLC112" s="376"/>
      <c r="PLD112" s="376"/>
      <c r="PLE112" s="376"/>
      <c r="PLF112" s="376"/>
      <c r="PLG112" s="376"/>
      <c r="PLH112" s="376"/>
      <c r="PLI112" s="376"/>
      <c r="PLJ112" s="376"/>
      <c r="PLK112" s="376"/>
      <c r="PLL112" s="376"/>
      <c r="PLM112" s="376"/>
      <c r="PLN112" s="376"/>
      <c r="PLO112" s="376"/>
      <c r="PLP112" s="376"/>
      <c r="PLQ112" s="376"/>
      <c r="PLR112" s="376"/>
      <c r="PLS112" s="376"/>
      <c r="PLT112" s="376"/>
      <c r="PLU112" s="376"/>
      <c r="PLV112" s="376"/>
      <c r="PLW112" s="376"/>
      <c r="PLX112" s="376"/>
      <c r="PLY112" s="376"/>
      <c r="PLZ112" s="376"/>
      <c r="PMA112" s="376"/>
      <c r="PMB112" s="376"/>
      <c r="PMC112" s="376"/>
      <c r="PMD112" s="376"/>
      <c r="PME112" s="376"/>
      <c r="PMF112" s="376"/>
      <c r="PMG112" s="376"/>
      <c r="PMH112" s="376"/>
      <c r="PMI112" s="376"/>
      <c r="PMJ112" s="376"/>
      <c r="PMK112" s="376"/>
      <c r="PML112" s="376"/>
      <c r="PMM112" s="376"/>
      <c r="PMN112" s="376"/>
      <c r="PMO112" s="376"/>
      <c r="PMP112" s="376"/>
      <c r="PMQ112" s="376"/>
      <c r="PMR112" s="376"/>
      <c r="PMS112" s="376"/>
      <c r="PMT112" s="376"/>
      <c r="PMU112" s="376"/>
      <c r="PMV112" s="376"/>
      <c r="PMW112" s="376"/>
      <c r="PMX112" s="376"/>
      <c r="PMY112" s="376"/>
      <c r="PMZ112" s="376"/>
      <c r="PNA112" s="376"/>
      <c r="PNB112" s="376"/>
      <c r="PNC112" s="376"/>
      <c r="PND112" s="376"/>
      <c r="PNE112" s="376"/>
      <c r="PNF112" s="376"/>
      <c r="PNG112" s="376"/>
      <c r="PNH112" s="376"/>
      <c r="PNI112" s="376"/>
      <c r="PNJ112" s="376"/>
      <c r="PNK112" s="376"/>
      <c r="PNL112" s="376"/>
      <c r="PNM112" s="376"/>
      <c r="PNN112" s="376"/>
      <c r="PNO112" s="376"/>
      <c r="PNP112" s="376"/>
      <c r="PNQ112" s="376"/>
      <c r="PNR112" s="376"/>
      <c r="PNS112" s="376"/>
      <c r="PNT112" s="376"/>
      <c r="PNU112" s="376"/>
      <c r="PNV112" s="376"/>
      <c r="PNW112" s="376"/>
      <c r="PNX112" s="376"/>
      <c r="PNY112" s="376"/>
      <c r="PNZ112" s="376"/>
      <c r="POA112" s="376"/>
      <c r="POB112" s="376"/>
      <c r="POC112" s="376"/>
      <c r="POD112" s="376"/>
      <c r="POE112" s="376"/>
      <c r="POF112" s="376"/>
      <c r="POG112" s="376"/>
      <c r="POH112" s="376"/>
      <c r="POI112" s="376"/>
      <c r="POJ112" s="376"/>
      <c r="POK112" s="376"/>
      <c r="POL112" s="376"/>
      <c r="POM112" s="376"/>
      <c r="PON112" s="376"/>
      <c r="POO112" s="376"/>
      <c r="POP112" s="376"/>
      <c r="POQ112" s="376"/>
      <c r="POR112" s="376"/>
      <c r="POS112" s="376"/>
      <c r="POT112" s="376"/>
      <c r="POU112" s="376"/>
      <c r="POV112" s="376"/>
      <c r="POW112" s="376"/>
      <c r="POX112" s="376"/>
      <c r="POY112" s="376"/>
      <c r="POZ112" s="376"/>
      <c r="PPA112" s="376"/>
      <c r="PPB112" s="376"/>
      <c r="PPC112" s="376"/>
      <c r="PPD112" s="376"/>
      <c r="PPE112" s="376"/>
      <c r="PPF112" s="376"/>
      <c r="PPG112" s="376"/>
      <c r="PPH112" s="376"/>
      <c r="PPI112" s="376"/>
      <c r="PPJ112" s="376"/>
      <c r="PPK112" s="376"/>
      <c r="PPL112" s="376"/>
      <c r="PPM112" s="376"/>
      <c r="PPN112" s="376"/>
      <c r="PPO112" s="376"/>
      <c r="PPP112" s="376"/>
      <c r="PPQ112" s="376"/>
      <c r="PPR112" s="376"/>
      <c r="PPS112" s="376"/>
      <c r="PPT112" s="376"/>
      <c r="PPU112" s="376"/>
      <c r="PPV112" s="376"/>
      <c r="PPW112" s="376"/>
      <c r="PPX112" s="376"/>
      <c r="PPY112" s="376"/>
      <c r="PPZ112" s="376"/>
      <c r="PQA112" s="376"/>
      <c r="PQB112" s="376"/>
      <c r="PQC112" s="376"/>
      <c r="PQD112" s="376"/>
      <c r="PQE112" s="376"/>
      <c r="PQF112" s="376"/>
      <c r="PQG112" s="376"/>
      <c r="PQH112" s="376"/>
      <c r="PQI112" s="376"/>
      <c r="PQJ112" s="376"/>
      <c r="PQK112" s="376"/>
      <c r="PQL112" s="376"/>
      <c r="PQM112" s="376"/>
      <c r="PQN112" s="376"/>
      <c r="PQO112" s="376"/>
      <c r="PQP112" s="376"/>
      <c r="PQQ112" s="376"/>
      <c r="PQR112" s="376"/>
      <c r="PQS112" s="376"/>
      <c r="PQT112" s="376"/>
      <c r="PQU112" s="376"/>
      <c r="PQV112" s="376"/>
      <c r="PQW112" s="376"/>
      <c r="PQX112" s="376"/>
      <c r="PQY112" s="376"/>
      <c r="PQZ112" s="376"/>
      <c r="PRA112" s="376"/>
      <c r="PRB112" s="376"/>
      <c r="PRC112" s="376"/>
      <c r="PRD112" s="376"/>
      <c r="PRE112" s="376"/>
      <c r="PRF112" s="376"/>
      <c r="PRG112" s="376"/>
      <c r="PRH112" s="376"/>
      <c r="PRI112" s="376"/>
      <c r="PRJ112" s="376"/>
      <c r="PRK112" s="376"/>
      <c r="PRL112" s="376"/>
      <c r="PRM112" s="376"/>
      <c r="PRN112" s="376"/>
      <c r="PRO112" s="376"/>
      <c r="PRP112" s="376"/>
      <c r="PRQ112" s="376"/>
      <c r="PRR112" s="376"/>
      <c r="PRS112" s="376"/>
      <c r="PRT112" s="376"/>
      <c r="PRU112" s="376"/>
      <c r="PRV112" s="376"/>
      <c r="PRW112" s="376"/>
      <c r="PRX112" s="376"/>
      <c r="PRY112" s="376"/>
      <c r="PRZ112" s="376"/>
      <c r="PSA112" s="376"/>
      <c r="PSB112" s="376"/>
      <c r="PSC112" s="376"/>
      <c r="PSD112" s="376"/>
      <c r="PSE112" s="376"/>
      <c r="PSF112" s="376"/>
      <c r="PSG112" s="376"/>
      <c r="PSH112" s="376"/>
      <c r="PSI112" s="376"/>
      <c r="PSJ112" s="376"/>
      <c r="PSK112" s="376"/>
      <c r="PSL112" s="376"/>
      <c r="PSM112" s="376"/>
      <c r="PSN112" s="376"/>
      <c r="PSO112" s="376"/>
      <c r="PSP112" s="376"/>
      <c r="PSQ112" s="376"/>
      <c r="PSR112" s="376"/>
      <c r="PSS112" s="376"/>
      <c r="PST112" s="376"/>
      <c r="PSU112" s="376"/>
      <c r="PSV112" s="376"/>
      <c r="PSW112" s="376"/>
      <c r="PSX112" s="376"/>
      <c r="PSY112" s="376"/>
      <c r="PSZ112" s="376"/>
      <c r="PTA112" s="376"/>
      <c r="PTB112" s="376"/>
      <c r="PTC112" s="376"/>
      <c r="PTD112" s="376"/>
      <c r="PTE112" s="376"/>
      <c r="PTF112" s="376"/>
      <c r="PTG112" s="376"/>
      <c r="PTH112" s="376"/>
      <c r="PTI112" s="376"/>
      <c r="PTJ112" s="376"/>
      <c r="PTK112" s="376"/>
      <c r="PTL112" s="376"/>
      <c r="PTM112" s="376"/>
      <c r="PTN112" s="376"/>
      <c r="PTO112" s="376"/>
      <c r="PTP112" s="376"/>
      <c r="PTQ112" s="376"/>
      <c r="PTR112" s="376"/>
      <c r="PTS112" s="376"/>
      <c r="PTT112" s="376"/>
      <c r="PTU112" s="376"/>
      <c r="PTV112" s="376"/>
      <c r="PTW112" s="376"/>
      <c r="PTX112" s="376"/>
      <c r="PTY112" s="376"/>
      <c r="PTZ112" s="376"/>
      <c r="PUA112" s="376"/>
      <c r="PUB112" s="376"/>
      <c r="PUC112" s="376"/>
      <c r="PUD112" s="376"/>
      <c r="PUE112" s="376"/>
      <c r="PUF112" s="376"/>
      <c r="PUG112" s="376"/>
      <c r="PUH112" s="376"/>
      <c r="PUI112" s="376"/>
      <c r="PUJ112" s="376"/>
      <c r="PUK112" s="376"/>
      <c r="PUL112" s="376"/>
      <c r="PUM112" s="376"/>
      <c r="PUN112" s="376"/>
      <c r="PUO112" s="376"/>
      <c r="PUP112" s="376"/>
      <c r="PUQ112" s="376"/>
      <c r="PUR112" s="376"/>
      <c r="PUS112" s="376"/>
      <c r="PUT112" s="376"/>
      <c r="PUU112" s="376"/>
      <c r="PUV112" s="376"/>
      <c r="PUW112" s="376"/>
      <c r="PUX112" s="376"/>
      <c r="PUY112" s="376"/>
      <c r="PUZ112" s="376"/>
      <c r="PVA112" s="376"/>
      <c r="PVB112" s="376"/>
      <c r="PVC112" s="376"/>
      <c r="PVD112" s="376"/>
      <c r="PVE112" s="376"/>
      <c r="PVF112" s="376"/>
      <c r="PVG112" s="376"/>
      <c r="PVH112" s="376"/>
      <c r="PVI112" s="376"/>
      <c r="PVJ112" s="376"/>
      <c r="PVK112" s="376"/>
      <c r="PVL112" s="376"/>
      <c r="PVM112" s="376"/>
      <c r="PVN112" s="376"/>
      <c r="PVO112" s="376"/>
      <c r="PVP112" s="376"/>
      <c r="PVQ112" s="376"/>
      <c r="PVR112" s="376"/>
      <c r="PVS112" s="376"/>
      <c r="PVT112" s="376"/>
      <c r="PVU112" s="376"/>
      <c r="PVV112" s="376"/>
      <c r="PVW112" s="376"/>
      <c r="PVX112" s="376"/>
      <c r="PVY112" s="376"/>
      <c r="PVZ112" s="376"/>
      <c r="PWA112" s="376"/>
      <c r="PWB112" s="376"/>
      <c r="PWC112" s="376"/>
      <c r="PWD112" s="376"/>
      <c r="PWE112" s="376"/>
      <c r="PWF112" s="376"/>
      <c r="PWG112" s="376"/>
      <c r="PWH112" s="376"/>
      <c r="PWI112" s="376"/>
      <c r="PWJ112" s="376"/>
      <c r="PWK112" s="376"/>
      <c r="PWL112" s="376"/>
      <c r="PWM112" s="376"/>
      <c r="PWN112" s="376"/>
      <c r="PWO112" s="376"/>
      <c r="PWP112" s="376"/>
      <c r="PWQ112" s="376"/>
      <c r="PWR112" s="376"/>
      <c r="PWS112" s="376"/>
      <c r="PWT112" s="376"/>
      <c r="PWU112" s="376"/>
      <c r="PWV112" s="376"/>
      <c r="PWW112" s="376"/>
      <c r="PWX112" s="376"/>
      <c r="PWY112" s="376"/>
      <c r="PWZ112" s="376"/>
      <c r="PXA112" s="376"/>
      <c r="PXB112" s="376"/>
      <c r="PXC112" s="376"/>
      <c r="PXD112" s="376"/>
      <c r="PXE112" s="376"/>
      <c r="PXF112" s="376"/>
      <c r="PXG112" s="376"/>
      <c r="PXH112" s="376"/>
      <c r="PXI112" s="376"/>
      <c r="PXJ112" s="376"/>
      <c r="PXK112" s="376"/>
      <c r="PXL112" s="376"/>
      <c r="PXM112" s="376"/>
      <c r="PXN112" s="376"/>
      <c r="PXO112" s="376"/>
      <c r="PXP112" s="376"/>
      <c r="PXQ112" s="376"/>
      <c r="PXR112" s="376"/>
      <c r="PXS112" s="376"/>
      <c r="PXT112" s="376"/>
      <c r="PXU112" s="376"/>
      <c r="PXV112" s="376"/>
      <c r="PXW112" s="376"/>
      <c r="PXX112" s="376"/>
      <c r="PXY112" s="376"/>
      <c r="PXZ112" s="376"/>
      <c r="PYA112" s="376"/>
      <c r="PYB112" s="376"/>
      <c r="PYC112" s="376"/>
      <c r="PYD112" s="376"/>
      <c r="PYE112" s="376"/>
      <c r="PYF112" s="376"/>
      <c r="PYG112" s="376"/>
      <c r="PYH112" s="376"/>
      <c r="PYI112" s="376"/>
      <c r="PYJ112" s="376"/>
      <c r="PYK112" s="376"/>
      <c r="PYL112" s="376"/>
      <c r="PYM112" s="376"/>
      <c r="PYN112" s="376"/>
      <c r="PYO112" s="376"/>
      <c r="PYP112" s="376"/>
      <c r="PYQ112" s="376"/>
      <c r="PYR112" s="376"/>
      <c r="PYS112" s="376"/>
      <c r="PYT112" s="376"/>
      <c r="PYU112" s="376"/>
      <c r="PYV112" s="376"/>
      <c r="PYW112" s="376"/>
      <c r="PYX112" s="376"/>
      <c r="PYY112" s="376"/>
      <c r="PYZ112" s="376"/>
      <c r="PZA112" s="376"/>
      <c r="PZB112" s="376"/>
      <c r="PZC112" s="376"/>
      <c r="PZD112" s="376"/>
      <c r="PZE112" s="376"/>
      <c r="PZF112" s="376"/>
      <c r="PZG112" s="376"/>
      <c r="PZH112" s="376"/>
      <c r="PZI112" s="376"/>
      <c r="PZJ112" s="376"/>
      <c r="PZK112" s="376"/>
      <c r="PZL112" s="376"/>
      <c r="PZM112" s="376"/>
      <c r="PZN112" s="376"/>
      <c r="PZO112" s="376"/>
      <c r="PZP112" s="376"/>
      <c r="PZQ112" s="376"/>
      <c r="PZR112" s="376"/>
      <c r="PZS112" s="376"/>
      <c r="PZT112" s="376"/>
      <c r="PZU112" s="376"/>
      <c r="PZV112" s="376"/>
      <c r="PZW112" s="376"/>
      <c r="PZX112" s="376"/>
      <c r="PZY112" s="376"/>
      <c r="PZZ112" s="376"/>
      <c r="QAA112" s="376"/>
      <c r="QAB112" s="376"/>
      <c r="QAC112" s="376"/>
      <c r="QAD112" s="376"/>
      <c r="QAE112" s="376"/>
      <c r="QAF112" s="376"/>
      <c r="QAG112" s="376"/>
      <c r="QAH112" s="376"/>
      <c r="QAI112" s="376"/>
      <c r="QAJ112" s="376"/>
      <c r="QAK112" s="376"/>
      <c r="QAL112" s="376"/>
      <c r="QAM112" s="376"/>
      <c r="QAN112" s="376"/>
      <c r="QAO112" s="376"/>
      <c r="QAP112" s="376"/>
      <c r="QAQ112" s="376"/>
      <c r="QAR112" s="376"/>
      <c r="QAS112" s="376"/>
      <c r="QAT112" s="376"/>
      <c r="QAU112" s="376"/>
      <c r="QAV112" s="376"/>
      <c r="QAW112" s="376"/>
      <c r="QAX112" s="376"/>
      <c r="QAY112" s="376"/>
      <c r="QAZ112" s="376"/>
      <c r="QBA112" s="376"/>
      <c r="QBB112" s="376"/>
      <c r="QBC112" s="376"/>
      <c r="QBD112" s="376"/>
      <c r="QBE112" s="376"/>
      <c r="QBF112" s="376"/>
      <c r="QBG112" s="376"/>
      <c r="QBH112" s="376"/>
      <c r="QBI112" s="376"/>
      <c r="QBJ112" s="376"/>
      <c r="QBK112" s="376"/>
      <c r="QBL112" s="376"/>
      <c r="QBM112" s="376"/>
      <c r="QBN112" s="376"/>
      <c r="QBO112" s="376"/>
      <c r="QBP112" s="376"/>
      <c r="QBQ112" s="376"/>
      <c r="QBR112" s="376"/>
      <c r="QBS112" s="376"/>
      <c r="QBT112" s="376"/>
      <c r="QBU112" s="376"/>
      <c r="QBV112" s="376"/>
      <c r="QBW112" s="376"/>
      <c r="QBX112" s="376"/>
      <c r="QBY112" s="376"/>
      <c r="QBZ112" s="376"/>
      <c r="QCA112" s="376"/>
      <c r="QCB112" s="376"/>
      <c r="QCC112" s="376"/>
      <c r="QCD112" s="376"/>
      <c r="QCE112" s="376"/>
      <c r="QCF112" s="376"/>
      <c r="QCG112" s="376"/>
      <c r="QCH112" s="376"/>
      <c r="QCI112" s="376"/>
      <c r="QCJ112" s="376"/>
      <c r="QCK112" s="376"/>
      <c r="QCL112" s="376"/>
      <c r="QCM112" s="376"/>
      <c r="QCN112" s="376"/>
      <c r="QCO112" s="376"/>
      <c r="QCP112" s="376"/>
      <c r="QCQ112" s="376"/>
      <c r="QCR112" s="376"/>
      <c r="QCS112" s="376"/>
      <c r="QCT112" s="376"/>
      <c r="QCU112" s="376"/>
      <c r="QCV112" s="376"/>
      <c r="QCW112" s="376"/>
      <c r="QCX112" s="376"/>
      <c r="QCY112" s="376"/>
      <c r="QCZ112" s="376"/>
      <c r="QDA112" s="376"/>
      <c r="QDB112" s="376"/>
      <c r="QDC112" s="376"/>
      <c r="QDD112" s="376"/>
      <c r="QDE112" s="376"/>
      <c r="QDF112" s="376"/>
      <c r="QDG112" s="376"/>
      <c r="QDH112" s="376"/>
      <c r="QDI112" s="376"/>
      <c r="QDJ112" s="376"/>
      <c r="QDK112" s="376"/>
      <c r="QDL112" s="376"/>
      <c r="QDM112" s="376"/>
      <c r="QDN112" s="376"/>
      <c r="QDO112" s="376"/>
      <c r="QDP112" s="376"/>
      <c r="QDQ112" s="376"/>
      <c r="QDR112" s="376"/>
      <c r="QDS112" s="376"/>
      <c r="QDT112" s="376"/>
      <c r="QDU112" s="376"/>
      <c r="QDV112" s="376"/>
      <c r="QDW112" s="376"/>
      <c r="QDX112" s="376"/>
      <c r="QDY112" s="376"/>
      <c r="QDZ112" s="376"/>
      <c r="QEA112" s="376"/>
      <c r="QEB112" s="376"/>
      <c r="QEC112" s="376"/>
      <c r="QED112" s="376"/>
      <c r="QEE112" s="376"/>
      <c r="QEF112" s="376"/>
      <c r="QEG112" s="376"/>
      <c r="QEH112" s="376"/>
      <c r="QEI112" s="376"/>
      <c r="QEJ112" s="376"/>
      <c r="QEK112" s="376"/>
      <c r="QEL112" s="376"/>
      <c r="QEM112" s="376"/>
      <c r="QEN112" s="376"/>
      <c r="QEO112" s="376"/>
      <c r="QEP112" s="376"/>
      <c r="QEQ112" s="376"/>
      <c r="QER112" s="376"/>
      <c r="QES112" s="376"/>
      <c r="QET112" s="376"/>
      <c r="QEU112" s="376"/>
      <c r="QEV112" s="376"/>
      <c r="QEW112" s="376"/>
      <c r="QEX112" s="376"/>
      <c r="QEY112" s="376"/>
      <c r="QEZ112" s="376"/>
      <c r="QFA112" s="376"/>
      <c r="QFB112" s="376"/>
      <c r="QFC112" s="376"/>
      <c r="QFD112" s="376"/>
      <c r="QFE112" s="376"/>
      <c r="QFF112" s="376"/>
      <c r="QFG112" s="376"/>
      <c r="QFH112" s="376"/>
      <c r="QFI112" s="376"/>
      <c r="QFJ112" s="376"/>
      <c r="QFK112" s="376"/>
      <c r="QFL112" s="376"/>
      <c r="QFM112" s="376"/>
      <c r="QFN112" s="376"/>
      <c r="QFO112" s="376"/>
      <c r="QFP112" s="376"/>
      <c r="QFQ112" s="376"/>
      <c r="QFR112" s="376"/>
      <c r="QFS112" s="376"/>
      <c r="QFT112" s="376"/>
      <c r="QFU112" s="376"/>
      <c r="QFV112" s="376"/>
      <c r="QFW112" s="376"/>
      <c r="QFX112" s="376"/>
      <c r="QFY112" s="376"/>
      <c r="QFZ112" s="376"/>
      <c r="QGA112" s="376"/>
      <c r="QGB112" s="376"/>
      <c r="QGC112" s="376"/>
      <c r="QGD112" s="376"/>
      <c r="QGE112" s="376"/>
      <c r="QGF112" s="376"/>
      <c r="QGG112" s="376"/>
      <c r="QGH112" s="376"/>
      <c r="QGI112" s="376"/>
      <c r="QGJ112" s="376"/>
      <c r="QGK112" s="376"/>
      <c r="QGL112" s="376"/>
      <c r="QGM112" s="376"/>
      <c r="QGN112" s="376"/>
      <c r="QGO112" s="376"/>
      <c r="QGP112" s="376"/>
      <c r="QGQ112" s="376"/>
      <c r="QGR112" s="376"/>
      <c r="QGS112" s="376"/>
      <c r="QGT112" s="376"/>
      <c r="QGU112" s="376"/>
      <c r="QGV112" s="376"/>
      <c r="QGW112" s="376"/>
      <c r="QGX112" s="376"/>
      <c r="QGY112" s="376"/>
      <c r="QGZ112" s="376"/>
      <c r="QHA112" s="376"/>
      <c r="QHB112" s="376"/>
      <c r="QHC112" s="376"/>
      <c r="QHD112" s="376"/>
      <c r="QHE112" s="376"/>
      <c r="QHF112" s="376"/>
      <c r="QHG112" s="376"/>
      <c r="QHH112" s="376"/>
      <c r="QHI112" s="376"/>
      <c r="QHJ112" s="376"/>
      <c r="QHK112" s="376"/>
      <c r="QHL112" s="376"/>
      <c r="QHM112" s="376"/>
      <c r="QHN112" s="376"/>
      <c r="QHO112" s="376"/>
      <c r="QHP112" s="376"/>
      <c r="QHQ112" s="376"/>
      <c r="QHR112" s="376"/>
      <c r="QHS112" s="376"/>
      <c r="QHT112" s="376"/>
      <c r="QHU112" s="376"/>
      <c r="QHV112" s="376"/>
      <c r="QHW112" s="376"/>
      <c r="QHX112" s="376"/>
      <c r="QHY112" s="376"/>
      <c r="QHZ112" s="376"/>
      <c r="QIA112" s="376"/>
      <c r="QIB112" s="376"/>
      <c r="QIC112" s="376"/>
      <c r="QID112" s="376"/>
      <c r="QIE112" s="376"/>
      <c r="QIF112" s="376"/>
      <c r="QIG112" s="376"/>
      <c r="QIH112" s="376"/>
      <c r="QII112" s="376"/>
      <c r="QIJ112" s="376"/>
      <c r="QIK112" s="376"/>
      <c r="QIL112" s="376"/>
      <c r="QIM112" s="376"/>
      <c r="QIN112" s="376"/>
      <c r="QIO112" s="376"/>
      <c r="QIP112" s="376"/>
      <c r="QIQ112" s="376"/>
      <c r="QIR112" s="376"/>
      <c r="QIS112" s="376"/>
      <c r="QIT112" s="376"/>
      <c r="QIU112" s="376"/>
      <c r="QIV112" s="376"/>
      <c r="QIW112" s="376"/>
      <c r="QIX112" s="376"/>
      <c r="QIY112" s="376"/>
      <c r="QIZ112" s="376"/>
      <c r="QJA112" s="376"/>
      <c r="QJB112" s="376"/>
      <c r="QJC112" s="376"/>
      <c r="QJD112" s="376"/>
      <c r="QJE112" s="376"/>
      <c r="QJF112" s="376"/>
      <c r="QJG112" s="376"/>
      <c r="QJH112" s="376"/>
      <c r="QJI112" s="376"/>
      <c r="QJJ112" s="376"/>
      <c r="QJK112" s="376"/>
      <c r="QJL112" s="376"/>
      <c r="QJM112" s="376"/>
      <c r="QJN112" s="376"/>
      <c r="QJO112" s="376"/>
      <c r="QJP112" s="376"/>
      <c r="QJQ112" s="376"/>
      <c r="QJR112" s="376"/>
      <c r="QJS112" s="376"/>
      <c r="QJT112" s="376"/>
      <c r="QJU112" s="376"/>
      <c r="QJV112" s="376"/>
      <c r="QJW112" s="376"/>
      <c r="QJX112" s="376"/>
      <c r="QJY112" s="376"/>
      <c r="QJZ112" s="376"/>
      <c r="QKA112" s="376"/>
      <c r="QKB112" s="376"/>
      <c r="QKC112" s="376"/>
      <c r="QKD112" s="376"/>
      <c r="QKE112" s="376"/>
      <c r="QKF112" s="376"/>
      <c r="QKG112" s="376"/>
      <c r="QKH112" s="376"/>
      <c r="QKI112" s="376"/>
      <c r="QKJ112" s="376"/>
      <c r="QKK112" s="376"/>
      <c r="QKL112" s="376"/>
      <c r="QKM112" s="376"/>
      <c r="QKN112" s="376"/>
      <c r="QKO112" s="376"/>
      <c r="QKP112" s="376"/>
      <c r="QKQ112" s="376"/>
      <c r="QKR112" s="376"/>
      <c r="QKS112" s="376"/>
      <c r="QKT112" s="376"/>
      <c r="QKU112" s="376"/>
      <c r="QKV112" s="376"/>
      <c r="QKW112" s="376"/>
      <c r="QKX112" s="376"/>
      <c r="QKY112" s="376"/>
      <c r="QKZ112" s="376"/>
      <c r="QLA112" s="376"/>
      <c r="QLB112" s="376"/>
      <c r="QLC112" s="376"/>
      <c r="QLD112" s="376"/>
      <c r="QLE112" s="376"/>
      <c r="QLF112" s="376"/>
      <c r="QLG112" s="376"/>
      <c r="QLH112" s="376"/>
      <c r="QLI112" s="376"/>
      <c r="QLJ112" s="376"/>
      <c r="QLK112" s="376"/>
      <c r="QLL112" s="376"/>
      <c r="QLM112" s="376"/>
      <c r="QLN112" s="376"/>
      <c r="QLO112" s="376"/>
      <c r="QLP112" s="376"/>
      <c r="QLQ112" s="376"/>
      <c r="QLR112" s="376"/>
      <c r="QLS112" s="376"/>
      <c r="QLT112" s="376"/>
      <c r="QLU112" s="376"/>
      <c r="QLV112" s="376"/>
      <c r="QLW112" s="376"/>
      <c r="QLX112" s="376"/>
      <c r="QLY112" s="376"/>
      <c r="QLZ112" s="376"/>
      <c r="QMA112" s="376"/>
      <c r="QMB112" s="376"/>
      <c r="QMC112" s="376"/>
      <c r="QMD112" s="376"/>
      <c r="QME112" s="376"/>
      <c r="QMF112" s="376"/>
      <c r="QMG112" s="376"/>
      <c r="QMH112" s="376"/>
      <c r="QMI112" s="376"/>
      <c r="QMJ112" s="376"/>
      <c r="QMK112" s="376"/>
      <c r="QML112" s="376"/>
      <c r="QMM112" s="376"/>
      <c r="QMN112" s="376"/>
      <c r="QMO112" s="376"/>
      <c r="QMP112" s="376"/>
      <c r="QMQ112" s="376"/>
      <c r="QMR112" s="376"/>
      <c r="QMS112" s="376"/>
      <c r="QMT112" s="376"/>
      <c r="QMU112" s="376"/>
      <c r="QMV112" s="376"/>
      <c r="QMW112" s="376"/>
      <c r="QMX112" s="376"/>
      <c r="QMY112" s="376"/>
      <c r="QMZ112" s="376"/>
      <c r="QNA112" s="376"/>
      <c r="QNB112" s="376"/>
      <c r="QNC112" s="376"/>
      <c r="QND112" s="376"/>
      <c r="QNE112" s="376"/>
      <c r="QNF112" s="376"/>
      <c r="QNG112" s="376"/>
      <c r="QNH112" s="376"/>
      <c r="QNI112" s="376"/>
      <c r="QNJ112" s="376"/>
      <c r="QNK112" s="376"/>
      <c r="QNL112" s="376"/>
      <c r="QNM112" s="376"/>
      <c r="QNN112" s="376"/>
      <c r="QNO112" s="376"/>
      <c r="QNP112" s="376"/>
      <c r="QNQ112" s="376"/>
      <c r="QNR112" s="376"/>
      <c r="QNS112" s="376"/>
      <c r="QNT112" s="376"/>
      <c r="QNU112" s="376"/>
      <c r="QNV112" s="376"/>
      <c r="QNW112" s="376"/>
      <c r="QNX112" s="376"/>
      <c r="QNY112" s="376"/>
      <c r="QNZ112" s="376"/>
      <c r="QOA112" s="376"/>
      <c r="QOB112" s="376"/>
      <c r="QOC112" s="376"/>
      <c r="QOD112" s="376"/>
      <c r="QOE112" s="376"/>
      <c r="QOF112" s="376"/>
      <c r="QOG112" s="376"/>
      <c r="QOH112" s="376"/>
      <c r="QOI112" s="376"/>
      <c r="QOJ112" s="376"/>
      <c r="QOK112" s="376"/>
      <c r="QOL112" s="376"/>
      <c r="QOM112" s="376"/>
      <c r="QON112" s="376"/>
      <c r="QOO112" s="376"/>
      <c r="QOP112" s="376"/>
      <c r="QOQ112" s="376"/>
      <c r="QOR112" s="376"/>
      <c r="QOS112" s="376"/>
      <c r="QOT112" s="376"/>
      <c r="QOU112" s="376"/>
      <c r="QOV112" s="376"/>
      <c r="QOW112" s="376"/>
      <c r="QOX112" s="376"/>
      <c r="QOY112" s="376"/>
      <c r="QOZ112" s="376"/>
      <c r="QPA112" s="376"/>
      <c r="QPB112" s="376"/>
      <c r="QPC112" s="376"/>
      <c r="QPD112" s="376"/>
      <c r="QPE112" s="376"/>
      <c r="QPF112" s="376"/>
      <c r="QPG112" s="376"/>
      <c r="QPH112" s="376"/>
      <c r="QPI112" s="376"/>
      <c r="QPJ112" s="376"/>
      <c r="QPK112" s="376"/>
      <c r="QPL112" s="376"/>
      <c r="QPM112" s="376"/>
      <c r="QPN112" s="376"/>
      <c r="QPO112" s="376"/>
      <c r="QPP112" s="376"/>
      <c r="QPQ112" s="376"/>
      <c r="QPR112" s="376"/>
      <c r="QPS112" s="376"/>
      <c r="QPT112" s="376"/>
      <c r="QPU112" s="376"/>
      <c r="QPV112" s="376"/>
      <c r="QPW112" s="376"/>
      <c r="QPX112" s="376"/>
      <c r="QPY112" s="376"/>
      <c r="QPZ112" s="376"/>
      <c r="QQA112" s="376"/>
      <c r="QQB112" s="376"/>
      <c r="QQC112" s="376"/>
      <c r="QQD112" s="376"/>
      <c r="QQE112" s="376"/>
      <c r="QQF112" s="376"/>
      <c r="QQG112" s="376"/>
      <c r="QQH112" s="376"/>
      <c r="QQI112" s="376"/>
      <c r="QQJ112" s="376"/>
      <c r="QQK112" s="376"/>
      <c r="QQL112" s="376"/>
      <c r="QQM112" s="376"/>
      <c r="QQN112" s="376"/>
      <c r="QQO112" s="376"/>
      <c r="QQP112" s="376"/>
      <c r="QQQ112" s="376"/>
      <c r="QQR112" s="376"/>
      <c r="QQS112" s="376"/>
      <c r="QQT112" s="376"/>
      <c r="QQU112" s="376"/>
      <c r="QQV112" s="376"/>
      <c r="QQW112" s="376"/>
      <c r="QQX112" s="376"/>
      <c r="QQY112" s="376"/>
      <c r="QQZ112" s="376"/>
      <c r="QRA112" s="376"/>
      <c r="QRB112" s="376"/>
      <c r="QRC112" s="376"/>
      <c r="QRD112" s="376"/>
      <c r="QRE112" s="376"/>
      <c r="QRF112" s="376"/>
      <c r="QRG112" s="376"/>
      <c r="QRH112" s="376"/>
      <c r="QRI112" s="376"/>
      <c r="QRJ112" s="376"/>
      <c r="QRK112" s="376"/>
      <c r="QRL112" s="376"/>
      <c r="QRM112" s="376"/>
      <c r="QRN112" s="376"/>
      <c r="QRO112" s="376"/>
      <c r="QRP112" s="376"/>
      <c r="QRQ112" s="376"/>
      <c r="QRR112" s="376"/>
      <c r="QRS112" s="376"/>
      <c r="QRT112" s="376"/>
      <c r="QRU112" s="376"/>
      <c r="QRV112" s="376"/>
      <c r="QRW112" s="376"/>
      <c r="QRX112" s="376"/>
      <c r="QRY112" s="376"/>
      <c r="QRZ112" s="376"/>
      <c r="QSA112" s="376"/>
      <c r="QSB112" s="376"/>
      <c r="QSC112" s="376"/>
      <c r="QSD112" s="376"/>
      <c r="QSE112" s="376"/>
      <c r="QSF112" s="376"/>
      <c r="QSG112" s="376"/>
      <c r="QSH112" s="376"/>
      <c r="QSI112" s="376"/>
      <c r="QSJ112" s="376"/>
      <c r="QSK112" s="376"/>
      <c r="QSL112" s="376"/>
      <c r="QSM112" s="376"/>
      <c r="QSN112" s="376"/>
      <c r="QSO112" s="376"/>
      <c r="QSP112" s="376"/>
      <c r="QSQ112" s="376"/>
      <c r="QSR112" s="376"/>
      <c r="QSS112" s="376"/>
      <c r="QST112" s="376"/>
      <c r="QSU112" s="376"/>
      <c r="QSV112" s="376"/>
      <c r="QSW112" s="376"/>
      <c r="QSX112" s="376"/>
      <c r="QSY112" s="376"/>
      <c r="QSZ112" s="376"/>
      <c r="QTA112" s="376"/>
      <c r="QTB112" s="376"/>
      <c r="QTC112" s="376"/>
      <c r="QTD112" s="376"/>
      <c r="QTE112" s="376"/>
      <c r="QTF112" s="376"/>
      <c r="QTG112" s="376"/>
      <c r="QTH112" s="376"/>
      <c r="QTI112" s="376"/>
      <c r="QTJ112" s="376"/>
      <c r="QTK112" s="376"/>
      <c r="QTL112" s="376"/>
      <c r="QTM112" s="376"/>
      <c r="QTN112" s="376"/>
      <c r="QTO112" s="376"/>
      <c r="QTP112" s="376"/>
      <c r="QTQ112" s="376"/>
      <c r="QTR112" s="376"/>
      <c r="QTS112" s="376"/>
      <c r="QTT112" s="376"/>
      <c r="QTU112" s="376"/>
      <c r="QTV112" s="376"/>
      <c r="QTW112" s="376"/>
      <c r="QTX112" s="376"/>
      <c r="QTY112" s="376"/>
      <c r="QTZ112" s="376"/>
      <c r="QUA112" s="376"/>
      <c r="QUB112" s="376"/>
      <c r="QUC112" s="376"/>
      <c r="QUD112" s="376"/>
      <c r="QUE112" s="376"/>
      <c r="QUF112" s="376"/>
      <c r="QUG112" s="376"/>
      <c r="QUH112" s="376"/>
      <c r="QUI112" s="376"/>
      <c r="QUJ112" s="376"/>
      <c r="QUK112" s="376"/>
      <c r="QUL112" s="376"/>
      <c r="QUM112" s="376"/>
      <c r="QUN112" s="376"/>
      <c r="QUO112" s="376"/>
      <c r="QUP112" s="376"/>
      <c r="QUQ112" s="376"/>
      <c r="QUR112" s="376"/>
      <c r="QUS112" s="376"/>
      <c r="QUT112" s="376"/>
      <c r="QUU112" s="376"/>
      <c r="QUV112" s="376"/>
      <c r="QUW112" s="376"/>
      <c r="QUX112" s="376"/>
      <c r="QUY112" s="376"/>
      <c r="QUZ112" s="376"/>
      <c r="QVA112" s="376"/>
      <c r="QVB112" s="376"/>
      <c r="QVC112" s="376"/>
      <c r="QVD112" s="376"/>
      <c r="QVE112" s="376"/>
      <c r="QVF112" s="376"/>
      <c r="QVG112" s="376"/>
      <c r="QVH112" s="376"/>
      <c r="QVI112" s="376"/>
      <c r="QVJ112" s="376"/>
      <c r="QVK112" s="376"/>
      <c r="QVL112" s="376"/>
      <c r="QVM112" s="376"/>
      <c r="QVN112" s="376"/>
      <c r="QVO112" s="376"/>
      <c r="QVP112" s="376"/>
      <c r="QVQ112" s="376"/>
      <c r="QVR112" s="376"/>
      <c r="QVS112" s="376"/>
      <c r="QVT112" s="376"/>
      <c r="QVU112" s="376"/>
      <c r="QVV112" s="376"/>
      <c r="QVW112" s="376"/>
      <c r="QVX112" s="376"/>
      <c r="QVY112" s="376"/>
      <c r="QVZ112" s="376"/>
      <c r="QWA112" s="376"/>
      <c r="QWB112" s="376"/>
      <c r="QWC112" s="376"/>
      <c r="QWD112" s="376"/>
      <c r="QWE112" s="376"/>
      <c r="QWF112" s="376"/>
      <c r="QWG112" s="376"/>
      <c r="QWH112" s="376"/>
      <c r="QWI112" s="376"/>
      <c r="QWJ112" s="376"/>
      <c r="QWK112" s="376"/>
      <c r="QWL112" s="376"/>
      <c r="QWM112" s="376"/>
      <c r="QWN112" s="376"/>
      <c r="QWO112" s="376"/>
      <c r="QWP112" s="376"/>
      <c r="QWQ112" s="376"/>
      <c r="QWR112" s="376"/>
      <c r="QWS112" s="376"/>
      <c r="QWT112" s="376"/>
      <c r="QWU112" s="376"/>
      <c r="QWV112" s="376"/>
      <c r="QWW112" s="376"/>
      <c r="QWX112" s="376"/>
      <c r="QWY112" s="376"/>
      <c r="QWZ112" s="376"/>
      <c r="QXA112" s="376"/>
      <c r="QXB112" s="376"/>
      <c r="QXC112" s="376"/>
      <c r="QXD112" s="376"/>
      <c r="QXE112" s="376"/>
      <c r="QXF112" s="376"/>
      <c r="QXG112" s="376"/>
      <c r="QXH112" s="376"/>
      <c r="QXI112" s="376"/>
      <c r="QXJ112" s="376"/>
      <c r="QXK112" s="376"/>
      <c r="QXL112" s="376"/>
      <c r="QXM112" s="376"/>
      <c r="QXN112" s="376"/>
      <c r="QXO112" s="376"/>
      <c r="QXP112" s="376"/>
      <c r="QXQ112" s="376"/>
      <c r="QXR112" s="376"/>
      <c r="QXS112" s="376"/>
      <c r="QXT112" s="376"/>
      <c r="QXU112" s="376"/>
      <c r="QXV112" s="376"/>
      <c r="QXW112" s="376"/>
      <c r="QXX112" s="376"/>
      <c r="QXY112" s="376"/>
      <c r="QXZ112" s="376"/>
      <c r="QYA112" s="376"/>
      <c r="QYB112" s="376"/>
      <c r="QYC112" s="376"/>
      <c r="QYD112" s="376"/>
      <c r="QYE112" s="376"/>
      <c r="QYF112" s="376"/>
      <c r="QYG112" s="376"/>
      <c r="QYH112" s="376"/>
      <c r="QYI112" s="376"/>
      <c r="QYJ112" s="376"/>
      <c r="QYK112" s="376"/>
      <c r="QYL112" s="376"/>
      <c r="QYM112" s="376"/>
      <c r="QYN112" s="376"/>
      <c r="QYO112" s="376"/>
      <c r="QYP112" s="376"/>
      <c r="QYQ112" s="376"/>
      <c r="QYR112" s="376"/>
      <c r="QYS112" s="376"/>
      <c r="QYT112" s="376"/>
      <c r="QYU112" s="376"/>
      <c r="QYV112" s="376"/>
      <c r="QYW112" s="376"/>
      <c r="QYX112" s="376"/>
      <c r="QYY112" s="376"/>
      <c r="QYZ112" s="376"/>
      <c r="QZA112" s="376"/>
      <c r="QZB112" s="376"/>
      <c r="QZC112" s="376"/>
      <c r="QZD112" s="376"/>
      <c r="QZE112" s="376"/>
      <c r="QZF112" s="376"/>
      <c r="QZG112" s="376"/>
      <c r="QZH112" s="376"/>
      <c r="QZI112" s="376"/>
      <c r="QZJ112" s="376"/>
      <c r="QZK112" s="376"/>
      <c r="QZL112" s="376"/>
      <c r="QZM112" s="376"/>
      <c r="QZN112" s="376"/>
      <c r="QZO112" s="376"/>
      <c r="QZP112" s="376"/>
      <c r="QZQ112" s="376"/>
      <c r="QZR112" s="376"/>
      <c r="QZS112" s="376"/>
      <c r="QZT112" s="376"/>
      <c r="QZU112" s="376"/>
      <c r="QZV112" s="376"/>
      <c r="QZW112" s="376"/>
      <c r="QZX112" s="376"/>
      <c r="QZY112" s="376"/>
      <c r="QZZ112" s="376"/>
      <c r="RAA112" s="376"/>
      <c r="RAB112" s="376"/>
      <c r="RAC112" s="376"/>
      <c r="RAD112" s="376"/>
      <c r="RAE112" s="376"/>
      <c r="RAF112" s="376"/>
      <c r="RAG112" s="376"/>
      <c r="RAH112" s="376"/>
      <c r="RAI112" s="376"/>
      <c r="RAJ112" s="376"/>
      <c r="RAK112" s="376"/>
      <c r="RAL112" s="376"/>
      <c r="RAM112" s="376"/>
      <c r="RAN112" s="376"/>
      <c r="RAO112" s="376"/>
      <c r="RAP112" s="376"/>
      <c r="RAQ112" s="376"/>
      <c r="RAR112" s="376"/>
      <c r="RAS112" s="376"/>
      <c r="RAT112" s="376"/>
      <c r="RAU112" s="376"/>
      <c r="RAV112" s="376"/>
      <c r="RAW112" s="376"/>
      <c r="RAX112" s="376"/>
      <c r="RAY112" s="376"/>
      <c r="RAZ112" s="376"/>
      <c r="RBA112" s="376"/>
      <c r="RBB112" s="376"/>
      <c r="RBC112" s="376"/>
      <c r="RBD112" s="376"/>
      <c r="RBE112" s="376"/>
      <c r="RBF112" s="376"/>
      <c r="RBG112" s="376"/>
      <c r="RBH112" s="376"/>
      <c r="RBI112" s="376"/>
      <c r="RBJ112" s="376"/>
      <c r="RBK112" s="376"/>
      <c r="RBL112" s="376"/>
      <c r="RBM112" s="376"/>
      <c r="RBN112" s="376"/>
      <c r="RBO112" s="376"/>
      <c r="RBP112" s="376"/>
      <c r="RBQ112" s="376"/>
      <c r="RBR112" s="376"/>
      <c r="RBS112" s="376"/>
      <c r="RBT112" s="376"/>
      <c r="RBU112" s="376"/>
      <c r="RBV112" s="376"/>
      <c r="RBW112" s="376"/>
      <c r="RBX112" s="376"/>
      <c r="RBY112" s="376"/>
      <c r="RBZ112" s="376"/>
      <c r="RCA112" s="376"/>
      <c r="RCB112" s="376"/>
      <c r="RCC112" s="376"/>
      <c r="RCD112" s="376"/>
      <c r="RCE112" s="376"/>
      <c r="RCF112" s="376"/>
      <c r="RCG112" s="376"/>
      <c r="RCH112" s="376"/>
      <c r="RCI112" s="376"/>
      <c r="RCJ112" s="376"/>
      <c r="RCK112" s="376"/>
      <c r="RCL112" s="376"/>
      <c r="RCM112" s="376"/>
      <c r="RCN112" s="376"/>
      <c r="RCO112" s="376"/>
      <c r="RCP112" s="376"/>
      <c r="RCQ112" s="376"/>
      <c r="RCR112" s="376"/>
      <c r="RCS112" s="376"/>
      <c r="RCT112" s="376"/>
      <c r="RCU112" s="376"/>
      <c r="RCV112" s="376"/>
      <c r="RCW112" s="376"/>
      <c r="RCX112" s="376"/>
      <c r="RCY112" s="376"/>
      <c r="RCZ112" s="376"/>
      <c r="RDA112" s="376"/>
      <c r="RDB112" s="376"/>
      <c r="RDC112" s="376"/>
      <c r="RDD112" s="376"/>
      <c r="RDE112" s="376"/>
      <c r="RDF112" s="376"/>
      <c r="RDG112" s="376"/>
      <c r="RDH112" s="376"/>
      <c r="RDI112" s="376"/>
      <c r="RDJ112" s="376"/>
      <c r="RDK112" s="376"/>
      <c r="RDL112" s="376"/>
      <c r="RDM112" s="376"/>
      <c r="RDN112" s="376"/>
      <c r="RDO112" s="376"/>
      <c r="RDP112" s="376"/>
      <c r="RDQ112" s="376"/>
      <c r="RDR112" s="376"/>
      <c r="RDS112" s="376"/>
      <c r="RDT112" s="376"/>
      <c r="RDU112" s="376"/>
      <c r="RDV112" s="376"/>
      <c r="RDW112" s="376"/>
      <c r="RDX112" s="376"/>
      <c r="RDY112" s="376"/>
      <c r="RDZ112" s="376"/>
      <c r="REA112" s="376"/>
      <c r="REB112" s="376"/>
      <c r="REC112" s="376"/>
      <c r="RED112" s="376"/>
      <c r="REE112" s="376"/>
      <c r="REF112" s="376"/>
      <c r="REG112" s="376"/>
      <c r="REH112" s="376"/>
      <c r="REI112" s="376"/>
      <c r="REJ112" s="376"/>
      <c r="REK112" s="376"/>
      <c r="REL112" s="376"/>
      <c r="REM112" s="376"/>
      <c r="REN112" s="376"/>
      <c r="REO112" s="376"/>
      <c r="REP112" s="376"/>
      <c r="REQ112" s="376"/>
      <c r="RER112" s="376"/>
      <c r="RES112" s="376"/>
      <c r="RET112" s="376"/>
      <c r="REU112" s="376"/>
      <c r="REV112" s="376"/>
      <c r="REW112" s="376"/>
      <c r="REX112" s="376"/>
      <c r="REY112" s="376"/>
      <c r="REZ112" s="376"/>
      <c r="RFA112" s="376"/>
      <c r="RFB112" s="376"/>
      <c r="RFC112" s="376"/>
      <c r="RFD112" s="376"/>
      <c r="RFE112" s="376"/>
      <c r="RFF112" s="376"/>
      <c r="RFG112" s="376"/>
      <c r="RFH112" s="376"/>
      <c r="RFI112" s="376"/>
      <c r="RFJ112" s="376"/>
      <c r="RFK112" s="376"/>
      <c r="RFL112" s="376"/>
      <c r="RFM112" s="376"/>
      <c r="RFN112" s="376"/>
      <c r="RFO112" s="376"/>
      <c r="RFP112" s="376"/>
      <c r="RFQ112" s="376"/>
      <c r="RFR112" s="376"/>
      <c r="RFS112" s="376"/>
      <c r="RFT112" s="376"/>
      <c r="RFU112" s="376"/>
      <c r="RFV112" s="376"/>
      <c r="RFW112" s="376"/>
      <c r="RFX112" s="376"/>
      <c r="RFY112" s="376"/>
      <c r="RFZ112" s="376"/>
      <c r="RGA112" s="376"/>
      <c r="RGB112" s="376"/>
      <c r="RGC112" s="376"/>
      <c r="RGD112" s="376"/>
      <c r="RGE112" s="376"/>
      <c r="RGF112" s="376"/>
      <c r="RGG112" s="376"/>
      <c r="RGH112" s="376"/>
      <c r="RGI112" s="376"/>
      <c r="RGJ112" s="376"/>
      <c r="RGK112" s="376"/>
      <c r="RGL112" s="376"/>
      <c r="RGM112" s="376"/>
      <c r="RGN112" s="376"/>
      <c r="RGO112" s="376"/>
      <c r="RGP112" s="376"/>
      <c r="RGQ112" s="376"/>
      <c r="RGR112" s="376"/>
      <c r="RGS112" s="376"/>
      <c r="RGT112" s="376"/>
      <c r="RGU112" s="376"/>
      <c r="RGV112" s="376"/>
      <c r="RGW112" s="376"/>
      <c r="RGX112" s="376"/>
      <c r="RGY112" s="376"/>
      <c r="RGZ112" s="376"/>
      <c r="RHA112" s="376"/>
      <c r="RHB112" s="376"/>
      <c r="RHC112" s="376"/>
      <c r="RHD112" s="376"/>
      <c r="RHE112" s="376"/>
      <c r="RHF112" s="376"/>
      <c r="RHG112" s="376"/>
      <c r="RHH112" s="376"/>
      <c r="RHI112" s="376"/>
      <c r="RHJ112" s="376"/>
      <c r="RHK112" s="376"/>
      <c r="RHL112" s="376"/>
      <c r="RHM112" s="376"/>
      <c r="RHN112" s="376"/>
      <c r="RHO112" s="376"/>
      <c r="RHP112" s="376"/>
      <c r="RHQ112" s="376"/>
      <c r="RHR112" s="376"/>
      <c r="RHS112" s="376"/>
      <c r="RHT112" s="376"/>
      <c r="RHU112" s="376"/>
      <c r="RHV112" s="376"/>
      <c r="RHW112" s="376"/>
      <c r="RHX112" s="376"/>
      <c r="RHY112" s="376"/>
      <c r="RHZ112" s="376"/>
      <c r="RIA112" s="376"/>
      <c r="RIB112" s="376"/>
      <c r="RIC112" s="376"/>
      <c r="RID112" s="376"/>
      <c r="RIE112" s="376"/>
      <c r="RIF112" s="376"/>
      <c r="RIG112" s="376"/>
      <c r="RIH112" s="376"/>
      <c r="RII112" s="376"/>
      <c r="RIJ112" s="376"/>
      <c r="RIK112" s="376"/>
      <c r="RIL112" s="376"/>
      <c r="RIM112" s="376"/>
      <c r="RIN112" s="376"/>
      <c r="RIO112" s="376"/>
      <c r="RIP112" s="376"/>
      <c r="RIQ112" s="376"/>
      <c r="RIR112" s="376"/>
      <c r="RIS112" s="376"/>
      <c r="RIT112" s="376"/>
      <c r="RIU112" s="376"/>
      <c r="RIV112" s="376"/>
      <c r="RIW112" s="376"/>
      <c r="RIX112" s="376"/>
      <c r="RIY112" s="376"/>
      <c r="RIZ112" s="376"/>
      <c r="RJA112" s="376"/>
      <c r="RJB112" s="376"/>
      <c r="RJC112" s="376"/>
      <c r="RJD112" s="376"/>
      <c r="RJE112" s="376"/>
      <c r="RJF112" s="376"/>
      <c r="RJG112" s="376"/>
      <c r="RJH112" s="376"/>
      <c r="RJI112" s="376"/>
      <c r="RJJ112" s="376"/>
      <c r="RJK112" s="376"/>
      <c r="RJL112" s="376"/>
      <c r="RJM112" s="376"/>
      <c r="RJN112" s="376"/>
      <c r="RJO112" s="376"/>
      <c r="RJP112" s="376"/>
      <c r="RJQ112" s="376"/>
      <c r="RJR112" s="376"/>
      <c r="RJS112" s="376"/>
      <c r="RJT112" s="376"/>
      <c r="RJU112" s="376"/>
      <c r="RJV112" s="376"/>
      <c r="RJW112" s="376"/>
      <c r="RJX112" s="376"/>
      <c r="RJY112" s="376"/>
      <c r="RJZ112" s="376"/>
      <c r="RKA112" s="376"/>
      <c r="RKB112" s="376"/>
      <c r="RKC112" s="376"/>
      <c r="RKD112" s="376"/>
      <c r="RKE112" s="376"/>
      <c r="RKF112" s="376"/>
      <c r="RKG112" s="376"/>
      <c r="RKH112" s="376"/>
      <c r="RKI112" s="376"/>
      <c r="RKJ112" s="376"/>
      <c r="RKK112" s="376"/>
      <c r="RKL112" s="376"/>
      <c r="RKM112" s="376"/>
      <c r="RKN112" s="376"/>
      <c r="RKO112" s="376"/>
      <c r="RKP112" s="376"/>
      <c r="RKQ112" s="376"/>
      <c r="RKR112" s="376"/>
      <c r="RKS112" s="376"/>
      <c r="RKT112" s="376"/>
      <c r="RKU112" s="376"/>
      <c r="RKV112" s="376"/>
      <c r="RKW112" s="376"/>
      <c r="RKX112" s="376"/>
      <c r="RKY112" s="376"/>
      <c r="RKZ112" s="376"/>
      <c r="RLA112" s="376"/>
      <c r="RLB112" s="376"/>
      <c r="RLC112" s="376"/>
      <c r="RLD112" s="376"/>
      <c r="RLE112" s="376"/>
      <c r="RLF112" s="376"/>
      <c r="RLG112" s="376"/>
      <c r="RLH112" s="376"/>
      <c r="RLI112" s="376"/>
      <c r="RLJ112" s="376"/>
      <c r="RLK112" s="376"/>
      <c r="RLL112" s="376"/>
      <c r="RLM112" s="376"/>
      <c r="RLN112" s="376"/>
      <c r="RLO112" s="376"/>
      <c r="RLP112" s="376"/>
      <c r="RLQ112" s="376"/>
      <c r="RLR112" s="376"/>
      <c r="RLS112" s="376"/>
      <c r="RLT112" s="376"/>
      <c r="RLU112" s="376"/>
      <c r="RLV112" s="376"/>
      <c r="RLW112" s="376"/>
      <c r="RLX112" s="376"/>
      <c r="RLY112" s="376"/>
      <c r="RLZ112" s="376"/>
      <c r="RMA112" s="376"/>
      <c r="RMB112" s="376"/>
      <c r="RMC112" s="376"/>
      <c r="RMD112" s="376"/>
      <c r="RME112" s="376"/>
      <c r="RMF112" s="376"/>
      <c r="RMG112" s="376"/>
      <c r="RMH112" s="376"/>
      <c r="RMI112" s="376"/>
      <c r="RMJ112" s="376"/>
      <c r="RMK112" s="376"/>
      <c r="RML112" s="376"/>
      <c r="RMM112" s="376"/>
      <c r="RMN112" s="376"/>
      <c r="RMO112" s="376"/>
      <c r="RMP112" s="376"/>
      <c r="RMQ112" s="376"/>
      <c r="RMR112" s="376"/>
      <c r="RMS112" s="376"/>
      <c r="RMT112" s="376"/>
      <c r="RMU112" s="376"/>
      <c r="RMV112" s="376"/>
      <c r="RMW112" s="376"/>
      <c r="RMX112" s="376"/>
      <c r="RMY112" s="376"/>
      <c r="RMZ112" s="376"/>
      <c r="RNA112" s="376"/>
      <c r="RNB112" s="376"/>
      <c r="RNC112" s="376"/>
      <c r="RND112" s="376"/>
      <c r="RNE112" s="376"/>
      <c r="RNF112" s="376"/>
      <c r="RNG112" s="376"/>
      <c r="RNH112" s="376"/>
      <c r="RNI112" s="376"/>
      <c r="RNJ112" s="376"/>
      <c r="RNK112" s="376"/>
      <c r="RNL112" s="376"/>
      <c r="RNM112" s="376"/>
      <c r="RNN112" s="376"/>
      <c r="RNO112" s="376"/>
      <c r="RNP112" s="376"/>
      <c r="RNQ112" s="376"/>
      <c r="RNR112" s="376"/>
      <c r="RNS112" s="376"/>
      <c r="RNT112" s="376"/>
      <c r="RNU112" s="376"/>
      <c r="RNV112" s="376"/>
      <c r="RNW112" s="376"/>
      <c r="RNX112" s="376"/>
      <c r="RNY112" s="376"/>
      <c r="RNZ112" s="376"/>
      <c r="ROA112" s="376"/>
      <c r="ROB112" s="376"/>
      <c r="ROC112" s="376"/>
      <c r="ROD112" s="376"/>
      <c r="ROE112" s="376"/>
      <c r="ROF112" s="376"/>
      <c r="ROG112" s="376"/>
      <c r="ROH112" s="376"/>
      <c r="ROI112" s="376"/>
      <c r="ROJ112" s="376"/>
      <c r="ROK112" s="376"/>
      <c r="ROL112" s="376"/>
      <c r="ROM112" s="376"/>
      <c r="RON112" s="376"/>
      <c r="ROO112" s="376"/>
      <c r="ROP112" s="376"/>
      <c r="ROQ112" s="376"/>
      <c r="ROR112" s="376"/>
      <c r="ROS112" s="376"/>
      <c r="ROT112" s="376"/>
      <c r="ROU112" s="376"/>
      <c r="ROV112" s="376"/>
      <c r="ROW112" s="376"/>
      <c r="ROX112" s="376"/>
      <c r="ROY112" s="376"/>
      <c r="ROZ112" s="376"/>
      <c r="RPA112" s="376"/>
      <c r="RPB112" s="376"/>
      <c r="RPC112" s="376"/>
      <c r="RPD112" s="376"/>
      <c r="RPE112" s="376"/>
      <c r="RPF112" s="376"/>
      <c r="RPG112" s="376"/>
      <c r="RPH112" s="376"/>
      <c r="RPI112" s="376"/>
      <c r="RPJ112" s="376"/>
      <c r="RPK112" s="376"/>
      <c r="RPL112" s="376"/>
      <c r="RPM112" s="376"/>
      <c r="RPN112" s="376"/>
      <c r="RPO112" s="376"/>
      <c r="RPP112" s="376"/>
      <c r="RPQ112" s="376"/>
      <c r="RPR112" s="376"/>
      <c r="RPS112" s="376"/>
      <c r="RPT112" s="376"/>
      <c r="RPU112" s="376"/>
      <c r="RPV112" s="376"/>
      <c r="RPW112" s="376"/>
      <c r="RPX112" s="376"/>
      <c r="RPY112" s="376"/>
      <c r="RPZ112" s="376"/>
      <c r="RQA112" s="376"/>
      <c r="RQB112" s="376"/>
      <c r="RQC112" s="376"/>
      <c r="RQD112" s="376"/>
      <c r="RQE112" s="376"/>
      <c r="RQF112" s="376"/>
      <c r="RQG112" s="376"/>
      <c r="RQH112" s="376"/>
      <c r="RQI112" s="376"/>
      <c r="RQJ112" s="376"/>
      <c r="RQK112" s="376"/>
      <c r="RQL112" s="376"/>
      <c r="RQM112" s="376"/>
      <c r="RQN112" s="376"/>
      <c r="RQO112" s="376"/>
      <c r="RQP112" s="376"/>
      <c r="RQQ112" s="376"/>
      <c r="RQR112" s="376"/>
      <c r="RQS112" s="376"/>
      <c r="RQT112" s="376"/>
      <c r="RQU112" s="376"/>
      <c r="RQV112" s="376"/>
      <c r="RQW112" s="376"/>
      <c r="RQX112" s="376"/>
      <c r="RQY112" s="376"/>
      <c r="RQZ112" s="376"/>
      <c r="RRA112" s="376"/>
      <c r="RRB112" s="376"/>
      <c r="RRC112" s="376"/>
      <c r="RRD112" s="376"/>
      <c r="RRE112" s="376"/>
      <c r="RRF112" s="376"/>
      <c r="RRG112" s="376"/>
      <c r="RRH112" s="376"/>
      <c r="RRI112" s="376"/>
      <c r="RRJ112" s="376"/>
      <c r="RRK112" s="376"/>
      <c r="RRL112" s="376"/>
      <c r="RRM112" s="376"/>
      <c r="RRN112" s="376"/>
      <c r="RRO112" s="376"/>
      <c r="RRP112" s="376"/>
      <c r="RRQ112" s="376"/>
      <c r="RRR112" s="376"/>
      <c r="RRS112" s="376"/>
      <c r="RRT112" s="376"/>
      <c r="RRU112" s="376"/>
      <c r="RRV112" s="376"/>
      <c r="RRW112" s="376"/>
      <c r="RRX112" s="376"/>
      <c r="RRY112" s="376"/>
      <c r="RRZ112" s="376"/>
      <c r="RSA112" s="376"/>
      <c r="RSB112" s="376"/>
      <c r="RSC112" s="376"/>
      <c r="RSD112" s="376"/>
      <c r="RSE112" s="376"/>
      <c r="RSF112" s="376"/>
      <c r="RSG112" s="376"/>
      <c r="RSH112" s="376"/>
      <c r="RSI112" s="376"/>
      <c r="RSJ112" s="376"/>
      <c r="RSK112" s="376"/>
      <c r="RSL112" s="376"/>
      <c r="RSM112" s="376"/>
      <c r="RSN112" s="376"/>
      <c r="RSO112" s="376"/>
      <c r="RSP112" s="376"/>
      <c r="RSQ112" s="376"/>
      <c r="RSR112" s="376"/>
      <c r="RSS112" s="376"/>
      <c r="RST112" s="376"/>
      <c r="RSU112" s="376"/>
      <c r="RSV112" s="376"/>
      <c r="RSW112" s="376"/>
      <c r="RSX112" s="376"/>
      <c r="RSY112" s="376"/>
      <c r="RSZ112" s="376"/>
      <c r="RTA112" s="376"/>
      <c r="RTB112" s="376"/>
      <c r="RTC112" s="376"/>
      <c r="RTD112" s="376"/>
      <c r="RTE112" s="376"/>
      <c r="RTF112" s="376"/>
      <c r="RTG112" s="376"/>
      <c r="RTH112" s="376"/>
      <c r="RTI112" s="376"/>
      <c r="RTJ112" s="376"/>
      <c r="RTK112" s="376"/>
      <c r="RTL112" s="376"/>
      <c r="RTM112" s="376"/>
      <c r="RTN112" s="376"/>
      <c r="RTO112" s="376"/>
      <c r="RTP112" s="376"/>
      <c r="RTQ112" s="376"/>
      <c r="RTR112" s="376"/>
      <c r="RTS112" s="376"/>
      <c r="RTT112" s="376"/>
      <c r="RTU112" s="376"/>
      <c r="RTV112" s="376"/>
      <c r="RTW112" s="376"/>
      <c r="RTX112" s="376"/>
      <c r="RTY112" s="376"/>
      <c r="RTZ112" s="376"/>
      <c r="RUA112" s="376"/>
      <c r="RUB112" s="376"/>
      <c r="RUC112" s="376"/>
      <c r="RUD112" s="376"/>
      <c r="RUE112" s="376"/>
      <c r="RUF112" s="376"/>
      <c r="RUG112" s="376"/>
      <c r="RUH112" s="376"/>
      <c r="RUI112" s="376"/>
      <c r="RUJ112" s="376"/>
      <c r="RUK112" s="376"/>
      <c r="RUL112" s="376"/>
      <c r="RUM112" s="376"/>
      <c r="RUN112" s="376"/>
      <c r="RUO112" s="376"/>
      <c r="RUP112" s="376"/>
      <c r="RUQ112" s="376"/>
      <c r="RUR112" s="376"/>
      <c r="RUS112" s="376"/>
      <c r="RUT112" s="376"/>
      <c r="RUU112" s="376"/>
      <c r="RUV112" s="376"/>
      <c r="RUW112" s="376"/>
      <c r="RUX112" s="376"/>
      <c r="RUY112" s="376"/>
      <c r="RUZ112" s="376"/>
      <c r="RVA112" s="376"/>
      <c r="RVB112" s="376"/>
      <c r="RVC112" s="376"/>
      <c r="RVD112" s="376"/>
      <c r="RVE112" s="376"/>
      <c r="RVF112" s="376"/>
      <c r="RVG112" s="376"/>
      <c r="RVH112" s="376"/>
      <c r="RVI112" s="376"/>
      <c r="RVJ112" s="376"/>
      <c r="RVK112" s="376"/>
      <c r="RVL112" s="376"/>
      <c r="RVM112" s="376"/>
      <c r="RVN112" s="376"/>
      <c r="RVO112" s="376"/>
      <c r="RVP112" s="376"/>
      <c r="RVQ112" s="376"/>
      <c r="RVR112" s="376"/>
      <c r="RVS112" s="376"/>
      <c r="RVT112" s="376"/>
      <c r="RVU112" s="376"/>
      <c r="RVV112" s="376"/>
      <c r="RVW112" s="376"/>
      <c r="RVX112" s="376"/>
      <c r="RVY112" s="376"/>
      <c r="RVZ112" s="376"/>
      <c r="RWA112" s="376"/>
      <c r="RWB112" s="376"/>
      <c r="RWC112" s="376"/>
      <c r="RWD112" s="376"/>
      <c r="RWE112" s="376"/>
      <c r="RWF112" s="376"/>
      <c r="RWG112" s="376"/>
      <c r="RWH112" s="376"/>
      <c r="RWI112" s="376"/>
      <c r="RWJ112" s="376"/>
      <c r="RWK112" s="376"/>
      <c r="RWL112" s="376"/>
      <c r="RWM112" s="376"/>
      <c r="RWN112" s="376"/>
      <c r="RWO112" s="376"/>
      <c r="RWP112" s="376"/>
      <c r="RWQ112" s="376"/>
      <c r="RWR112" s="376"/>
      <c r="RWS112" s="376"/>
      <c r="RWT112" s="376"/>
      <c r="RWU112" s="376"/>
      <c r="RWV112" s="376"/>
      <c r="RWW112" s="376"/>
      <c r="RWX112" s="376"/>
      <c r="RWY112" s="376"/>
      <c r="RWZ112" s="376"/>
      <c r="RXA112" s="376"/>
      <c r="RXB112" s="376"/>
      <c r="RXC112" s="376"/>
      <c r="RXD112" s="376"/>
      <c r="RXE112" s="376"/>
      <c r="RXF112" s="376"/>
      <c r="RXG112" s="376"/>
      <c r="RXH112" s="376"/>
      <c r="RXI112" s="376"/>
      <c r="RXJ112" s="376"/>
      <c r="RXK112" s="376"/>
      <c r="RXL112" s="376"/>
      <c r="RXM112" s="376"/>
      <c r="RXN112" s="376"/>
      <c r="RXO112" s="376"/>
      <c r="RXP112" s="376"/>
      <c r="RXQ112" s="376"/>
      <c r="RXR112" s="376"/>
      <c r="RXS112" s="376"/>
      <c r="RXT112" s="376"/>
      <c r="RXU112" s="376"/>
      <c r="RXV112" s="376"/>
      <c r="RXW112" s="376"/>
      <c r="RXX112" s="376"/>
      <c r="RXY112" s="376"/>
      <c r="RXZ112" s="376"/>
      <c r="RYA112" s="376"/>
      <c r="RYB112" s="376"/>
      <c r="RYC112" s="376"/>
      <c r="RYD112" s="376"/>
      <c r="RYE112" s="376"/>
      <c r="RYF112" s="376"/>
      <c r="RYG112" s="376"/>
      <c r="RYH112" s="376"/>
      <c r="RYI112" s="376"/>
      <c r="RYJ112" s="376"/>
      <c r="RYK112" s="376"/>
      <c r="RYL112" s="376"/>
      <c r="RYM112" s="376"/>
      <c r="RYN112" s="376"/>
      <c r="RYO112" s="376"/>
      <c r="RYP112" s="376"/>
      <c r="RYQ112" s="376"/>
      <c r="RYR112" s="376"/>
      <c r="RYS112" s="376"/>
      <c r="RYT112" s="376"/>
      <c r="RYU112" s="376"/>
      <c r="RYV112" s="376"/>
      <c r="RYW112" s="376"/>
      <c r="RYX112" s="376"/>
      <c r="RYY112" s="376"/>
      <c r="RYZ112" s="376"/>
      <c r="RZA112" s="376"/>
      <c r="RZB112" s="376"/>
      <c r="RZC112" s="376"/>
      <c r="RZD112" s="376"/>
      <c r="RZE112" s="376"/>
      <c r="RZF112" s="376"/>
      <c r="RZG112" s="376"/>
      <c r="RZH112" s="376"/>
      <c r="RZI112" s="376"/>
      <c r="RZJ112" s="376"/>
      <c r="RZK112" s="376"/>
      <c r="RZL112" s="376"/>
      <c r="RZM112" s="376"/>
      <c r="RZN112" s="376"/>
      <c r="RZO112" s="376"/>
      <c r="RZP112" s="376"/>
      <c r="RZQ112" s="376"/>
      <c r="RZR112" s="376"/>
      <c r="RZS112" s="376"/>
      <c r="RZT112" s="376"/>
      <c r="RZU112" s="376"/>
      <c r="RZV112" s="376"/>
      <c r="RZW112" s="376"/>
      <c r="RZX112" s="376"/>
      <c r="RZY112" s="376"/>
      <c r="RZZ112" s="376"/>
      <c r="SAA112" s="376"/>
      <c r="SAB112" s="376"/>
      <c r="SAC112" s="376"/>
      <c r="SAD112" s="376"/>
      <c r="SAE112" s="376"/>
      <c r="SAF112" s="376"/>
      <c r="SAG112" s="376"/>
      <c r="SAH112" s="376"/>
      <c r="SAI112" s="376"/>
      <c r="SAJ112" s="376"/>
      <c r="SAK112" s="376"/>
      <c r="SAL112" s="376"/>
      <c r="SAM112" s="376"/>
      <c r="SAN112" s="376"/>
      <c r="SAO112" s="376"/>
      <c r="SAP112" s="376"/>
      <c r="SAQ112" s="376"/>
      <c r="SAR112" s="376"/>
      <c r="SAS112" s="376"/>
      <c r="SAT112" s="376"/>
      <c r="SAU112" s="376"/>
      <c r="SAV112" s="376"/>
      <c r="SAW112" s="376"/>
      <c r="SAX112" s="376"/>
      <c r="SAY112" s="376"/>
      <c r="SAZ112" s="376"/>
      <c r="SBA112" s="376"/>
      <c r="SBB112" s="376"/>
      <c r="SBC112" s="376"/>
      <c r="SBD112" s="376"/>
      <c r="SBE112" s="376"/>
      <c r="SBF112" s="376"/>
      <c r="SBG112" s="376"/>
      <c r="SBH112" s="376"/>
      <c r="SBI112" s="376"/>
      <c r="SBJ112" s="376"/>
      <c r="SBK112" s="376"/>
      <c r="SBL112" s="376"/>
      <c r="SBM112" s="376"/>
      <c r="SBN112" s="376"/>
      <c r="SBO112" s="376"/>
      <c r="SBP112" s="376"/>
      <c r="SBQ112" s="376"/>
      <c r="SBR112" s="376"/>
      <c r="SBS112" s="376"/>
      <c r="SBT112" s="376"/>
      <c r="SBU112" s="376"/>
      <c r="SBV112" s="376"/>
      <c r="SBW112" s="376"/>
      <c r="SBX112" s="376"/>
      <c r="SBY112" s="376"/>
      <c r="SBZ112" s="376"/>
      <c r="SCA112" s="376"/>
      <c r="SCB112" s="376"/>
      <c r="SCC112" s="376"/>
      <c r="SCD112" s="376"/>
      <c r="SCE112" s="376"/>
      <c r="SCF112" s="376"/>
      <c r="SCG112" s="376"/>
      <c r="SCH112" s="376"/>
      <c r="SCI112" s="376"/>
      <c r="SCJ112" s="376"/>
      <c r="SCK112" s="376"/>
      <c r="SCL112" s="376"/>
      <c r="SCM112" s="376"/>
      <c r="SCN112" s="376"/>
      <c r="SCO112" s="376"/>
      <c r="SCP112" s="376"/>
      <c r="SCQ112" s="376"/>
      <c r="SCR112" s="376"/>
      <c r="SCS112" s="376"/>
      <c r="SCT112" s="376"/>
      <c r="SCU112" s="376"/>
      <c r="SCV112" s="376"/>
      <c r="SCW112" s="376"/>
      <c r="SCX112" s="376"/>
      <c r="SCY112" s="376"/>
      <c r="SCZ112" s="376"/>
      <c r="SDA112" s="376"/>
      <c r="SDB112" s="376"/>
      <c r="SDC112" s="376"/>
      <c r="SDD112" s="376"/>
      <c r="SDE112" s="376"/>
      <c r="SDF112" s="376"/>
      <c r="SDG112" s="376"/>
      <c r="SDH112" s="376"/>
      <c r="SDI112" s="376"/>
      <c r="SDJ112" s="376"/>
      <c r="SDK112" s="376"/>
      <c r="SDL112" s="376"/>
      <c r="SDM112" s="376"/>
      <c r="SDN112" s="376"/>
      <c r="SDO112" s="376"/>
      <c r="SDP112" s="376"/>
      <c r="SDQ112" s="376"/>
      <c r="SDR112" s="376"/>
      <c r="SDS112" s="376"/>
      <c r="SDT112" s="376"/>
      <c r="SDU112" s="376"/>
      <c r="SDV112" s="376"/>
      <c r="SDW112" s="376"/>
      <c r="SDX112" s="376"/>
      <c r="SDY112" s="376"/>
      <c r="SDZ112" s="376"/>
      <c r="SEA112" s="376"/>
      <c r="SEB112" s="376"/>
      <c r="SEC112" s="376"/>
      <c r="SED112" s="376"/>
      <c r="SEE112" s="376"/>
      <c r="SEF112" s="376"/>
      <c r="SEG112" s="376"/>
      <c r="SEH112" s="376"/>
      <c r="SEI112" s="376"/>
      <c r="SEJ112" s="376"/>
      <c r="SEK112" s="376"/>
      <c r="SEL112" s="376"/>
      <c r="SEM112" s="376"/>
      <c r="SEN112" s="376"/>
      <c r="SEO112" s="376"/>
      <c r="SEP112" s="376"/>
      <c r="SEQ112" s="376"/>
      <c r="SER112" s="376"/>
      <c r="SES112" s="376"/>
      <c r="SET112" s="376"/>
      <c r="SEU112" s="376"/>
      <c r="SEV112" s="376"/>
      <c r="SEW112" s="376"/>
      <c r="SEX112" s="376"/>
      <c r="SEY112" s="376"/>
      <c r="SEZ112" s="376"/>
      <c r="SFA112" s="376"/>
      <c r="SFB112" s="376"/>
      <c r="SFC112" s="376"/>
      <c r="SFD112" s="376"/>
      <c r="SFE112" s="376"/>
      <c r="SFF112" s="376"/>
      <c r="SFG112" s="376"/>
      <c r="SFH112" s="376"/>
      <c r="SFI112" s="376"/>
      <c r="SFJ112" s="376"/>
      <c r="SFK112" s="376"/>
      <c r="SFL112" s="376"/>
      <c r="SFM112" s="376"/>
      <c r="SFN112" s="376"/>
      <c r="SFO112" s="376"/>
      <c r="SFP112" s="376"/>
      <c r="SFQ112" s="376"/>
      <c r="SFR112" s="376"/>
      <c r="SFS112" s="376"/>
      <c r="SFT112" s="376"/>
      <c r="SFU112" s="376"/>
      <c r="SFV112" s="376"/>
      <c r="SFW112" s="376"/>
      <c r="SFX112" s="376"/>
      <c r="SFY112" s="376"/>
      <c r="SFZ112" s="376"/>
      <c r="SGA112" s="376"/>
      <c r="SGB112" s="376"/>
      <c r="SGC112" s="376"/>
      <c r="SGD112" s="376"/>
      <c r="SGE112" s="376"/>
      <c r="SGF112" s="376"/>
      <c r="SGG112" s="376"/>
      <c r="SGH112" s="376"/>
      <c r="SGI112" s="376"/>
      <c r="SGJ112" s="376"/>
      <c r="SGK112" s="376"/>
      <c r="SGL112" s="376"/>
      <c r="SGM112" s="376"/>
      <c r="SGN112" s="376"/>
      <c r="SGO112" s="376"/>
      <c r="SGP112" s="376"/>
      <c r="SGQ112" s="376"/>
      <c r="SGR112" s="376"/>
      <c r="SGS112" s="376"/>
      <c r="SGT112" s="376"/>
      <c r="SGU112" s="376"/>
      <c r="SGV112" s="376"/>
      <c r="SGW112" s="376"/>
      <c r="SGX112" s="376"/>
      <c r="SGY112" s="376"/>
      <c r="SGZ112" s="376"/>
      <c r="SHA112" s="376"/>
      <c r="SHB112" s="376"/>
      <c r="SHC112" s="376"/>
      <c r="SHD112" s="376"/>
      <c r="SHE112" s="376"/>
      <c r="SHF112" s="376"/>
      <c r="SHG112" s="376"/>
      <c r="SHH112" s="376"/>
      <c r="SHI112" s="376"/>
      <c r="SHJ112" s="376"/>
      <c r="SHK112" s="376"/>
      <c r="SHL112" s="376"/>
      <c r="SHM112" s="376"/>
      <c r="SHN112" s="376"/>
      <c r="SHO112" s="376"/>
      <c r="SHP112" s="376"/>
      <c r="SHQ112" s="376"/>
      <c r="SHR112" s="376"/>
      <c r="SHS112" s="376"/>
      <c r="SHT112" s="376"/>
      <c r="SHU112" s="376"/>
      <c r="SHV112" s="376"/>
      <c r="SHW112" s="376"/>
      <c r="SHX112" s="376"/>
      <c r="SHY112" s="376"/>
      <c r="SHZ112" s="376"/>
      <c r="SIA112" s="376"/>
      <c r="SIB112" s="376"/>
      <c r="SIC112" s="376"/>
      <c r="SID112" s="376"/>
      <c r="SIE112" s="376"/>
      <c r="SIF112" s="376"/>
      <c r="SIG112" s="376"/>
      <c r="SIH112" s="376"/>
      <c r="SII112" s="376"/>
      <c r="SIJ112" s="376"/>
      <c r="SIK112" s="376"/>
      <c r="SIL112" s="376"/>
      <c r="SIM112" s="376"/>
      <c r="SIN112" s="376"/>
      <c r="SIO112" s="376"/>
      <c r="SIP112" s="376"/>
      <c r="SIQ112" s="376"/>
      <c r="SIR112" s="376"/>
      <c r="SIS112" s="376"/>
      <c r="SIT112" s="376"/>
      <c r="SIU112" s="376"/>
      <c r="SIV112" s="376"/>
      <c r="SIW112" s="376"/>
      <c r="SIX112" s="376"/>
      <c r="SIY112" s="376"/>
      <c r="SIZ112" s="376"/>
      <c r="SJA112" s="376"/>
      <c r="SJB112" s="376"/>
      <c r="SJC112" s="376"/>
      <c r="SJD112" s="376"/>
      <c r="SJE112" s="376"/>
      <c r="SJF112" s="376"/>
      <c r="SJG112" s="376"/>
      <c r="SJH112" s="376"/>
      <c r="SJI112" s="376"/>
      <c r="SJJ112" s="376"/>
      <c r="SJK112" s="376"/>
      <c r="SJL112" s="376"/>
      <c r="SJM112" s="376"/>
      <c r="SJN112" s="376"/>
      <c r="SJO112" s="376"/>
      <c r="SJP112" s="376"/>
      <c r="SJQ112" s="376"/>
      <c r="SJR112" s="376"/>
      <c r="SJS112" s="376"/>
      <c r="SJT112" s="376"/>
      <c r="SJU112" s="376"/>
      <c r="SJV112" s="376"/>
      <c r="SJW112" s="376"/>
      <c r="SJX112" s="376"/>
      <c r="SJY112" s="376"/>
      <c r="SJZ112" s="376"/>
      <c r="SKA112" s="376"/>
      <c r="SKB112" s="376"/>
      <c r="SKC112" s="376"/>
      <c r="SKD112" s="376"/>
      <c r="SKE112" s="376"/>
      <c r="SKF112" s="376"/>
      <c r="SKG112" s="376"/>
      <c r="SKH112" s="376"/>
      <c r="SKI112" s="376"/>
      <c r="SKJ112" s="376"/>
      <c r="SKK112" s="376"/>
      <c r="SKL112" s="376"/>
      <c r="SKM112" s="376"/>
      <c r="SKN112" s="376"/>
      <c r="SKO112" s="376"/>
      <c r="SKP112" s="376"/>
      <c r="SKQ112" s="376"/>
      <c r="SKR112" s="376"/>
      <c r="SKS112" s="376"/>
      <c r="SKT112" s="376"/>
      <c r="SKU112" s="376"/>
      <c r="SKV112" s="376"/>
      <c r="SKW112" s="376"/>
      <c r="SKX112" s="376"/>
      <c r="SKY112" s="376"/>
      <c r="SKZ112" s="376"/>
      <c r="SLA112" s="376"/>
      <c r="SLB112" s="376"/>
      <c r="SLC112" s="376"/>
      <c r="SLD112" s="376"/>
      <c r="SLE112" s="376"/>
      <c r="SLF112" s="376"/>
      <c r="SLG112" s="376"/>
      <c r="SLH112" s="376"/>
      <c r="SLI112" s="376"/>
      <c r="SLJ112" s="376"/>
      <c r="SLK112" s="376"/>
      <c r="SLL112" s="376"/>
      <c r="SLM112" s="376"/>
      <c r="SLN112" s="376"/>
      <c r="SLO112" s="376"/>
      <c r="SLP112" s="376"/>
      <c r="SLQ112" s="376"/>
      <c r="SLR112" s="376"/>
      <c r="SLS112" s="376"/>
      <c r="SLT112" s="376"/>
      <c r="SLU112" s="376"/>
      <c r="SLV112" s="376"/>
      <c r="SLW112" s="376"/>
      <c r="SLX112" s="376"/>
      <c r="SLY112" s="376"/>
      <c r="SLZ112" s="376"/>
      <c r="SMA112" s="376"/>
      <c r="SMB112" s="376"/>
      <c r="SMC112" s="376"/>
      <c r="SMD112" s="376"/>
      <c r="SME112" s="376"/>
      <c r="SMF112" s="376"/>
      <c r="SMG112" s="376"/>
      <c r="SMH112" s="376"/>
      <c r="SMI112" s="376"/>
      <c r="SMJ112" s="376"/>
      <c r="SMK112" s="376"/>
      <c r="SML112" s="376"/>
      <c r="SMM112" s="376"/>
      <c r="SMN112" s="376"/>
      <c r="SMO112" s="376"/>
      <c r="SMP112" s="376"/>
      <c r="SMQ112" s="376"/>
      <c r="SMR112" s="376"/>
      <c r="SMS112" s="376"/>
      <c r="SMT112" s="376"/>
      <c r="SMU112" s="376"/>
      <c r="SMV112" s="376"/>
      <c r="SMW112" s="376"/>
      <c r="SMX112" s="376"/>
      <c r="SMY112" s="376"/>
      <c r="SMZ112" s="376"/>
      <c r="SNA112" s="376"/>
      <c r="SNB112" s="376"/>
      <c r="SNC112" s="376"/>
      <c r="SND112" s="376"/>
      <c r="SNE112" s="376"/>
      <c r="SNF112" s="376"/>
      <c r="SNG112" s="376"/>
      <c r="SNH112" s="376"/>
      <c r="SNI112" s="376"/>
      <c r="SNJ112" s="376"/>
      <c r="SNK112" s="376"/>
      <c r="SNL112" s="376"/>
      <c r="SNM112" s="376"/>
      <c r="SNN112" s="376"/>
      <c r="SNO112" s="376"/>
      <c r="SNP112" s="376"/>
      <c r="SNQ112" s="376"/>
      <c r="SNR112" s="376"/>
      <c r="SNS112" s="376"/>
      <c r="SNT112" s="376"/>
      <c r="SNU112" s="376"/>
      <c r="SNV112" s="376"/>
      <c r="SNW112" s="376"/>
      <c r="SNX112" s="376"/>
      <c r="SNY112" s="376"/>
      <c r="SNZ112" s="376"/>
      <c r="SOA112" s="376"/>
      <c r="SOB112" s="376"/>
      <c r="SOC112" s="376"/>
      <c r="SOD112" s="376"/>
      <c r="SOE112" s="376"/>
      <c r="SOF112" s="376"/>
      <c r="SOG112" s="376"/>
      <c r="SOH112" s="376"/>
      <c r="SOI112" s="376"/>
      <c r="SOJ112" s="376"/>
      <c r="SOK112" s="376"/>
      <c r="SOL112" s="376"/>
      <c r="SOM112" s="376"/>
      <c r="SON112" s="376"/>
      <c r="SOO112" s="376"/>
      <c r="SOP112" s="376"/>
      <c r="SOQ112" s="376"/>
      <c r="SOR112" s="376"/>
      <c r="SOS112" s="376"/>
      <c r="SOT112" s="376"/>
      <c r="SOU112" s="376"/>
      <c r="SOV112" s="376"/>
      <c r="SOW112" s="376"/>
      <c r="SOX112" s="376"/>
      <c r="SOY112" s="376"/>
      <c r="SOZ112" s="376"/>
      <c r="SPA112" s="376"/>
      <c r="SPB112" s="376"/>
      <c r="SPC112" s="376"/>
      <c r="SPD112" s="376"/>
      <c r="SPE112" s="376"/>
      <c r="SPF112" s="376"/>
      <c r="SPG112" s="376"/>
      <c r="SPH112" s="376"/>
      <c r="SPI112" s="376"/>
      <c r="SPJ112" s="376"/>
      <c r="SPK112" s="376"/>
      <c r="SPL112" s="376"/>
      <c r="SPM112" s="376"/>
      <c r="SPN112" s="376"/>
      <c r="SPO112" s="376"/>
      <c r="SPP112" s="376"/>
      <c r="SPQ112" s="376"/>
      <c r="SPR112" s="376"/>
      <c r="SPS112" s="376"/>
      <c r="SPT112" s="376"/>
      <c r="SPU112" s="376"/>
      <c r="SPV112" s="376"/>
      <c r="SPW112" s="376"/>
      <c r="SPX112" s="376"/>
      <c r="SPY112" s="376"/>
      <c r="SPZ112" s="376"/>
      <c r="SQA112" s="376"/>
      <c r="SQB112" s="376"/>
      <c r="SQC112" s="376"/>
      <c r="SQD112" s="376"/>
      <c r="SQE112" s="376"/>
      <c r="SQF112" s="376"/>
      <c r="SQG112" s="376"/>
      <c r="SQH112" s="376"/>
      <c r="SQI112" s="376"/>
      <c r="SQJ112" s="376"/>
      <c r="SQK112" s="376"/>
      <c r="SQL112" s="376"/>
      <c r="SQM112" s="376"/>
      <c r="SQN112" s="376"/>
      <c r="SQO112" s="376"/>
      <c r="SQP112" s="376"/>
      <c r="SQQ112" s="376"/>
      <c r="SQR112" s="376"/>
      <c r="SQS112" s="376"/>
      <c r="SQT112" s="376"/>
      <c r="SQU112" s="376"/>
      <c r="SQV112" s="376"/>
      <c r="SQW112" s="376"/>
      <c r="SQX112" s="376"/>
      <c r="SQY112" s="376"/>
      <c r="SQZ112" s="376"/>
      <c r="SRA112" s="376"/>
      <c r="SRB112" s="376"/>
      <c r="SRC112" s="376"/>
      <c r="SRD112" s="376"/>
      <c r="SRE112" s="376"/>
      <c r="SRF112" s="376"/>
      <c r="SRG112" s="376"/>
      <c r="SRH112" s="376"/>
      <c r="SRI112" s="376"/>
      <c r="SRJ112" s="376"/>
      <c r="SRK112" s="376"/>
      <c r="SRL112" s="376"/>
      <c r="SRM112" s="376"/>
      <c r="SRN112" s="376"/>
      <c r="SRO112" s="376"/>
      <c r="SRP112" s="376"/>
      <c r="SRQ112" s="376"/>
      <c r="SRR112" s="376"/>
      <c r="SRS112" s="376"/>
      <c r="SRT112" s="376"/>
      <c r="SRU112" s="376"/>
      <c r="SRV112" s="376"/>
      <c r="SRW112" s="376"/>
      <c r="SRX112" s="376"/>
      <c r="SRY112" s="376"/>
      <c r="SRZ112" s="376"/>
      <c r="SSA112" s="376"/>
      <c r="SSB112" s="376"/>
      <c r="SSC112" s="376"/>
      <c r="SSD112" s="376"/>
      <c r="SSE112" s="376"/>
      <c r="SSF112" s="376"/>
      <c r="SSG112" s="376"/>
      <c r="SSH112" s="376"/>
      <c r="SSI112" s="376"/>
      <c r="SSJ112" s="376"/>
      <c r="SSK112" s="376"/>
      <c r="SSL112" s="376"/>
      <c r="SSM112" s="376"/>
      <c r="SSN112" s="376"/>
      <c r="SSO112" s="376"/>
      <c r="SSP112" s="376"/>
      <c r="SSQ112" s="376"/>
      <c r="SSR112" s="376"/>
      <c r="SSS112" s="376"/>
      <c r="SST112" s="376"/>
      <c r="SSU112" s="376"/>
      <c r="SSV112" s="376"/>
      <c r="SSW112" s="376"/>
      <c r="SSX112" s="376"/>
      <c r="SSY112" s="376"/>
      <c r="SSZ112" s="376"/>
      <c r="STA112" s="376"/>
      <c r="STB112" s="376"/>
      <c r="STC112" s="376"/>
      <c r="STD112" s="376"/>
      <c r="STE112" s="376"/>
      <c r="STF112" s="376"/>
      <c r="STG112" s="376"/>
      <c r="STH112" s="376"/>
      <c r="STI112" s="376"/>
      <c r="STJ112" s="376"/>
      <c r="STK112" s="376"/>
      <c r="STL112" s="376"/>
      <c r="STM112" s="376"/>
      <c r="STN112" s="376"/>
      <c r="STO112" s="376"/>
      <c r="STP112" s="376"/>
      <c r="STQ112" s="376"/>
      <c r="STR112" s="376"/>
      <c r="STS112" s="376"/>
      <c r="STT112" s="376"/>
      <c r="STU112" s="376"/>
      <c r="STV112" s="376"/>
      <c r="STW112" s="376"/>
      <c r="STX112" s="376"/>
      <c r="STY112" s="376"/>
      <c r="STZ112" s="376"/>
      <c r="SUA112" s="376"/>
      <c r="SUB112" s="376"/>
      <c r="SUC112" s="376"/>
      <c r="SUD112" s="376"/>
      <c r="SUE112" s="376"/>
      <c r="SUF112" s="376"/>
      <c r="SUG112" s="376"/>
      <c r="SUH112" s="376"/>
      <c r="SUI112" s="376"/>
      <c r="SUJ112" s="376"/>
      <c r="SUK112" s="376"/>
      <c r="SUL112" s="376"/>
      <c r="SUM112" s="376"/>
      <c r="SUN112" s="376"/>
      <c r="SUO112" s="376"/>
      <c r="SUP112" s="376"/>
      <c r="SUQ112" s="376"/>
      <c r="SUR112" s="376"/>
      <c r="SUS112" s="376"/>
      <c r="SUT112" s="376"/>
      <c r="SUU112" s="376"/>
      <c r="SUV112" s="376"/>
      <c r="SUW112" s="376"/>
      <c r="SUX112" s="376"/>
      <c r="SUY112" s="376"/>
      <c r="SUZ112" s="376"/>
      <c r="SVA112" s="376"/>
      <c r="SVB112" s="376"/>
      <c r="SVC112" s="376"/>
      <c r="SVD112" s="376"/>
      <c r="SVE112" s="376"/>
      <c r="SVF112" s="376"/>
      <c r="SVG112" s="376"/>
      <c r="SVH112" s="376"/>
      <c r="SVI112" s="376"/>
      <c r="SVJ112" s="376"/>
      <c r="SVK112" s="376"/>
      <c r="SVL112" s="376"/>
      <c r="SVM112" s="376"/>
      <c r="SVN112" s="376"/>
      <c r="SVO112" s="376"/>
      <c r="SVP112" s="376"/>
      <c r="SVQ112" s="376"/>
      <c r="SVR112" s="376"/>
      <c r="SVS112" s="376"/>
      <c r="SVT112" s="376"/>
      <c r="SVU112" s="376"/>
      <c r="SVV112" s="376"/>
      <c r="SVW112" s="376"/>
      <c r="SVX112" s="376"/>
      <c r="SVY112" s="376"/>
      <c r="SVZ112" s="376"/>
      <c r="SWA112" s="376"/>
      <c r="SWB112" s="376"/>
      <c r="SWC112" s="376"/>
      <c r="SWD112" s="376"/>
      <c r="SWE112" s="376"/>
      <c r="SWF112" s="376"/>
      <c r="SWG112" s="376"/>
      <c r="SWH112" s="376"/>
      <c r="SWI112" s="376"/>
      <c r="SWJ112" s="376"/>
      <c r="SWK112" s="376"/>
      <c r="SWL112" s="376"/>
      <c r="SWM112" s="376"/>
      <c r="SWN112" s="376"/>
      <c r="SWO112" s="376"/>
      <c r="SWP112" s="376"/>
      <c r="SWQ112" s="376"/>
      <c r="SWR112" s="376"/>
      <c r="SWS112" s="376"/>
      <c r="SWT112" s="376"/>
      <c r="SWU112" s="376"/>
      <c r="SWV112" s="376"/>
      <c r="SWW112" s="376"/>
      <c r="SWX112" s="376"/>
      <c r="SWY112" s="376"/>
      <c r="SWZ112" s="376"/>
      <c r="SXA112" s="376"/>
      <c r="SXB112" s="376"/>
      <c r="SXC112" s="376"/>
      <c r="SXD112" s="376"/>
      <c r="SXE112" s="376"/>
      <c r="SXF112" s="376"/>
      <c r="SXG112" s="376"/>
      <c r="SXH112" s="376"/>
      <c r="SXI112" s="376"/>
      <c r="SXJ112" s="376"/>
      <c r="SXK112" s="376"/>
      <c r="SXL112" s="376"/>
      <c r="SXM112" s="376"/>
      <c r="SXN112" s="376"/>
      <c r="SXO112" s="376"/>
      <c r="SXP112" s="376"/>
      <c r="SXQ112" s="376"/>
      <c r="SXR112" s="376"/>
      <c r="SXS112" s="376"/>
      <c r="SXT112" s="376"/>
      <c r="SXU112" s="376"/>
      <c r="SXV112" s="376"/>
      <c r="SXW112" s="376"/>
      <c r="SXX112" s="376"/>
      <c r="SXY112" s="376"/>
      <c r="SXZ112" s="376"/>
      <c r="SYA112" s="376"/>
      <c r="SYB112" s="376"/>
      <c r="SYC112" s="376"/>
      <c r="SYD112" s="376"/>
      <c r="SYE112" s="376"/>
      <c r="SYF112" s="376"/>
      <c r="SYG112" s="376"/>
      <c r="SYH112" s="376"/>
      <c r="SYI112" s="376"/>
      <c r="SYJ112" s="376"/>
      <c r="SYK112" s="376"/>
      <c r="SYL112" s="376"/>
      <c r="SYM112" s="376"/>
      <c r="SYN112" s="376"/>
      <c r="SYO112" s="376"/>
      <c r="SYP112" s="376"/>
      <c r="SYQ112" s="376"/>
      <c r="SYR112" s="376"/>
      <c r="SYS112" s="376"/>
      <c r="SYT112" s="376"/>
      <c r="SYU112" s="376"/>
      <c r="SYV112" s="376"/>
      <c r="SYW112" s="376"/>
      <c r="SYX112" s="376"/>
      <c r="SYY112" s="376"/>
      <c r="SYZ112" s="376"/>
      <c r="SZA112" s="376"/>
      <c r="SZB112" s="376"/>
      <c r="SZC112" s="376"/>
      <c r="SZD112" s="376"/>
      <c r="SZE112" s="376"/>
      <c r="SZF112" s="376"/>
      <c r="SZG112" s="376"/>
      <c r="SZH112" s="376"/>
      <c r="SZI112" s="376"/>
      <c r="SZJ112" s="376"/>
      <c r="SZK112" s="376"/>
      <c r="SZL112" s="376"/>
      <c r="SZM112" s="376"/>
      <c r="SZN112" s="376"/>
      <c r="SZO112" s="376"/>
      <c r="SZP112" s="376"/>
      <c r="SZQ112" s="376"/>
      <c r="SZR112" s="376"/>
      <c r="SZS112" s="376"/>
      <c r="SZT112" s="376"/>
      <c r="SZU112" s="376"/>
      <c r="SZV112" s="376"/>
      <c r="SZW112" s="376"/>
      <c r="SZX112" s="376"/>
      <c r="SZY112" s="376"/>
      <c r="SZZ112" s="376"/>
      <c r="TAA112" s="376"/>
      <c r="TAB112" s="376"/>
      <c r="TAC112" s="376"/>
      <c r="TAD112" s="376"/>
      <c r="TAE112" s="376"/>
      <c r="TAF112" s="376"/>
      <c r="TAG112" s="376"/>
      <c r="TAH112" s="376"/>
      <c r="TAI112" s="376"/>
      <c r="TAJ112" s="376"/>
      <c r="TAK112" s="376"/>
      <c r="TAL112" s="376"/>
      <c r="TAM112" s="376"/>
      <c r="TAN112" s="376"/>
      <c r="TAO112" s="376"/>
      <c r="TAP112" s="376"/>
      <c r="TAQ112" s="376"/>
      <c r="TAR112" s="376"/>
      <c r="TAS112" s="376"/>
      <c r="TAT112" s="376"/>
      <c r="TAU112" s="376"/>
      <c r="TAV112" s="376"/>
      <c r="TAW112" s="376"/>
      <c r="TAX112" s="376"/>
      <c r="TAY112" s="376"/>
      <c r="TAZ112" s="376"/>
      <c r="TBA112" s="376"/>
      <c r="TBB112" s="376"/>
      <c r="TBC112" s="376"/>
      <c r="TBD112" s="376"/>
      <c r="TBE112" s="376"/>
      <c r="TBF112" s="376"/>
      <c r="TBG112" s="376"/>
      <c r="TBH112" s="376"/>
      <c r="TBI112" s="376"/>
      <c r="TBJ112" s="376"/>
      <c r="TBK112" s="376"/>
      <c r="TBL112" s="376"/>
      <c r="TBM112" s="376"/>
      <c r="TBN112" s="376"/>
      <c r="TBO112" s="376"/>
      <c r="TBP112" s="376"/>
      <c r="TBQ112" s="376"/>
      <c r="TBR112" s="376"/>
      <c r="TBS112" s="376"/>
      <c r="TBT112" s="376"/>
      <c r="TBU112" s="376"/>
      <c r="TBV112" s="376"/>
      <c r="TBW112" s="376"/>
      <c r="TBX112" s="376"/>
      <c r="TBY112" s="376"/>
      <c r="TBZ112" s="376"/>
      <c r="TCA112" s="376"/>
      <c r="TCB112" s="376"/>
      <c r="TCC112" s="376"/>
      <c r="TCD112" s="376"/>
      <c r="TCE112" s="376"/>
      <c r="TCF112" s="376"/>
      <c r="TCG112" s="376"/>
      <c r="TCH112" s="376"/>
      <c r="TCI112" s="376"/>
      <c r="TCJ112" s="376"/>
      <c r="TCK112" s="376"/>
      <c r="TCL112" s="376"/>
      <c r="TCM112" s="376"/>
      <c r="TCN112" s="376"/>
      <c r="TCO112" s="376"/>
      <c r="TCP112" s="376"/>
      <c r="TCQ112" s="376"/>
      <c r="TCR112" s="376"/>
      <c r="TCS112" s="376"/>
      <c r="TCT112" s="376"/>
      <c r="TCU112" s="376"/>
      <c r="TCV112" s="376"/>
      <c r="TCW112" s="376"/>
      <c r="TCX112" s="376"/>
      <c r="TCY112" s="376"/>
      <c r="TCZ112" s="376"/>
      <c r="TDA112" s="376"/>
      <c r="TDB112" s="376"/>
      <c r="TDC112" s="376"/>
      <c r="TDD112" s="376"/>
      <c r="TDE112" s="376"/>
      <c r="TDF112" s="376"/>
      <c r="TDG112" s="376"/>
      <c r="TDH112" s="376"/>
      <c r="TDI112" s="376"/>
      <c r="TDJ112" s="376"/>
      <c r="TDK112" s="376"/>
      <c r="TDL112" s="376"/>
      <c r="TDM112" s="376"/>
      <c r="TDN112" s="376"/>
      <c r="TDO112" s="376"/>
      <c r="TDP112" s="376"/>
      <c r="TDQ112" s="376"/>
      <c r="TDR112" s="376"/>
      <c r="TDS112" s="376"/>
      <c r="TDT112" s="376"/>
      <c r="TDU112" s="376"/>
      <c r="TDV112" s="376"/>
      <c r="TDW112" s="376"/>
      <c r="TDX112" s="376"/>
      <c r="TDY112" s="376"/>
      <c r="TDZ112" s="376"/>
      <c r="TEA112" s="376"/>
      <c r="TEB112" s="376"/>
      <c r="TEC112" s="376"/>
      <c r="TED112" s="376"/>
      <c r="TEE112" s="376"/>
      <c r="TEF112" s="376"/>
      <c r="TEG112" s="376"/>
      <c r="TEH112" s="376"/>
      <c r="TEI112" s="376"/>
      <c r="TEJ112" s="376"/>
      <c r="TEK112" s="376"/>
      <c r="TEL112" s="376"/>
      <c r="TEM112" s="376"/>
      <c r="TEN112" s="376"/>
      <c r="TEO112" s="376"/>
      <c r="TEP112" s="376"/>
      <c r="TEQ112" s="376"/>
      <c r="TER112" s="376"/>
      <c r="TES112" s="376"/>
      <c r="TET112" s="376"/>
      <c r="TEU112" s="376"/>
      <c r="TEV112" s="376"/>
      <c r="TEW112" s="376"/>
      <c r="TEX112" s="376"/>
      <c r="TEY112" s="376"/>
      <c r="TEZ112" s="376"/>
      <c r="TFA112" s="376"/>
      <c r="TFB112" s="376"/>
      <c r="TFC112" s="376"/>
      <c r="TFD112" s="376"/>
      <c r="TFE112" s="376"/>
      <c r="TFF112" s="376"/>
      <c r="TFG112" s="376"/>
      <c r="TFH112" s="376"/>
      <c r="TFI112" s="376"/>
      <c r="TFJ112" s="376"/>
      <c r="TFK112" s="376"/>
      <c r="TFL112" s="376"/>
      <c r="TFM112" s="376"/>
      <c r="TFN112" s="376"/>
      <c r="TFO112" s="376"/>
      <c r="TFP112" s="376"/>
      <c r="TFQ112" s="376"/>
      <c r="TFR112" s="376"/>
      <c r="TFS112" s="376"/>
      <c r="TFT112" s="376"/>
      <c r="TFU112" s="376"/>
      <c r="TFV112" s="376"/>
      <c r="TFW112" s="376"/>
      <c r="TFX112" s="376"/>
      <c r="TFY112" s="376"/>
      <c r="TFZ112" s="376"/>
      <c r="TGA112" s="376"/>
      <c r="TGB112" s="376"/>
      <c r="TGC112" s="376"/>
      <c r="TGD112" s="376"/>
      <c r="TGE112" s="376"/>
      <c r="TGF112" s="376"/>
      <c r="TGG112" s="376"/>
      <c r="TGH112" s="376"/>
      <c r="TGI112" s="376"/>
      <c r="TGJ112" s="376"/>
      <c r="TGK112" s="376"/>
      <c r="TGL112" s="376"/>
      <c r="TGM112" s="376"/>
      <c r="TGN112" s="376"/>
      <c r="TGO112" s="376"/>
      <c r="TGP112" s="376"/>
      <c r="TGQ112" s="376"/>
      <c r="TGR112" s="376"/>
      <c r="TGS112" s="376"/>
      <c r="TGT112" s="376"/>
      <c r="TGU112" s="376"/>
      <c r="TGV112" s="376"/>
      <c r="TGW112" s="376"/>
      <c r="TGX112" s="376"/>
      <c r="TGY112" s="376"/>
      <c r="TGZ112" s="376"/>
      <c r="THA112" s="376"/>
      <c r="THB112" s="376"/>
      <c r="THC112" s="376"/>
      <c r="THD112" s="376"/>
      <c r="THE112" s="376"/>
      <c r="THF112" s="376"/>
      <c r="THG112" s="376"/>
      <c r="THH112" s="376"/>
      <c r="THI112" s="376"/>
      <c r="THJ112" s="376"/>
      <c r="THK112" s="376"/>
      <c r="THL112" s="376"/>
      <c r="THM112" s="376"/>
      <c r="THN112" s="376"/>
      <c r="THO112" s="376"/>
      <c r="THP112" s="376"/>
      <c r="THQ112" s="376"/>
      <c r="THR112" s="376"/>
      <c r="THS112" s="376"/>
      <c r="THT112" s="376"/>
      <c r="THU112" s="376"/>
      <c r="THV112" s="376"/>
      <c r="THW112" s="376"/>
      <c r="THX112" s="376"/>
      <c r="THY112" s="376"/>
      <c r="THZ112" s="376"/>
      <c r="TIA112" s="376"/>
      <c r="TIB112" s="376"/>
      <c r="TIC112" s="376"/>
      <c r="TID112" s="376"/>
      <c r="TIE112" s="376"/>
      <c r="TIF112" s="376"/>
      <c r="TIG112" s="376"/>
      <c r="TIH112" s="376"/>
      <c r="TII112" s="376"/>
      <c r="TIJ112" s="376"/>
      <c r="TIK112" s="376"/>
      <c r="TIL112" s="376"/>
      <c r="TIM112" s="376"/>
      <c r="TIN112" s="376"/>
      <c r="TIO112" s="376"/>
      <c r="TIP112" s="376"/>
      <c r="TIQ112" s="376"/>
      <c r="TIR112" s="376"/>
      <c r="TIS112" s="376"/>
      <c r="TIT112" s="376"/>
      <c r="TIU112" s="376"/>
      <c r="TIV112" s="376"/>
      <c r="TIW112" s="376"/>
      <c r="TIX112" s="376"/>
      <c r="TIY112" s="376"/>
      <c r="TIZ112" s="376"/>
      <c r="TJA112" s="376"/>
      <c r="TJB112" s="376"/>
      <c r="TJC112" s="376"/>
      <c r="TJD112" s="376"/>
      <c r="TJE112" s="376"/>
      <c r="TJF112" s="376"/>
      <c r="TJG112" s="376"/>
      <c r="TJH112" s="376"/>
      <c r="TJI112" s="376"/>
      <c r="TJJ112" s="376"/>
      <c r="TJK112" s="376"/>
      <c r="TJL112" s="376"/>
      <c r="TJM112" s="376"/>
      <c r="TJN112" s="376"/>
      <c r="TJO112" s="376"/>
      <c r="TJP112" s="376"/>
      <c r="TJQ112" s="376"/>
      <c r="TJR112" s="376"/>
      <c r="TJS112" s="376"/>
      <c r="TJT112" s="376"/>
      <c r="TJU112" s="376"/>
      <c r="TJV112" s="376"/>
      <c r="TJW112" s="376"/>
      <c r="TJX112" s="376"/>
      <c r="TJY112" s="376"/>
      <c r="TJZ112" s="376"/>
      <c r="TKA112" s="376"/>
      <c r="TKB112" s="376"/>
      <c r="TKC112" s="376"/>
      <c r="TKD112" s="376"/>
      <c r="TKE112" s="376"/>
      <c r="TKF112" s="376"/>
      <c r="TKG112" s="376"/>
      <c r="TKH112" s="376"/>
      <c r="TKI112" s="376"/>
      <c r="TKJ112" s="376"/>
      <c r="TKK112" s="376"/>
      <c r="TKL112" s="376"/>
      <c r="TKM112" s="376"/>
      <c r="TKN112" s="376"/>
      <c r="TKO112" s="376"/>
      <c r="TKP112" s="376"/>
      <c r="TKQ112" s="376"/>
      <c r="TKR112" s="376"/>
      <c r="TKS112" s="376"/>
      <c r="TKT112" s="376"/>
      <c r="TKU112" s="376"/>
      <c r="TKV112" s="376"/>
      <c r="TKW112" s="376"/>
      <c r="TKX112" s="376"/>
      <c r="TKY112" s="376"/>
      <c r="TKZ112" s="376"/>
      <c r="TLA112" s="376"/>
      <c r="TLB112" s="376"/>
      <c r="TLC112" s="376"/>
      <c r="TLD112" s="376"/>
      <c r="TLE112" s="376"/>
      <c r="TLF112" s="376"/>
      <c r="TLG112" s="376"/>
      <c r="TLH112" s="376"/>
      <c r="TLI112" s="376"/>
      <c r="TLJ112" s="376"/>
      <c r="TLK112" s="376"/>
      <c r="TLL112" s="376"/>
      <c r="TLM112" s="376"/>
      <c r="TLN112" s="376"/>
      <c r="TLO112" s="376"/>
      <c r="TLP112" s="376"/>
      <c r="TLQ112" s="376"/>
      <c r="TLR112" s="376"/>
      <c r="TLS112" s="376"/>
      <c r="TLT112" s="376"/>
      <c r="TLU112" s="376"/>
      <c r="TLV112" s="376"/>
      <c r="TLW112" s="376"/>
      <c r="TLX112" s="376"/>
      <c r="TLY112" s="376"/>
      <c r="TLZ112" s="376"/>
      <c r="TMA112" s="376"/>
      <c r="TMB112" s="376"/>
      <c r="TMC112" s="376"/>
      <c r="TMD112" s="376"/>
      <c r="TME112" s="376"/>
      <c r="TMF112" s="376"/>
      <c r="TMG112" s="376"/>
      <c r="TMH112" s="376"/>
      <c r="TMI112" s="376"/>
      <c r="TMJ112" s="376"/>
      <c r="TMK112" s="376"/>
      <c r="TML112" s="376"/>
      <c r="TMM112" s="376"/>
      <c r="TMN112" s="376"/>
      <c r="TMO112" s="376"/>
      <c r="TMP112" s="376"/>
      <c r="TMQ112" s="376"/>
      <c r="TMR112" s="376"/>
      <c r="TMS112" s="376"/>
      <c r="TMT112" s="376"/>
      <c r="TMU112" s="376"/>
      <c r="TMV112" s="376"/>
      <c r="TMW112" s="376"/>
      <c r="TMX112" s="376"/>
      <c r="TMY112" s="376"/>
      <c r="TMZ112" s="376"/>
      <c r="TNA112" s="376"/>
      <c r="TNB112" s="376"/>
      <c r="TNC112" s="376"/>
      <c r="TND112" s="376"/>
      <c r="TNE112" s="376"/>
      <c r="TNF112" s="376"/>
      <c r="TNG112" s="376"/>
      <c r="TNH112" s="376"/>
      <c r="TNI112" s="376"/>
      <c r="TNJ112" s="376"/>
      <c r="TNK112" s="376"/>
      <c r="TNL112" s="376"/>
      <c r="TNM112" s="376"/>
      <c r="TNN112" s="376"/>
      <c r="TNO112" s="376"/>
      <c r="TNP112" s="376"/>
      <c r="TNQ112" s="376"/>
      <c r="TNR112" s="376"/>
      <c r="TNS112" s="376"/>
      <c r="TNT112" s="376"/>
      <c r="TNU112" s="376"/>
      <c r="TNV112" s="376"/>
      <c r="TNW112" s="376"/>
      <c r="TNX112" s="376"/>
      <c r="TNY112" s="376"/>
      <c r="TNZ112" s="376"/>
      <c r="TOA112" s="376"/>
      <c r="TOB112" s="376"/>
      <c r="TOC112" s="376"/>
      <c r="TOD112" s="376"/>
      <c r="TOE112" s="376"/>
      <c r="TOF112" s="376"/>
      <c r="TOG112" s="376"/>
      <c r="TOH112" s="376"/>
      <c r="TOI112" s="376"/>
      <c r="TOJ112" s="376"/>
      <c r="TOK112" s="376"/>
      <c r="TOL112" s="376"/>
      <c r="TOM112" s="376"/>
      <c r="TON112" s="376"/>
      <c r="TOO112" s="376"/>
      <c r="TOP112" s="376"/>
      <c r="TOQ112" s="376"/>
      <c r="TOR112" s="376"/>
      <c r="TOS112" s="376"/>
      <c r="TOT112" s="376"/>
      <c r="TOU112" s="376"/>
      <c r="TOV112" s="376"/>
      <c r="TOW112" s="376"/>
      <c r="TOX112" s="376"/>
      <c r="TOY112" s="376"/>
      <c r="TOZ112" s="376"/>
      <c r="TPA112" s="376"/>
      <c r="TPB112" s="376"/>
      <c r="TPC112" s="376"/>
      <c r="TPD112" s="376"/>
      <c r="TPE112" s="376"/>
      <c r="TPF112" s="376"/>
      <c r="TPG112" s="376"/>
      <c r="TPH112" s="376"/>
      <c r="TPI112" s="376"/>
      <c r="TPJ112" s="376"/>
      <c r="TPK112" s="376"/>
      <c r="TPL112" s="376"/>
      <c r="TPM112" s="376"/>
      <c r="TPN112" s="376"/>
      <c r="TPO112" s="376"/>
      <c r="TPP112" s="376"/>
      <c r="TPQ112" s="376"/>
      <c r="TPR112" s="376"/>
      <c r="TPS112" s="376"/>
      <c r="TPT112" s="376"/>
      <c r="TPU112" s="376"/>
      <c r="TPV112" s="376"/>
      <c r="TPW112" s="376"/>
      <c r="TPX112" s="376"/>
      <c r="TPY112" s="376"/>
      <c r="TPZ112" s="376"/>
      <c r="TQA112" s="376"/>
      <c r="TQB112" s="376"/>
      <c r="TQC112" s="376"/>
      <c r="TQD112" s="376"/>
      <c r="TQE112" s="376"/>
      <c r="TQF112" s="376"/>
      <c r="TQG112" s="376"/>
      <c r="TQH112" s="376"/>
      <c r="TQI112" s="376"/>
      <c r="TQJ112" s="376"/>
      <c r="TQK112" s="376"/>
      <c r="TQL112" s="376"/>
      <c r="TQM112" s="376"/>
      <c r="TQN112" s="376"/>
      <c r="TQO112" s="376"/>
      <c r="TQP112" s="376"/>
      <c r="TQQ112" s="376"/>
      <c r="TQR112" s="376"/>
      <c r="TQS112" s="376"/>
      <c r="TQT112" s="376"/>
      <c r="TQU112" s="376"/>
      <c r="TQV112" s="376"/>
      <c r="TQW112" s="376"/>
      <c r="TQX112" s="376"/>
      <c r="TQY112" s="376"/>
      <c r="TQZ112" s="376"/>
      <c r="TRA112" s="376"/>
      <c r="TRB112" s="376"/>
      <c r="TRC112" s="376"/>
      <c r="TRD112" s="376"/>
      <c r="TRE112" s="376"/>
      <c r="TRF112" s="376"/>
      <c r="TRG112" s="376"/>
      <c r="TRH112" s="376"/>
      <c r="TRI112" s="376"/>
      <c r="TRJ112" s="376"/>
      <c r="TRK112" s="376"/>
      <c r="TRL112" s="376"/>
      <c r="TRM112" s="376"/>
      <c r="TRN112" s="376"/>
      <c r="TRO112" s="376"/>
      <c r="TRP112" s="376"/>
      <c r="TRQ112" s="376"/>
      <c r="TRR112" s="376"/>
      <c r="TRS112" s="376"/>
      <c r="TRT112" s="376"/>
      <c r="TRU112" s="376"/>
      <c r="TRV112" s="376"/>
      <c r="TRW112" s="376"/>
      <c r="TRX112" s="376"/>
      <c r="TRY112" s="376"/>
      <c r="TRZ112" s="376"/>
      <c r="TSA112" s="376"/>
      <c r="TSB112" s="376"/>
      <c r="TSC112" s="376"/>
      <c r="TSD112" s="376"/>
      <c r="TSE112" s="376"/>
      <c r="TSF112" s="376"/>
      <c r="TSG112" s="376"/>
      <c r="TSH112" s="376"/>
      <c r="TSI112" s="376"/>
      <c r="TSJ112" s="376"/>
      <c r="TSK112" s="376"/>
      <c r="TSL112" s="376"/>
      <c r="TSM112" s="376"/>
      <c r="TSN112" s="376"/>
      <c r="TSO112" s="376"/>
      <c r="TSP112" s="376"/>
      <c r="TSQ112" s="376"/>
      <c r="TSR112" s="376"/>
      <c r="TSS112" s="376"/>
      <c r="TST112" s="376"/>
      <c r="TSU112" s="376"/>
      <c r="TSV112" s="376"/>
      <c r="TSW112" s="376"/>
      <c r="TSX112" s="376"/>
      <c r="TSY112" s="376"/>
      <c r="TSZ112" s="376"/>
      <c r="TTA112" s="376"/>
      <c r="TTB112" s="376"/>
      <c r="TTC112" s="376"/>
      <c r="TTD112" s="376"/>
      <c r="TTE112" s="376"/>
      <c r="TTF112" s="376"/>
      <c r="TTG112" s="376"/>
      <c r="TTH112" s="376"/>
      <c r="TTI112" s="376"/>
      <c r="TTJ112" s="376"/>
      <c r="TTK112" s="376"/>
      <c r="TTL112" s="376"/>
      <c r="TTM112" s="376"/>
      <c r="TTN112" s="376"/>
      <c r="TTO112" s="376"/>
      <c r="TTP112" s="376"/>
      <c r="TTQ112" s="376"/>
      <c r="TTR112" s="376"/>
      <c r="TTS112" s="376"/>
      <c r="TTT112" s="376"/>
      <c r="TTU112" s="376"/>
      <c r="TTV112" s="376"/>
      <c r="TTW112" s="376"/>
      <c r="TTX112" s="376"/>
      <c r="TTY112" s="376"/>
      <c r="TTZ112" s="376"/>
      <c r="TUA112" s="376"/>
      <c r="TUB112" s="376"/>
      <c r="TUC112" s="376"/>
      <c r="TUD112" s="376"/>
      <c r="TUE112" s="376"/>
      <c r="TUF112" s="376"/>
      <c r="TUG112" s="376"/>
      <c r="TUH112" s="376"/>
      <c r="TUI112" s="376"/>
      <c r="TUJ112" s="376"/>
      <c r="TUK112" s="376"/>
      <c r="TUL112" s="376"/>
      <c r="TUM112" s="376"/>
      <c r="TUN112" s="376"/>
      <c r="TUO112" s="376"/>
      <c r="TUP112" s="376"/>
      <c r="TUQ112" s="376"/>
      <c r="TUR112" s="376"/>
      <c r="TUS112" s="376"/>
      <c r="TUT112" s="376"/>
      <c r="TUU112" s="376"/>
      <c r="TUV112" s="376"/>
      <c r="TUW112" s="376"/>
      <c r="TUX112" s="376"/>
      <c r="TUY112" s="376"/>
      <c r="TUZ112" s="376"/>
      <c r="TVA112" s="376"/>
      <c r="TVB112" s="376"/>
      <c r="TVC112" s="376"/>
      <c r="TVD112" s="376"/>
      <c r="TVE112" s="376"/>
      <c r="TVF112" s="376"/>
      <c r="TVG112" s="376"/>
      <c r="TVH112" s="376"/>
      <c r="TVI112" s="376"/>
      <c r="TVJ112" s="376"/>
      <c r="TVK112" s="376"/>
      <c r="TVL112" s="376"/>
      <c r="TVM112" s="376"/>
      <c r="TVN112" s="376"/>
      <c r="TVO112" s="376"/>
      <c r="TVP112" s="376"/>
      <c r="TVQ112" s="376"/>
      <c r="TVR112" s="376"/>
      <c r="TVS112" s="376"/>
      <c r="TVT112" s="376"/>
      <c r="TVU112" s="376"/>
      <c r="TVV112" s="376"/>
      <c r="TVW112" s="376"/>
      <c r="TVX112" s="376"/>
      <c r="TVY112" s="376"/>
      <c r="TVZ112" s="376"/>
      <c r="TWA112" s="376"/>
      <c r="TWB112" s="376"/>
      <c r="TWC112" s="376"/>
      <c r="TWD112" s="376"/>
      <c r="TWE112" s="376"/>
      <c r="TWF112" s="376"/>
      <c r="TWG112" s="376"/>
      <c r="TWH112" s="376"/>
      <c r="TWI112" s="376"/>
      <c r="TWJ112" s="376"/>
      <c r="TWK112" s="376"/>
      <c r="TWL112" s="376"/>
      <c r="TWM112" s="376"/>
      <c r="TWN112" s="376"/>
      <c r="TWO112" s="376"/>
      <c r="TWP112" s="376"/>
      <c r="TWQ112" s="376"/>
      <c r="TWR112" s="376"/>
      <c r="TWS112" s="376"/>
      <c r="TWT112" s="376"/>
      <c r="TWU112" s="376"/>
      <c r="TWV112" s="376"/>
      <c r="TWW112" s="376"/>
      <c r="TWX112" s="376"/>
      <c r="TWY112" s="376"/>
      <c r="TWZ112" s="376"/>
      <c r="TXA112" s="376"/>
      <c r="TXB112" s="376"/>
      <c r="TXC112" s="376"/>
      <c r="TXD112" s="376"/>
      <c r="TXE112" s="376"/>
      <c r="TXF112" s="376"/>
      <c r="TXG112" s="376"/>
      <c r="TXH112" s="376"/>
      <c r="TXI112" s="376"/>
      <c r="TXJ112" s="376"/>
      <c r="TXK112" s="376"/>
      <c r="TXL112" s="376"/>
      <c r="TXM112" s="376"/>
      <c r="TXN112" s="376"/>
      <c r="TXO112" s="376"/>
      <c r="TXP112" s="376"/>
      <c r="TXQ112" s="376"/>
      <c r="TXR112" s="376"/>
      <c r="TXS112" s="376"/>
      <c r="TXT112" s="376"/>
      <c r="TXU112" s="376"/>
      <c r="TXV112" s="376"/>
      <c r="TXW112" s="376"/>
      <c r="TXX112" s="376"/>
      <c r="TXY112" s="376"/>
      <c r="TXZ112" s="376"/>
      <c r="TYA112" s="376"/>
      <c r="TYB112" s="376"/>
      <c r="TYC112" s="376"/>
      <c r="TYD112" s="376"/>
      <c r="TYE112" s="376"/>
      <c r="TYF112" s="376"/>
      <c r="TYG112" s="376"/>
      <c r="TYH112" s="376"/>
      <c r="TYI112" s="376"/>
      <c r="TYJ112" s="376"/>
      <c r="TYK112" s="376"/>
      <c r="TYL112" s="376"/>
      <c r="TYM112" s="376"/>
      <c r="TYN112" s="376"/>
      <c r="TYO112" s="376"/>
      <c r="TYP112" s="376"/>
      <c r="TYQ112" s="376"/>
      <c r="TYR112" s="376"/>
      <c r="TYS112" s="376"/>
      <c r="TYT112" s="376"/>
      <c r="TYU112" s="376"/>
      <c r="TYV112" s="376"/>
      <c r="TYW112" s="376"/>
      <c r="TYX112" s="376"/>
      <c r="TYY112" s="376"/>
      <c r="TYZ112" s="376"/>
      <c r="TZA112" s="376"/>
      <c r="TZB112" s="376"/>
      <c r="TZC112" s="376"/>
      <c r="TZD112" s="376"/>
      <c r="TZE112" s="376"/>
      <c r="TZF112" s="376"/>
      <c r="TZG112" s="376"/>
      <c r="TZH112" s="376"/>
      <c r="TZI112" s="376"/>
      <c r="TZJ112" s="376"/>
      <c r="TZK112" s="376"/>
      <c r="TZL112" s="376"/>
      <c r="TZM112" s="376"/>
      <c r="TZN112" s="376"/>
      <c r="TZO112" s="376"/>
      <c r="TZP112" s="376"/>
      <c r="TZQ112" s="376"/>
      <c r="TZR112" s="376"/>
      <c r="TZS112" s="376"/>
      <c r="TZT112" s="376"/>
      <c r="TZU112" s="376"/>
      <c r="TZV112" s="376"/>
      <c r="TZW112" s="376"/>
      <c r="TZX112" s="376"/>
      <c r="TZY112" s="376"/>
      <c r="TZZ112" s="376"/>
      <c r="UAA112" s="376"/>
      <c r="UAB112" s="376"/>
      <c r="UAC112" s="376"/>
      <c r="UAD112" s="376"/>
      <c r="UAE112" s="376"/>
      <c r="UAF112" s="376"/>
      <c r="UAG112" s="376"/>
      <c r="UAH112" s="376"/>
      <c r="UAI112" s="376"/>
      <c r="UAJ112" s="376"/>
      <c r="UAK112" s="376"/>
      <c r="UAL112" s="376"/>
      <c r="UAM112" s="376"/>
      <c r="UAN112" s="376"/>
      <c r="UAO112" s="376"/>
      <c r="UAP112" s="376"/>
      <c r="UAQ112" s="376"/>
      <c r="UAR112" s="376"/>
      <c r="UAS112" s="376"/>
      <c r="UAT112" s="376"/>
      <c r="UAU112" s="376"/>
      <c r="UAV112" s="376"/>
      <c r="UAW112" s="376"/>
      <c r="UAX112" s="376"/>
      <c r="UAY112" s="376"/>
      <c r="UAZ112" s="376"/>
      <c r="UBA112" s="376"/>
      <c r="UBB112" s="376"/>
      <c r="UBC112" s="376"/>
      <c r="UBD112" s="376"/>
      <c r="UBE112" s="376"/>
      <c r="UBF112" s="376"/>
      <c r="UBG112" s="376"/>
      <c r="UBH112" s="376"/>
      <c r="UBI112" s="376"/>
      <c r="UBJ112" s="376"/>
      <c r="UBK112" s="376"/>
      <c r="UBL112" s="376"/>
      <c r="UBM112" s="376"/>
      <c r="UBN112" s="376"/>
      <c r="UBO112" s="376"/>
      <c r="UBP112" s="376"/>
      <c r="UBQ112" s="376"/>
      <c r="UBR112" s="376"/>
      <c r="UBS112" s="376"/>
      <c r="UBT112" s="376"/>
      <c r="UBU112" s="376"/>
      <c r="UBV112" s="376"/>
      <c r="UBW112" s="376"/>
      <c r="UBX112" s="376"/>
      <c r="UBY112" s="376"/>
      <c r="UBZ112" s="376"/>
      <c r="UCA112" s="376"/>
      <c r="UCB112" s="376"/>
      <c r="UCC112" s="376"/>
      <c r="UCD112" s="376"/>
      <c r="UCE112" s="376"/>
      <c r="UCF112" s="376"/>
      <c r="UCG112" s="376"/>
      <c r="UCH112" s="376"/>
      <c r="UCI112" s="376"/>
      <c r="UCJ112" s="376"/>
      <c r="UCK112" s="376"/>
      <c r="UCL112" s="376"/>
      <c r="UCM112" s="376"/>
      <c r="UCN112" s="376"/>
      <c r="UCO112" s="376"/>
      <c r="UCP112" s="376"/>
      <c r="UCQ112" s="376"/>
      <c r="UCR112" s="376"/>
      <c r="UCS112" s="376"/>
      <c r="UCT112" s="376"/>
      <c r="UCU112" s="376"/>
      <c r="UCV112" s="376"/>
      <c r="UCW112" s="376"/>
      <c r="UCX112" s="376"/>
      <c r="UCY112" s="376"/>
      <c r="UCZ112" s="376"/>
      <c r="UDA112" s="376"/>
      <c r="UDB112" s="376"/>
      <c r="UDC112" s="376"/>
      <c r="UDD112" s="376"/>
      <c r="UDE112" s="376"/>
      <c r="UDF112" s="376"/>
      <c r="UDG112" s="376"/>
      <c r="UDH112" s="376"/>
      <c r="UDI112" s="376"/>
      <c r="UDJ112" s="376"/>
      <c r="UDK112" s="376"/>
      <c r="UDL112" s="376"/>
      <c r="UDM112" s="376"/>
      <c r="UDN112" s="376"/>
      <c r="UDO112" s="376"/>
      <c r="UDP112" s="376"/>
      <c r="UDQ112" s="376"/>
      <c r="UDR112" s="376"/>
      <c r="UDS112" s="376"/>
      <c r="UDT112" s="376"/>
      <c r="UDU112" s="376"/>
      <c r="UDV112" s="376"/>
      <c r="UDW112" s="376"/>
      <c r="UDX112" s="376"/>
      <c r="UDY112" s="376"/>
      <c r="UDZ112" s="376"/>
      <c r="UEA112" s="376"/>
      <c r="UEB112" s="376"/>
      <c r="UEC112" s="376"/>
      <c r="UED112" s="376"/>
      <c r="UEE112" s="376"/>
      <c r="UEF112" s="376"/>
      <c r="UEG112" s="376"/>
      <c r="UEH112" s="376"/>
      <c r="UEI112" s="376"/>
      <c r="UEJ112" s="376"/>
      <c r="UEK112" s="376"/>
      <c r="UEL112" s="376"/>
      <c r="UEM112" s="376"/>
      <c r="UEN112" s="376"/>
      <c r="UEO112" s="376"/>
      <c r="UEP112" s="376"/>
      <c r="UEQ112" s="376"/>
      <c r="UER112" s="376"/>
      <c r="UES112" s="376"/>
      <c r="UET112" s="376"/>
      <c r="UEU112" s="376"/>
      <c r="UEV112" s="376"/>
      <c r="UEW112" s="376"/>
      <c r="UEX112" s="376"/>
      <c r="UEY112" s="376"/>
      <c r="UEZ112" s="376"/>
      <c r="UFA112" s="376"/>
      <c r="UFB112" s="376"/>
      <c r="UFC112" s="376"/>
      <c r="UFD112" s="376"/>
      <c r="UFE112" s="376"/>
      <c r="UFF112" s="376"/>
      <c r="UFG112" s="376"/>
      <c r="UFH112" s="376"/>
      <c r="UFI112" s="376"/>
      <c r="UFJ112" s="376"/>
      <c r="UFK112" s="376"/>
      <c r="UFL112" s="376"/>
      <c r="UFM112" s="376"/>
      <c r="UFN112" s="376"/>
      <c r="UFO112" s="376"/>
      <c r="UFP112" s="376"/>
      <c r="UFQ112" s="376"/>
      <c r="UFR112" s="376"/>
      <c r="UFS112" s="376"/>
      <c r="UFT112" s="376"/>
      <c r="UFU112" s="376"/>
      <c r="UFV112" s="376"/>
      <c r="UFW112" s="376"/>
      <c r="UFX112" s="376"/>
      <c r="UFY112" s="376"/>
      <c r="UFZ112" s="376"/>
      <c r="UGA112" s="376"/>
      <c r="UGB112" s="376"/>
      <c r="UGC112" s="376"/>
      <c r="UGD112" s="376"/>
      <c r="UGE112" s="376"/>
      <c r="UGF112" s="376"/>
      <c r="UGG112" s="376"/>
      <c r="UGH112" s="376"/>
      <c r="UGI112" s="376"/>
      <c r="UGJ112" s="376"/>
      <c r="UGK112" s="376"/>
      <c r="UGL112" s="376"/>
      <c r="UGM112" s="376"/>
      <c r="UGN112" s="376"/>
      <c r="UGO112" s="376"/>
      <c r="UGP112" s="376"/>
      <c r="UGQ112" s="376"/>
      <c r="UGR112" s="376"/>
      <c r="UGS112" s="376"/>
      <c r="UGT112" s="376"/>
      <c r="UGU112" s="376"/>
      <c r="UGV112" s="376"/>
      <c r="UGW112" s="376"/>
      <c r="UGX112" s="376"/>
      <c r="UGY112" s="376"/>
      <c r="UGZ112" s="376"/>
      <c r="UHA112" s="376"/>
      <c r="UHB112" s="376"/>
      <c r="UHC112" s="376"/>
      <c r="UHD112" s="376"/>
      <c r="UHE112" s="376"/>
      <c r="UHF112" s="376"/>
      <c r="UHG112" s="376"/>
      <c r="UHH112" s="376"/>
      <c r="UHI112" s="376"/>
      <c r="UHJ112" s="376"/>
      <c r="UHK112" s="376"/>
      <c r="UHL112" s="376"/>
      <c r="UHM112" s="376"/>
      <c r="UHN112" s="376"/>
      <c r="UHO112" s="376"/>
      <c r="UHP112" s="376"/>
      <c r="UHQ112" s="376"/>
      <c r="UHR112" s="376"/>
      <c r="UHS112" s="376"/>
      <c r="UHT112" s="376"/>
      <c r="UHU112" s="376"/>
      <c r="UHV112" s="376"/>
      <c r="UHW112" s="376"/>
      <c r="UHX112" s="376"/>
      <c r="UHY112" s="376"/>
      <c r="UHZ112" s="376"/>
      <c r="UIA112" s="376"/>
      <c r="UIB112" s="376"/>
      <c r="UIC112" s="376"/>
      <c r="UID112" s="376"/>
      <c r="UIE112" s="376"/>
      <c r="UIF112" s="376"/>
      <c r="UIG112" s="376"/>
      <c r="UIH112" s="376"/>
      <c r="UII112" s="376"/>
      <c r="UIJ112" s="376"/>
      <c r="UIK112" s="376"/>
      <c r="UIL112" s="376"/>
      <c r="UIM112" s="376"/>
      <c r="UIN112" s="376"/>
      <c r="UIO112" s="376"/>
      <c r="UIP112" s="376"/>
      <c r="UIQ112" s="376"/>
      <c r="UIR112" s="376"/>
      <c r="UIS112" s="376"/>
      <c r="UIT112" s="376"/>
      <c r="UIU112" s="376"/>
      <c r="UIV112" s="376"/>
      <c r="UIW112" s="376"/>
      <c r="UIX112" s="376"/>
      <c r="UIY112" s="376"/>
      <c r="UIZ112" s="376"/>
      <c r="UJA112" s="376"/>
      <c r="UJB112" s="376"/>
      <c r="UJC112" s="376"/>
      <c r="UJD112" s="376"/>
      <c r="UJE112" s="376"/>
      <c r="UJF112" s="376"/>
      <c r="UJG112" s="376"/>
      <c r="UJH112" s="376"/>
      <c r="UJI112" s="376"/>
      <c r="UJJ112" s="376"/>
      <c r="UJK112" s="376"/>
      <c r="UJL112" s="376"/>
      <c r="UJM112" s="376"/>
      <c r="UJN112" s="376"/>
      <c r="UJO112" s="376"/>
      <c r="UJP112" s="376"/>
      <c r="UJQ112" s="376"/>
      <c r="UJR112" s="376"/>
      <c r="UJS112" s="376"/>
      <c r="UJT112" s="376"/>
      <c r="UJU112" s="376"/>
      <c r="UJV112" s="376"/>
      <c r="UJW112" s="376"/>
      <c r="UJX112" s="376"/>
      <c r="UJY112" s="376"/>
      <c r="UJZ112" s="376"/>
      <c r="UKA112" s="376"/>
      <c r="UKB112" s="376"/>
      <c r="UKC112" s="376"/>
      <c r="UKD112" s="376"/>
      <c r="UKE112" s="376"/>
      <c r="UKF112" s="376"/>
      <c r="UKG112" s="376"/>
      <c r="UKH112" s="376"/>
      <c r="UKI112" s="376"/>
      <c r="UKJ112" s="376"/>
      <c r="UKK112" s="376"/>
      <c r="UKL112" s="376"/>
      <c r="UKM112" s="376"/>
      <c r="UKN112" s="376"/>
      <c r="UKO112" s="376"/>
      <c r="UKP112" s="376"/>
      <c r="UKQ112" s="376"/>
      <c r="UKR112" s="376"/>
      <c r="UKS112" s="376"/>
      <c r="UKT112" s="376"/>
      <c r="UKU112" s="376"/>
      <c r="UKV112" s="376"/>
      <c r="UKW112" s="376"/>
      <c r="UKX112" s="376"/>
      <c r="UKY112" s="376"/>
      <c r="UKZ112" s="376"/>
      <c r="ULA112" s="376"/>
      <c r="ULB112" s="376"/>
      <c r="ULC112" s="376"/>
      <c r="ULD112" s="376"/>
      <c r="ULE112" s="376"/>
      <c r="ULF112" s="376"/>
      <c r="ULG112" s="376"/>
      <c r="ULH112" s="376"/>
      <c r="ULI112" s="376"/>
      <c r="ULJ112" s="376"/>
      <c r="ULK112" s="376"/>
      <c r="ULL112" s="376"/>
      <c r="ULM112" s="376"/>
      <c r="ULN112" s="376"/>
      <c r="ULO112" s="376"/>
      <c r="ULP112" s="376"/>
      <c r="ULQ112" s="376"/>
      <c r="ULR112" s="376"/>
      <c r="ULS112" s="376"/>
      <c r="ULT112" s="376"/>
      <c r="ULU112" s="376"/>
      <c r="ULV112" s="376"/>
      <c r="ULW112" s="376"/>
      <c r="ULX112" s="376"/>
      <c r="ULY112" s="376"/>
      <c r="ULZ112" s="376"/>
      <c r="UMA112" s="376"/>
      <c r="UMB112" s="376"/>
      <c r="UMC112" s="376"/>
      <c r="UMD112" s="376"/>
      <c r="UME112" s="376"/>
      <c r="UMF112" s="376"/>
      <c r="UMG112" s="376"/>
      <c r="UMH112" s="376"/>
      <c r="UMI112" s="376"/>
      <c r="UMJ112" s="376"/>
      <c r="UMK112" s="376"/>
      <c r="UML112" s="376"/>
      <c r="UMM112" s="376"/>
      <c r="UMN112" s="376"/>
      <c r="UMO112" s="376"/>
      <c r="UMP112" s="376"/>
      <c r="UMQ112" s="376"/>
      <c r="UMR112" s="376"/>
      <c r="UMS112" s="376"/>
      <c r="UMT112" s="376"/>
      <c r="UMU112" s="376"/>
      <c r="UMV112" s="376"/>
      <c r="UMW112" s="376"/>
      <c r="UMX112" s="376"/>
      <c r="UMY112" s="376"/>
      <c r="UMZ112" s="376"/>
      <c r="UNA112" s="376"/>
      <c r="UNB112" s="376"/>
      <c r="UNC112" s="376"/>
      <c r="UND112" s="376"/>
      <c r="UNE112" s="376"/>
      <c r="UNF112" s="376"/>
      <c r="UNG112" s="376"/>
      <c r="UNH112" s="376"/>
      <c r="UNI112" s="376"/>
      <c r="UNJ112" s="376"/>
      <c r="UNK112" s="376"/>
      <c r="UNL112" s="376"/>
      <c r="UNM112" s="376"/>
      <c r="UNN112" s="376"/>
      <c r="UNO112" s="376"/>
      <c r="UNP112" s="376"/>
      <c r="UNQ112" s="376"/>
      <c r="UNR112" s="376"/>
      <c r="UNS112" s="376"/>
      <c r="UNT112" s="376"/>
      <c r="UNU112" s="376"/>
      <c r="UNV112" s="376"/>
      <c r="UNW112" s="376"/>
      <c r="UNX112" s="376"/>
      <c r="UNY112" s="376"/>
      <c r="UNZ112" s="376"/>
      <c r="UOA112" s="376"/>
      <c r="UOB112" s="376"/>
      <c r="UOC112" s="376"/>
      <c r="UOD112" s="376"/>
      <c r="UOE112" s="376"/>
      <c r="UOF112" s="376"/>
      <c r="UOG112" s="376"/>
      <c r="UOH112" s="376"/>
      <c r="UOI112" s="376"/>
      <c r="UOJ112" s="376"/>
      <c r="UOK112" s="376"/>
      <c r="UOL112" s="376"/>
      <c r="UOM112" s="376"/>
      <c r="UON112" s="376"/>
      <c r="UOO112" s="376"/>
      <c r="UOP112" s="376"/>
      <c r="UOQ112" s="376"/>
      <c r="UOR112" s="376"/>
      <c r="UOS112" s="376"/>
      <c r="UOT112" s="376"/>
      <c r="UOU112" s="376"/>
      <c r="UOV112" s="376"/>
      <c r="UOW112" s="376"/>
      <c r="UOX112" s="376"/>
      <c r="UOY112" s="376"/>
      <c r="UOZ112" s="376"/>
      <c r="UPA112" s="376"/>
      <c r="UPB112" s="376"/>
      <c r="UPC112" s="376"/>
      <c r="UPD112" s="376"/>
      <c r="UPE112" s="376"/>
      <c r="UPF112" s="376"/>
      <c r="UPG112" s="376"/>
      <c r="UPH112" s="376"/>
      <c r="UPI112" s="376"/>
      <c r="UPJ112" s="376"/>
      <c r="UPK112" s="376"/>
      <c r="UPL112" s="376"/>
      <c r="UPM112" s="376"/>
      <c r="UPN112" s="376"/>
      <c r="UPO112" s="376"/>
      <c r="UPP112" s="376"/>
      <c r="UPQ112" s="376"/>
      <c r="UPR112" s="376"/>
      <c r="UPS112" s="376"/>
      <c r="UPT112" s="376"/>
      <c r="UPU112" s="376"/>
      <c r="UPV112" s="376"/>
      <c r="UPW112" s="376"/>
      <c r="UPX112" s="376"/>
      <c r="UPY112" s="376"/>
      <c r="UPZ112" s="376"/>
      <c r="UQA112" s="376"/>
      <c r="UQB112" s="376"/>
      <c r="UQC112" s="376"/>
      <c r="UQD112" s="376"/>
      <c r="UQE112" s="376"/>
      <c r="UQF112" s="376"/>
      <c r="UQG112" s="376"/>
      <c r="UQH112" s="376"/>
      <c r="UQI112" s="376"/>
      <c r="UQJ112" s="376"/>
      <c r="UQK112" s="376"/>
      <c r="UQL112" s="376"/>
      <c r="UQM112" s="376"/>
      <c r="UQN112" s="376"/>
      <c r="UQO112" s="376"/>
      <c r="UQP112" s="376"/>
      <c r="UQQ112" s="376"/>
      <c r="UQR112" s="376"/>
      <c r="UQS112" s="376"/>
      <c r="UQT112" s="376"/>
      <c r="UQU112" s="376"/>
      <c r="UQV112" s="376"/>
      <c r="UQW112" s="376"/>
      <c r="UQX112" s="376"/>
      <c r="UQY112" s="376"/>
      <c r="UQZ112" s="376"/>
      <c r="URA112" s="376"/>
      <c r="URB112" s="376"/>
      <c r="URC112" s="376"/>
      <c r="URD112" s="376"/>
      <c r="URE112" s="376"/>
      <c r="URF112" s="376"/>
      <c r="URG112" s="376"/>
      <c r="URH112" s="376"/>
      <c r="URI112" s="376"/>
      <c r="URJ112" s="376"/>
      <c r="URK112" s="376"/>
      <c r="URL112" s="376"/>
      <c r="URM112" s="376"/>
      <c r="URN112" s="376"/>
      <c r="URO112" s="376"/>
      <c r="URP112" s="376"/>
      <c r="URQ112" s="376"/>
      <c r="URR112" s="376"/>
      <c r="URS112" s="376"/>
      <c r="URT112" s="376"/>
      <c r="URU112" s="376"/>
      <c r="URV112" s="376"/>
      <c r="URW112" s="376"/>
      <c r="URX112" s="376"/>
      <c r="URY112" s="376"/>
      <c r="URZ112" s="376"/>
      <c r="USA112" s="376"/>
      <c r="USB112" s="376"/>
      <c r="USC112" s="376"/>
      <c r="USD112" s="376"/>
      <c r="USE112" s="376"/>
      <c r="USF112" s="376"/>
      <c r="USG112" s="376"/>
      <c r="USH112" s="376"/>
      <c r="USI112" s="376"/>
      <c r="USJ112" s="376"/>
      <c r="USK112" s="376"/>
      <c r="USL112" s="376"/>
      <c r="USM112" s="376"/>
      <c r="USN112" s="376"/>
      <c r="USO112" s="376"/>
      <c r="USP112" s="376"/>
      <c r="USQ112" s="376"/>
      <c r="USR112" s="376"/>
      <c r="USS112" s="376"/>
      <c r="UST112" s="376"/>
      <c r="USU112" s="376"/>
      <c r="USV112" s="376"/>
      <c r="USW112" s="376"/>
      <c r="USX112" s="376"/>
      <c r="USY112" s="376"/>
      <c r="USZ112" s="376"/>
      <c r="UTA112" s="376"/>
      <c r="UTB112" s="376"/>
      <c r="UTC112" s="376"/>
      <c r="UTD112" s="376"/>
      <c r="UTE112" s="376"/>
      <c r="UTF112" s="376"/>
      <c r="UTG112" s="376"/>
      <c r="UTH112" s="376"/>
      <c r="UTI112" s="376"/>
      <c r="UTJ112" s="376"/>
      <c r="UTK112" s="376"/>
      <c r="UTL112" s="376"/>
      <c r="UTM112" s="376"/>
      <c r="UTN112" s="376"/>
      <c r="UTO112" s="376"/>
      <c r="UTP112" s="376"/>
      <c r="UTQ112" s="376"/>
      <c r="UTR112" s="376"/>
      <c r="UTS112" s="376"/>
      <c r="UTT112" s="376"/>
      <c r="UTU112" s="376"/>
      <c r="UTV112" s="376"/>
      <c r="UTW112" s="376"/>
      <c r="UTX112" s="376"/>
      <c r="UTY112" s="376"/>
      <c r="UTZ112" s="376"/>
      <c r="UUA112" s="376"/>
      <c r="UUB112" s="376"/>
      <c r="UUC112" s="376"/>
      <c r="UUD112" s="376"/>
      <c r="UUE112" s="376"/>
      <c r="UUF112" s="376"/>
      <c r="UUG112" s="376"/>
      <c r="UUH112" s="376"/>
      <c r="UUI112" s="376"/>
      <c r="UUJ112" s="376"/>
      <c r="UUK112" s="376"/>
      <c r="UUL112" s="376"/>
      <c r="UUM112" s="376"/>
      <c r="UUN112" s="376"/>
      <c r="UUO112" s="376"/>
      <c r="UUP112" s="376"/>
      <c r="UUQ112" s="376"/>
      <c r="UUR112" s="376"/>
      <c r="UUS112" s="376"/>
      <c r="UUT112" s="376"/>
      <c r="UUU112" s="376"/>
      <c r="UUV112" s="376"/>
      <c r="UUW112" s="376"/>
      <c r="UUX112" s="376"/>
      <c r="UUY112" s="376"/>
      <c r="UUZ112" s="376"/>
      <c r="UVA112" s="376"/>
      <c r="UVB112" s="376"/>
      <c r="UVC112" s="376"/>
      <c r="UVD112" s="376"/>
      <c r="UVE112" s="376"/>
      <c r="UVF112" s="376"/>
      <c r="UVG112" s="376"/>
      <c r="UVH112" s="376"/>
      <c r="UVI112" s="376"/>
      <c r="UVJ112" s="376"/>
      <c r="UVK112" s="376"/>
      <c r="UVL112" s="376"/>
      <c r="UVM112" s="376"/>
      <c r="UVN112" s="376"/>
      <c r="UVO112" s="376"/>
      <c r="UVP112" s="376"/>
      <c r="UVQ112" s="376"/>
      <c r="UVR112" s="376"/>
      <c r="UVS112" s="376"/>
      <c r="UVT112" s="376"/>
      <c r="UVU112" s="376"/>
      <c r="UVV112" s="376"/>
      <c r="UVW112" s="376"/>
      <c r="UVX112" s="376"/>
      <c r="UVY112" s="376"/>
      <c r="UVZ112" s="376"/>
      <c r="UWA112" s="376"/>
      <c r="UWB112" s="376"/>
      <c r="UWC112" s="376"/>
      <c r="UWD112" s="376"/>
      <c r="UWE112" s="376"/>
      <c r="UWF112" s="376"/>
      <c r="UWG112" s="376"/>
      <c r="UWH112" s="376"/>
      <c r="UWI112" s="376"/>
      <c r="UWJ112" s="376"/>
      <c r="UWK112" s="376"/>
      <c r="UWL112" s="376"/>
      <c r="UWM112" s="376"/>
      <c r="UWN112" s="376"/>
      <c r="UWO112" s="376"/>
      <c r="UWP112" s="376"/>
      <c r="UWQ112" s="376"/>
      <c r="UWR112" s="376"/>
      <c r="UWS112" s="376"/>
      <c r="UWT112" s="376"/>
      <c r="UWU112" s="376"/>
      <c r="UWV112" s="376"/>
      <c r="UWW112" s="376"/>
      <c r="UWX112" s="376"/>
      <c r="UWY112" s="376"/>
      <c r="UWZ112" s="376"/>
      <c r="UXA112" s="376"/>
      <c r="UXB112" s="376"/>
      <c r="UXC112" s="376"/>
      <c r="UXD112" s="376"/>
      <c r="UXE112" s="376"/>
      <c r="UXF112" s="376"/>
      <c r="UXG112" s="376"/>
      <c r="UXH112" s="376"/>
      <c r="UXI112" s="376"/>
      <c r="UXJ112" s="376"/>
      <c r="UXK112" s="376"/>
      <c r="UXL112" s="376"/>
      <c r="UXM112" s="376"/>
      <c r="UXN112" s="376"/>
      <c r="UXO112" s="376"/>
      <c r="UXP112" s="376"/>
      <c r="UXQ112" s="376"/>
      <c r="UXR112" s="376"/>
      <c r="UXS112" s="376"/>
      <c r="UXT112" s="376"/>
      <c r="UXU112" s="376"/>
      <c r="UXV112" s="376"/>
      <c r="UXW112" s="376"/>
      <c r="UXX112" s="376"/>
      <c r="UXY112" s="376"/>
      <c r="UXZ112" s="376"/>
      <c r="UYA112" s="376"/>
      <c r="UYB112" s="376"/>
      <c r="UYC112" s="376"/>
      <c r="UYD112" s="376"/>
      <c r="UYE112" s="376"/>
      <c r="UYF112" s="376"/>
      <c r="UYG112" s="376"/>
      <c r="UYH112" s="376"/>
      <c r="UYI112" s="376"/>
      <c r="UYJ112" s="376"/>
      <c r="UYK112" s="376"/>
      <c r="UYL112" s="376"/>
      <c r="UYM112" s="376"/>
      <c r="UYN112" s="376"/>
      <c r="UYO112" s="376"/>
      <c r="UYP112" s="376"/>
      <c r="UYQ112" s="376"/>
      <c r="UYR112" s="376"/>
      <c r="UYS112" s="376"/>
      <c r="UYT112" s="376"/>
      <c r="UYU112" s="376"/>
      <c r="UYV112" s="376"/>
      <c r="UYW112" s="376"/>
      <c r="UYX112" s="376"/>
      <c r="UYY112" s="376"/>
      <c r="UYZ112" s="376"/>
      <c r="UZA112" s="376"/>
      <c r="UZB112" s="376"/>
      <c r="UZC112" s="376"/>
      <c r="UZD112" s="376"/>
      <c r="UZE112" s="376"/>
      <c r="UZF112" s="376"/>
      <c r="UZG112" s="376"/>
      <c r="UZH112" s="376"/>
      <c r="UZI112" s="376"/>
      <c r="UZJ112" s="376"/>
      <c r="UZK112" s="376"/>
      <c r="UZL112" s="376"/>
      <c r="UZM112" s="376"/>
      <c r="UZN112" s="376"/>
      <c r="UZO112" s="376"/>
      <c r="UZP112" s="376"/>
      <c r="UZQ112" s="376"/>
      <c r="UZR112" s="376"/>
      <c r="UZS112" s="376"/>
      <c r="UZT112" s="376"/>
      <c r="UZU112" s="376"/>
      <c r="UZV112" s="376"/>
      <c r="UZW112" s="376"/>
      <c r="UZX112" s="376"/>
      <c r="UZY112" s="376"/>
      <c r="UZZ112" s="376"/>
      <c r="VAA112" s="376"/>
      <c r="VAB112" s="376"/>
      <c r="VAC112" s="376"/>
      <c r="VAD112" s="376"/>
      <c r="VAE112" s="376"/>
      <c r="VAF112" s="376"/>
      <c r="VAG112" s="376"/>
      <c r="VAH112" s="376"/>
      <c r="VAI112" s="376"/>
      <c r="VAJ112" s="376"/>
      <c r="VAK112" s="376"/>
      <c r="VAL112" s="376"/>
      <c r="VAM112" s="376"/>
      <c r="VAN112" s="376"/>
      <c r="VAO112" s="376"/>
      <c r="VAP112" s="376"/>
      <c r="VAQ112" s="376"/>
      <c r="VAR112" s="376"/>
      <c r="VAS112" s="376"/>
      <c r="VAT112" s="376"/>
      <c r="VAU112" s="376"/>
      <c r="VAV112" s="376"/>
      <c r="VAW112" s="376"/>
      <c r="VAX112" s="376"/>
      <c r="VAY112" s="376"/>
      <c r="VAZ112" s="376"/>
      <c r="VBA112" s="376"/>
      <c r="VBB112" s="376"/>
      <c r="VBC112" s="376"/>
      <c r="VBD112" s="376"/>
      <c r="VBE112" s="376"/>
      <c r="VBF112" s="376"/>
      <c r="VBG112" s="376"/>
      <c r="VBH112" s="376"/>
      <c r="VBI112" s="376"/>
      <c r="VBJ112" s="376"/>
      <c r="VBK112" s="376"/>
      <c r="VBL112" s="376"/>
      <c r="VBM112" s="376"/>
      <c r="VBN112" s="376"/>
      <c r="VBO112" s="376"/>
      <c r="VBP112" s="376"/>
      <c r="VBQ112" s="376"/>
      <c r="VBR112" s="376"/>
      <c r="VBS112" s="376"/>
      <c r="VBT112" s="376"/>
      <c r="VBU112" s="376"/>
      <c r="VBV112" s="376"/>
      <c r="VBW112" s="376"/>
      <c r="VBX112" s="376"/>
      <c r="VBY112" s="376"/>
      <c r="VBZ112" s="376"/>
      <c r="VCA112" s="376"/>
      <c r="VCB112" s="376"/>
      <c r="VCC112" s="376"/>
      <c r="VCD112" s="376"/>
      <c r="VCE112" s="376"/>
      <c r="VCF112" s="376"/>
      <c r="VCG112" s="376"/>
      <c r="VCH112" s="376"/>
      <c r="VCI112" s="376"/>
      <c r="VCJ112" s="376"/>
      <c r="VCK112" s="376"/>
      <c r="VCL112" s="376"/>
      <c r="VCM112" s="376"/>
      <c r="VCN112" s="376"/>
      <c r="VCO112" s="376"/>
      <c r="VCP112" s="376"/>
      <c r="VCQ112" s="376"/>
      <c r="VCR112" s="376"/>
      <c r="VCS112" s="376"/>
      <c r="VCT112" s="376"/>
      <c r="VCU112" s="376"/>
      <c r="VCV112" s="376"/>
      <c r="VCW112" s="376"/>
      <c r="VCX112" s="376"/>
      <c r="VCY112" s="376"/>
      <c r="VCZ112" s="376"/>
      <c r="VDA112" s="376"/>
      <c r="VDB112" s="376"/>
      <c r="VDC112" s="376"/>
      <c r="VDD112" s="376"/>
      <c r="VDE112" s="376"/>
      <c r="VDF112" s="376"/>
      <c r="VDG112" s="376"/>
      <c r="VDH112" s="376"/>
      <c r="VDI112" s="376"/>
      <c r="VDJ112" s="376"/>
      <c r="VDK112" s="376"/>
      <c r="VDL112" s="376"/>
      <c r="VDM112" s="376"/>
      <c r="VDN112" s="376"/>
      <c r="VDO112" s="376"/>
      <c r="VDP112" s="376"/>
      <c r="VDQ112" s="376"/>
      <c r="VDR112" s="376"/>
      <c r="VDS112" s="376"/>
      <c r="VDT112" s="376"/>
      <c r="VDU112" s="376"/>
      <c r="VDV112" s="376"/>
      <c r="VDW112" s="376"/>
      <c r="VDX112" s="376"/>
      <c r="VDY112" s="376"/>
      <c r="VDZ112" s="376"/>
      <c r="VEA112" s="376"/>
      <c r="VEB112" s="376"/>
      <c r="VEC112" s="376"/>
      <c r="VED112" s="376"/>
      <c r="VEE112" s="376"/>
      <c r="VEF112" s="376"/>
      <c r="VEG112" s="376"/>
      <c r="VEH112" s="376"/>
      <c r="VEI112" s="376"/>
      <c r="VEJ112" s="376"/>
      <c r="VEK112" s="376"/>
      <c r="VEL112" s="376"/>
      <c r="VEM112" s="376"/>
      <c r="VEN112" s="376"/>
      <c r="VEO112" s="376"/>
      <c r="VEP112" s="376"/>
      <c r="VEQ112" s="376"/>
      <c r="VER112" s="376"/>
      <c r="VES112" s="376"/>
      <c r="VET112" s="376"/>
      <c r="VEU112" s="376"/>
      <c r="VEV112" s="376"/>
      <c r="VEW112" s="376"/>
      <c r="VEX112" s="376"/>
      <c r="VEY112" s="376"/>
      <c r="VEZ112" s="376"/>
      <c r="VFA112" s="376"/>
      <c r="VFB112" s="376"/>
      <c r="VFC112" s="376"/>
      <c r="VFD112" s="376"/>
      <c r="VFE112" s="376"/>
      <c r="VFF112" s="376"/>
      <c r="VFG112" s="376"/>
      <c r="VFH112" s="376"/>
      <c r="VFI112" s="376"/>
      <c r="VFJ112" s="376"/>
      <c r="VFK112" s="376"/>
      <c r="VFL112" s="376"/>
      <c r="VFM112" s="376"/>
      <c r="VFN112" s="376"/>
      <c r="VFO112" s="376"/>
      <c r="VFP112" s="376"/>
      <c r="VFQ112" s="376"/>
      <c r="VFR112" s="376"/>
      <c r="VFS112" s="376"/>
      <c r="VFT112" s="376"/>
      <c r="VFU112" s="376"/>
      <c r="VFV112" s="376"/>
      <c r="VFW112" s="376"/>
      <c r="VFX112" s="376"/>
      <c r="VFY112" s="376"/>
      <c r="VFZ112" s="376"/>
      <c r="VGA112" s="376"/>
      <c r="VGB112" s="376"/>
      <c r="VGC112" s="376"/>
      <c r="VGD112" s="376"/>
      <c r="VGE112" s="376"/>
      <c r="VGF112" s="376"/>
      <c r="VGG112" s="376"/>
      <c r="VGH112" s="376"/>
      <c r="VGI112" s="376"/>
      <c r="VGJ112" s="376"/>
      <c r="VGK112" s="376"/>
      <c r="VGL112" s="376"/>
      <c r="VGM112" s="376"/>
      <c r="VGN112" s="376"/>
      <c r="VGO112" s="376"/>
      <c r="VGP112" s="376"/>
      <c r="VGQ112" s="376"/>
      <c r="VGR112" s="376"/>
      <c r="VGS112" s="376"/>
      <c r="VGT112" s="376"/>
      <c r="VGU112" s="376"/>
      <c r="VGV112" s="376"/>
      <c r="VGW112" s="376"/>
      <c r="VGX112" s="376"/>
      <c r="VGY112" s="376"/>
      <c r="VGZ112" s="376"/>
      <c r="VHA112" s="376"/>
      <c r="VHB112" s="376"/>
      <c r="VHC112" s="376"/>
      <c r="VHD112" s="376"/>
      <c r="VHE112" s="376"/>
      <c r="VHF112" s="376"/>
      <c r="VHG112" s="376"/>
      <c r="VHH112" s="376"/>
      <c r="VHI112" s="376"/>
      <c r="VHJ112" s="376"/>
      <c r="VHK112" s="376"/>
      <c r="VHL112" s="376"/>
      <c r="VHM112" s="376"/>
      <c r="VHN112" s="376"/>
      <c r="VHO112" s="376"/>
      <c r="VHP112" s="376"/>
      <c r="VHQ112" s="376"/>
      <c r="VHR112" s="376"/>
      <c r="VHS112" s="376"/>
      <c r="VHT112" s="376"/>
      <c r="VHU112" s="376"/>
      <c r="VHV112" s="376"/>
      <c r="VHW112" s="376"/>
      <c r="VHX112" s="376"/>
      <c r="VHY112" s="376"/>
      <c r="VHZ112" s="376"/>
      <c r="VIA112" s="376"/>
      <c r="VIB112" s="376"/>
      <c r="VIC112" s="376"/>
      <c r="VID112" s="376"/>
      <c r="VIE112" s="376"/>
      <c r="VIF112" s="376"/>
      <c r="VIG112" s="376"/>
      <c r="VIH112" s="376"/>
      <c r="VII112" s="376"/>
      <c r="VIJ112" s="376"/>
      <c r="VIK112" s="376"/>
      <c r="VIL112" s="376"/>
      <c r="VIM112" s="376"/>
      <c r="VIN112" s="376"/>
      <c r="VIO112" s="376"/>
      <c r="VIP112" s="376"/>
      <c r="VIQ112" s="376"/>
      <c r="VIR112" s="376"/>
      <c r="VIS112" s="376"/>
      <c r="VIT112" s="376"/>
      <c r="VIU112" s="376"/>
      <c r="VIV112" s="376"/>
      <c r="VIW112" s="376"/>
      <c r="VIX112" s="376"/>
      <c r="VIY112" s="376"/>
      <c r="VIZ112" s="376"/>
      <c r="VJA112" s="376"/>
      <c r="VJB112" s="376"/>
      <c r="VJC112" s="376"/>
      <c r="VJD112" s="376"/>
      <c r="VJE112" s="376"/>
      <c r="VJF112" s="376"/>
      <c r="VJG112" s="376"/>
      <c r="VJH112" s="376"/>
      <c r="VJI112" s="376"/>
      <c r="VJJ112" s="376"/>
      <c r="VJK112" s="376"/>
      <c r="VJL112" s="376"/>
      <c r="VJM112" s="376"/>
      <c r="VJN112" s="376"/>
      <c r="VJO112" s="376"/>
      <c r="VJP112" s="376"/>
      <c r="VJQ112" s="376"/>
      <c r="VJR112" s="376"/>
      <c r="VJS112" s="376"/>
      <c r="VJT112" s="376"/>
      <c r="VJU112" s="376"/>
      <c r="VJV112" s="376"/>
      <c r="VJW112" s="376"/>
      <c r="VJX112" s="376"/>
      <c r="VJY112" s="376"/>
      <c r="VJZ112" s="376"/>
      <c r="VKA112" s="376"/>
      <c r="VKB112" s="376"/>
      <c r="VKC112" s="376"/>
      <c r="VKD112" s="376"/>
      <c r="VKE112" s="376"/>
      <c r="VKF112" s="376"/>
      <c r="VKG112" s="376"/>
      <c r="VKH112" s="376"/>
      <c r="VKI112" s="376"/>
      <c r="VKJ112" s="376"/>
      <c r="VKK112" s="376"/>
      <c r="VKL112" s="376"/>
      <c r="VKM112" s="376"/>
      <c r="VKN112" s="376"/>
      <c r="VKO112" s="376"/>
      <c r="VKP112" s="376"/>
      <c r="VKQ112" s="376"/>
      <c r="VKR112" s="376"/>
      <c r="VKS112" s="376"/>
      <c r="VKT112" s="376"/>
      <c r="VKU112" s="376"/>
      <c r="VKV112" s="376"/>
      <c r="VKW112" s="376"/>
      <c r="VKX112" s="376"/>
      <c r="VKY112" s="376"/>
      <c r="VKZ112" s="376"/>
      <c r="VLA112" s="376"/>
      <c r="VLB112" s="376"/>
      <c r="VLC112" s="376"/>
      <c r="VLD112" s="376"/>
      <c r="VLE112" s="376"/>
      <c r="VLF112" s="376"/>
      <c r="VLG112" s="376"/>
      <c r="VLH112" s="376"/>
      <c r="VLI112" s="376"/>
      <c r="VLJ112" s="376"/>
      <c r="VLK112" s="376"/>
      <c r="VLL112" s="376"/>
      <c r="VLM112" s="376"/>
      <c r="VLN112" s="376"/>
      <c r="VLO112" s="376"/>
      <c r="VLP112" s="376"/>
      <c r="VLQ112" s="376"/>
      <c r="VLR112" s="376"/>
      <c r="VLS112" s="376"/>
      <c r="VLT112" s="376"/>
      <c r="VLU112" s="376"/>
      <c r="VLV112" s="376"/>
      <c r="VLW112" s="376"/>
      <c r="VLX112" s="376"/>
      <c r="VLY112" s="376"/>
      <c r="VLZ112" s="376"/>
      <c r="VMA112" s="376"/>
      <c r="VMB112" s="376"/>
      <c r="VMC112" s="376"/>
      <c r="VMD112" s="376"/>
      <c r="VME112" s="376"/>
      <c r="VMF112" s="376"/>
      <c r="VMG112" s="376"/>
      <c r="VMH112" s="376"/>
      <c r="VMI112" s="376"/>
      <c r="VMJ112" s="376"/>
      <c r="VMK112" s="376"/>
      <c r="VML112" s="376"/>
      <c r="VMM112" s="376"/>
      <c r="VMN112" s="376"/>
      <c r="VMO112" s="376"/>
      <c r="VMP112" s="376"/>
      <c r="VMQ112" s="376"/>
      <c r="VMR112" s="376"/>
      <c r="VMS112" s="376"/>
      <c r="VMT112" s="376"/>
      <c r="VMU112" s="376"/>
      <c r="VMV112" s="376"/>
      <c r="VMW112" s="376"/>
      <c r="VMX112" s="376"/>
      <c r="VMY112" s="376"/>
      <c r="VMZ112" s="376"/>
      <c r="VNA112" s="376"/>
      <c r="VNB112" s="376"/>
      <c r="VNC112" s="376"/>
      <c r="VND112" s="376"/>
      <c r="VNE112" s="376"/>
      <c r="VNF112" s="376"/>
      <c r="VNG112" s="376"/>
      <c r="VNH112" s="376"/>
      <c r="VNI112" s="376"/>
      <c r="VNJ112" s="376"/>
      <c r="VNK112" s="376"/>
      <c r="VNL112" s="376"/>
      <c r="VNM112" s="376"/>
      <c r="VNN112" s="376"/>
      <c r="VNO112" s="376"/>
      <c r="VNP112" s="376"/>
      <c r="VNQ112" s="376"/>
      <c r="VNR112" s="376"/>
      <c r="VNS112" s="376"/>
      <c r="VNT112" s="376"/>
      <c r="VNU112" s="376"/>
      <c r="VNV112" s="376"/>
      <c r="VNW112" s="376"/>
      <c r="VNX112" s="376"/>
      <c r="VNY112" s="376"/>
      <c r="VNZ112" s="376"/>
      <c r="VOA112" s="376"/>
      <c r="VOB112" s="376"/>
      <c r="VOC112" s="376"/>
      <c r="VOD112" s="376"/>
      <c r="VOE112" s="376"/>
      <c r="VOF112" s="376"/>
      <c r="VOG112" s="376"/>
      <c r="VOH112" s="376"/>
      <c r="VOI112" s="376"/>
      <c r="VOJ112" s="376"/>
      <c r="VOK112" s="376"/>
      <c r="VOL112" s="376"/>
      <c r="VOM112" s="376"/>
      <c r="VON112" s="376"/>
      <c r="VOO112" s="376"/>
      <c r="VOP112" s="376"/>
      <c r="VOQ112" s="376"/>
      <c r="VOR112" s="376"/>
      <c r="VOS112" s="376"/>
      <c r="VOT112" s="376"/>
      <c r="VOU112" s="376"/>
      <c r="VOV112" s="376"/>
      <c r="VOW112" s="376"/>
      <c r="VOX112" s="376"/>
      <c r="VOY112" s="376"/>
      <c r="VOZ112" s="376"/>
      <c r="VPA112" s="376"/>
      <c r="VPB112" s="376"/>
      <c r="VPC112" s="376"/>
      <c r="VPD112" s="376"/>
      <c r="VPE112" s="376"/>
      <c r="VPF112" s="376"/>
      <c r="VPG112" s="376"/>
      <c r="VPH112" s="376"/>
      <c r="VPI112" s="376"/>
      <c r="VPJ112" s="376"/>
      <c r="VPK112" s="376"/>
      <c r="VPL112" s="376"/>
      <c r="VPM112" s="376"/>
      <c r="VPN112" s="376"/>
      <c r="VPO112" s="376"/>
      <c r="VPP112" s="376"/>
      <c r="VPQ112" s="376"/>
      <c r="VPR112" s="376"/>
      <c r="VPS112" s="376"/>
      <c r="VPT112" s="376"/>
      <c r="VPU112" s="376"/>
      <c r="VPV112" s="376"/>
      <c r="VPW112" s="376"/>
      <c r="VPX112" s="376"/>
      <c r="VPY112" s="376"/>
      <c r="VPZ112" s="376"/>
      <c r="VQA112" s="376"/>
      <c r="VQB112" s="376"/>
      <c r="VQC112" s="376"/>
      <c r="VQD112" s="376"/>
      <c r="VQE112" s="376"/>
      <c r="VQF112" s="376"/>
      <c r="VQG112" s="376"/>
      <c r="VQH112" s="376"/>
      <c r="VQI112" s="376"/>
      <c r="VQJ112" s="376"/>
      <c r="VQK112" s="376"/>
      <c r="VQL112" s="376"/>
      <c r="VQM112" s="376"/>
      <c r="VQN112" s="376"/>
      <c r="VQO112" s="376"/>
      <c r="VQP112" s="376"/>
      <c r="VQQ112" s="376"/>
      <c r="VQR112" s="376"/>
      <c r="VQS112" s="376"/>
      <c r="VQT112" s="376"/>
      <c r="VQU112" s="376"/>
      <c r="VQV112" s="376"/>
      <c r="VQW112" s="376"/>
      <c r="VQX112" s="376"/>
      <c r="VQY112" s="376"/>
      <c r="VQZ112" s="376"/>
      <c r="VRA112" s="376"/>
      <c r="VRB112" s="376"/>
      <c r="VRC112" s="376"/>
      <c r="VRD112" s="376"/>
      <c r="VRE112" s="376"/>
      <c r="VRF112" s="376"/>
      <c r="VRG112" s="376"/>
      <c r="VRH112" s="376"/>
      <c r="VRI112" s="376"/>
      <c r="VRJ112" s="376"/>
      <c r="VRK112" s="376"/>
      <c r="VRL112" s="376"/>
      <c r="VRM112" s="376"/>
      <c r="VRN112" s="376"/>
      <c r="VRO112" s="376"/>
      <c r="VRP112" s="376"/>
      <c r="VRQ112" s="376"/>
      <c r="VRR112" s="376"/>
      <c r="VRS112" s="376"/>
      <c r="VRT112" s="376"/>
      <c r="VRU112" s="376"/>
      <c r="VRV112" s="376"/>
      <c r="VRW112" s="376"/>
      <c r="VRX112" s="376"/>
      <c r="VRY112" s="376"/>
      <c r="VRZ112" s="376"/>
      <c r="VSA112" s="376"/>
      <c r="VSB112" s="376"/>
      <c r="VSC112" s="376"/>
      <c r="VSD112" s="376"/>
      <c r="VSE112" s="376"/>
      <c r="VSF112" s="376"/>
      <c r="VSG112" s="376"/>
      <c r="VSH112" s="376"/>
      <c r="VSI112" s="376"/>
      <c r="VSJ112" s="376"/>
      <c r="VSK112" s="376"/>
      <c r="VSL112" s="376"/>
      <c r="VSM112" s="376"/>
      <c r="VSN112" s="376"/>
      <c r="VSO112" s="376"/>
      <c r="VSP112" s="376"/>
      <c r="VSQ112" s="376"/>
      <c r="VSR112" s="376"/>
      <c r="VSS112" s="376"/>
      <c r="VST112" s="376"/>
      <c r="VSU112" s="376"/>
      <c r="VSV112" s="376"/>
      <c r="VSW112" s="376"/>
      <c r="VSX112" s="376"/>
      <c r="VSY112" s="376"/>
      <c r="VSZ112" s="376"/>
      <c r="VTA112" s="376"/>
      <c r="VTB112" s="376"/>
      <c r="VTC112" s="376"/>
      <c r="VTD112" s="376"/>
      <c r="VTE112" s="376"/>
      <c r="VTF112" s="376"/>
      <c r="VTG112" s="376"/>
      <c r="VTH112" s="376"/>
      <c r="VTI112" s="376"/>
      <c r="VTJ112" s="376"/>
      <c r="VTK112" s="376"/>
      <c r="VTL112" s="376"/>
      <c r="VTM112" s="376"/>
      <c r="VTN112" s="376"/>
      <c r="VTO112" s="376"/>
      <c r="VTP112" s="376"/>
      <c r="VTQ112" s="376"/>
      <c r="VTR112" s="376"/>
      <c r="VTS112" s="376"/>
      <c r="VTT112" s="376"/>
      <c r="VTU112" s="376"/>
      <c r="VTV112" s="376"/>
      <c r="VTW112" s="376"/>
      <c r="VTX112" s="376"/>
      <c r="VTY112" s="376"/>
      <c r="VTZ112" s="376"/>
      <c r="VUA112" s="376"/>
      <c r="VUB112" s="376"/>
      <c r="VUC112" s="376"/>
      <c r="VUD112" s="376"/>
      <c r="VUE112" s="376"/>
      <c r="VUF112" s="376"/>
      <c r="VUG112" s="376"/>
      <c r="VUH112" s="376"/>
      <c r="VUI112" s="376"/>
      <c r="VUJ112" s="376"/>
      <c r="VUK112" s="376"/>
      <c r="VUL112" s="376"/>
      <c r="VUM112" s="376"/>
      <c r="VUN112" s="376"/>
      <c r="VUO112" s="376"/>
      <c r="VUP112" s="376"/>
      <c r="VUQ112" s="376"/>
      <c r="VUR112" s="376"/>
      <c r="VUS112" s="376"/>
      <c r="VUT112" s="376"/>
      <c r="VUU112" s="376"/>
      <c r="VUV112" s="376"/>
      <c r="VUW112" s="376"/>
      <c r="VUX112" s="376"/>
      <c r="VUY112" s="376"/>
      <c r="VUZ112" s="376"/>
      <c r="VVA112" s="376"/>
      <c r="VVB112" s="376"/>
      <c r="VVC112" s="376"/>
      <c r="VVD112" s="376"/>
      <c r="VVE112" s="376"/>
      <c r="VVF112" s="376"/>
      <c r="VVG112" s="376"/>
      <c r="VVH112" s="376"/>
      <c r="VVI112" s="376"/>
      <c r="VVJ112" s="376"/>
      <c r="VVK112" s="376"/>
      <c r="VVL112" s="376"/>
      <c r="VVM112" s="376"/>
      <c r="VVN112" s="376"/>
      <c r="VVO112" s="376"/>
      <c r="VVP112" s="376"/>
      <c r="VVQ112" s="376"/>
      <c r="VVR112" s="376"/>
      <c r="VVS112" s="376"/>
      <c r="VVT112" s="376"/>
      <c r="VVU112" s="376"/>
      <c r="VVV112" s="376"/>
      <c r="VVW112" s="376"/>
      <c r="VVX112" s="376"/>
      <c r="VVY112" s="376"/>
      <c r="VVZ112" s="376"/>
      <c r="VWA112" s="376"/>
      <c r="VWB112" s="376"/>
      <c r="VWC112" s="376"/>
      <c r="VWD112" s="376"/>
      <c r="VWE112" s="376"/>
      <c r="VWF112" s="376"/>
      <c r="VWG112" s="376"/>
      <c r="VWH112" s="376"/>
      <c r="VWI112" s="376"/>
      <c r="VWJ112" s="376"/>
      <c r="VWK112" s="376"/>
      <c r="VWL112" s="376"/>
      <c r="VWM112" s="376"/>
      <c r="VWN112" s="376"/>
      <c r="VWO112" s="376"/>
      <c r="VWP112" s="376"/>
      <c r="VWQ112" s="376"/>
      <c r="VWR112" s="376"/>
      <c r="VWS112" s="376"/>
      <c r="VWT112" s="376"/>
      <c r="VWU112" s="376"/>
      <c r="VWV112" s="376"/>
      <c r="VWW112" s="376"/>
      <c r="VWX112" s="376"/>
      <c r="VWY112" s="376"/>
      <c r="VWZ112" s="376"/>
      <c r="VXA112" s="376"/>
      <c r="VXB112" s="376"/>
      <c r="VXC112" s="376"/>
      <c r="VXD112" s="376"/>
      <c r="VXE112" s="376"/>
      <c r="VXF112" s="376"/>
      <c r="VXG112" s="376"/>
      <c r="VXH112" s="376"/>
      <c r="VXI112" s="376"/>
      <c r="VXJ112" s="376"/>
      <c r="VXK112" s="376"/>
      <c r="VXL112" s="376"/>
      <c r="VXM112" s="376"/>
      <c r="VXN112" s="376"/>
      <c r="VXO112" s="376"/>
      <c r="VXP112" s="376"/>
      <c r="VXQ112" s="376"/>
      <c r="VXR112" s="376"/>
      <c r="VXS112" s="376"/>
      <c r="VXT112" s="376"/>
      <c r="VXU112" s="376"/>
      <c r="VXV112" s="376"/>
      <c r="VXW112" s="376"/>
      <c r="VXX112" s="376"/>
      <c r="VXY112" s="376"/>
      <c r="VXZ112" s="376"/>
      <c r="VYA112" s="376"/>
      <c r="VYB112" s="376"/>
      <c r="VYC112" s="376"/>
      <c r="VYD112" s="376"/>
      <c r="VYE112" s="376"/>
      <c r="VYF112" s="376"/>
      <c r="VYG112" s="376"/>
      <c r="VYH112" s="376"/>
      <c r="VYI112" s="376"/>
      <c r="VYJ112" s="376"/>
      <c r="VYK112" s="376"/>
      <c r="VYL112" s="376"/>
      <c r="VYM112" s="376"/>
      <c r="VYN112" s="376"/>
      <c r="VYO112" s="376"/>
      <c r="VYP112" s="376"/>
      <c r="VYQ112" s="376"/>
      <c r="VYR112" s="376"/>
      <c r="VYS112" s="376"/>
      <c r="VYT112" s="376"/>
      <c r="VYU112" s="376"/>
      <c r="VYV112" s="376"/>
      <c r="VYW112" s="376"/>
      <c r="VYX112" s="376"/>
      <c r="VYY112" s="376"/>
      <c r="VYZ112" s="376"/>
      <c r="VZA112" s="376"/>
      <c r="VZB112" s="376"/>
      <c r="VZC112" s="376"/>
      <c r="VZD112" s="376"/>
      <c r="VZE112" s="376"/>
      <c r="VZF112" s="376"/>
      <c r="VZG112" s="376"/>
      <c r="VZH112" s="376"/>
      <c r="VZI112" s="376"/>
      <c r="VZJ112" s="376"/>
      <c r="VZK112" s="376"/>
      <c r="VZL112" s="376"/>
      <c r="VZM112" s="376"/>
      <c r="VZN112" s="376"/>
      <c r="VZO112" s="376"/>
      <c r="VZP112" s="376"/>
      <c r="VZQ112" s="376"/>
      <c r="VZR112" s="376"/>
      <c r="VZS112" s="376"/>
      <c r="VZT112" s="376"/>
      <c r="VZU112" s="376"/>
      <c r="VZV112" s="376"/>
      <c r="VZW112" s="376"/>
      <c r="VZX112" s="376"/>
      <c r="VZY112" s="376"/>
      <c r="VZZ112" s="376"/>
      <c r="WAA112" s="376"/>
      <c r="WAB112" s="376"/>
      <c r="WAC112" s="376"/>
      <c r="WAD112" s="376"/>
      <c r="WAE112" s="376"/>
      <c r="WAF112" s="376"/>
      <c r="WAG112" s="376"/>
      <c r="WAH112" s="376"/>
      <c r="WAI112" s="376"/>
      <c r="WAJ112" s="376"/>
      <c r="WAK112" s="376"/>
      <c r="WAL112" s="376"/>
      <c r="WAM112" s="376"/>
      <c r="WAN112" s="376"/>
      <c r="WAO112" s="376"/>
      <c r="WAP112" s="376"/>
      <c r="WAQ112" s="376"/>
      <c r="WAR112" s="376"/>
      <c r="WAS112" s="376"/>
      <c r="WAT112" s="376"/>
      <c r="WAU112" s="376"/>
      <c r="WAV112" s="376"/>
      <c r="WAW112" s="376"/>
      <c r="WAX112" s="376"/>
      <c r="WAY112" s="376"/>
      <c r="WAZ112" s="376"/>
      <c r="WBA112" s="376"/>
      <c r="WBB112" s="376"/>
      <c r="WBC112" s="376"/>
      <c r="WBD112" s="376"/>
      <c r="WBE112" s="376"/>
      <c r="WBF112" s="376"/>
      <c r="WBG112" s="376"/>
      <c r="WBH112" s="376"/>
      <c r="WBI112" s="376"/>
      <c r="WBJ112" s="376"/>
      <c r="WBK112" s="376"/>
      <c r="WBL112" s="376"/>
      <c r="WBM112" s="376"/>
      <c r="WBN112" s="376"/>
      <c r="WBO112" s="376"/>
      <c r="WBP112" s="376"/>
      <c r="WBQ112" s="376"/>
      <c r="WBR112" s="376"/>
      <c r="WBS112" s="376"/>
      <c r="WBT112" s="376"/>
      <c r="WBU112" s="376"/>
      <c r="WBV112" s="376"/>
      <c r="WBW112" s="376"/>
      <c r="WBX112" s="376"/>
      <c r="WBY112" s="376"/>
      <c r="WBZ112" s="376"/>
      <c r="WCA112" s="376"/>
      <c r="WCB112" s="376"/>
      <c r="WCC112" s="376"/>
      <c r="WCD112" s="376"/>
      <c r="WCE112" s="376"/>
      <c r="WCF112" s="376"/>
      <c r="WCG112" s="376"/>
      <c r="WCH112" s="376"/>
      <c r="WCI112" s="376"/>
      <c r="WCJ112" s="376"/>
      <c r="WCK112" s="376"/>
      <c r="WCL112" s="376"/>
      <c r="WCM112" s="376"/>
      <c r="WCN112" s="376"/>
      <c r="WCO112" s="376"/>
      <c r="WCP112" s="376"/>
      <c r="WCQ112" s="376"/>
      <c r="WCR112" s="376"/>
      <c r="WCS112" s="376"/>
      <c r="WCT112" s="376"/>
      <c r="WCU112" s="376"/>
      <c r="WCV112" s="376"/>
      <c r="WCW112" s="376"/>
      <c r="WCX112" s="376"/>
      <c r="WCY112" s="376"/>
      <c r="WCZ112" s="376"/>
      <c r="WDA112" s="376"/>
      <c r="WDB112" s="376"/>
      <c r="WDC112" s="376"/>
      <c r="WDD112" s="376"/>
      <c r="WDE112" s="376"/>
      <c r="WDF112" s="376"/>
      <c r="WDG112" s="376"/>
      <c r="WDH112" s="376"/>
      <c r="WDI112" s="376"/>
      <c r="WDJ112" s="376"/>
      <c r="WDK112" s="376"/>
      <c r="WDL112" s="376"/>
      <c r="WDM112" s="376"/>
      <c r="WDN112" s="376"/>
      <c r="WDO112" s="376"/>
      <c r="WDP112" s="376"/>
      <c r="WDQ112" s="376"/>
      <c r="WDR112" s="376"/>
      <c r="WDS112" s="376"/>
      <c r="WDT112" s="376"/>
      <c r="WDU112" s="376"/>
      <c r="WDV112" s="376"/>
      <c r="WDW112" s="376"/>
      <c r="WDX112" s="376"/>
      <c r="WDY112" s="376"/>
      <c r="WDZ112" s="376"/>
      <c r="WEA112" s="376"/>
      <c r="WEB112" s="376"/>
      <c r="WEC112" s="376"/>
      <c r="WED112" s="376"/>
      <c r="WEE112" s="376"/>
      <c r="WEF112" s="376"/>
      <c r="WEG112" s="376"/>
      <c r="WEH112" s="376"/>
      <c r="WEI112" s="376"/>
      <c r="WEJ112" s="376"/>
      <c r="WEK112" s="376"/>
      <c r="WEL112" s="376"/>
      <c r="WEM112" s="376"/>
      <c r="WEN112" s="376"/>
      <c r="WEO112" s="376"/>
      <c r="WEP112" s="376"/>
      <c r="WEQ112" s="376"/>
      <c r="WER112" s="376"/>
      <c r="WES112" s="376"/>
      <c r="WET112" s="376"/>
      <c r="WEU112" s="376"/>
      <c r="WEV112" s="376"/>
      <c r="WEW112" s="376"/>
      <c r="WEX112" s="376"/>
      <c r="WEY112" s="376"/>
      <c r="WEZ112" s="376"/>
      <c r="WFA112" s="376"/>
      <c r="WFB112" s="376"/>
      <c r="WFC112" s="376"/>
      <c r="WFD112" s="376"/>
      <c r="WFE112" s="376"/>
      <c r="WFF112" s="376"/>
      <c r="WFG112" s="376"/>
      <c r="WFH112" s="376"/>
      <c r="WFI112" s="376"/>
      <c r="WFJ112" s="376"/>
      <c r="WFK112" s="376"/>
      <c r="WFL112" s="376"/>
      <c r="WFM112" s="376"/>
      <c r="WFN112" s="376"/>
      <c r="WFO112" s="376"/>
      <c r="WFP112" s="376"/>
      <c r="WFQ112" s="376"/>
      <c r="WFR112" s="376"/>
      <c r="WFS112" s="376"/>
      <c r="WFT112" s="376"/>
      <c r="WFU112" s="376"/>
      <c r="WFV112" s="376"/>
      <c r="WFW112" s="376"/>
      <c r="WFX112" s="376"/>
      <c r="WFY112" s="376"/>
      <c r="WFZ112" s="376"/>
      <c r="WGA112" s="376"/>
      <c r="WGB112" s="376"/>
      <c r="WGC112" s="376"/>
      <c r="WGD112" s="376"/>
      <c r="WGE112" s="376"/>
      <c r="WGF112" s="376"/>
      <c r="WGG112" s="376"/>
      <c r="WGH112" s="376"/>
      <c r="WGI112" s="376"/>
      <c r="WGJ112" s="376"/>
      <c r="WGK112" s="376"/>
      <c r="WGL112" s="376"/>
      <c r="WGM112" s="376"/>
      <c r="WGN112" s="376"/>
      <c r="WGO112" s="376"/>
      <c r="WGP112" s="376"/>
      <c r="WGQ112" s="376"/>
      <c r="WGR112" s="376"/>
      <c r="WGS112" s="376"/>
      <c r="WGT112" s="376"/>
      <c r="WGU112" s="376"/>
      <c r="WGV112" s="376"/>
      <c r="WGW112" s="376"/>
      <c r="WGX112" s="376"/>
      <c r="WGY112" s="376"/>
      <c r="WGZ112" s="376"/>
      <c r="WHA112" s="376"/>
      <c r="WHB112" s="376"/>
      <c r="WHC112" s="376"/>
      <c r="WHD112" s="376"/>
      <c r="WHE112" s="376"/>
      <c r="WHF112" s="376"/>
      <c r="WHG112" s="376"/>
      <c r="WHH112" s="376"/>
      <c r="WHI112" s="376"/>
      <c r="WHJ112" s="376"/>
      <c r="WHK112" s="376"/>
      <c r="WHL112" s="376"/>
      <c r="WHM112" s="376"/>
      <c r="WHN112" s="376"/>
      <c r="WHO112" s="376"/>
      <c r="WHP112" s="376"/>
      <c r="WHQ112" s="376"/>
      <c r="WHR112" s="376"/>
      <c r="WHS112" s="376"/>
      <c r="WHT112" s="376"/>
      <c r="WHU112" s="376"/>
      <c r="WHV112" s="376"/>
      <c r="WHW112" s="376"/>
      <c r="WHX112" s="376"/>
      <c r="WHY112" s="376"/>
      <c r="WHZ112" s="376"/>
      <c r="WIA112" s="376"/>
      <c r="WIB112" s="376"/>
      <c r="WIC112" s="376"/>
      <c r="WID112" s="376"/>
      <c r="WIE112" s="376"/>
      <c r="WIF112" s="376"/>
      <c r="WIG112" s="376"/>
      <c r="WIH112" s="376"/>
      <c r="WII112" s="376"/>
      <c r="WIJ112" s="376"/>
      <c r="WIK112" s="376"/>
      <c r="WIL112" s="376"/>
      <c r="WIM112" s="376"/>
      <c r="WIN112" s="376"/>
      <c r="WIO112" s="376"/>
      <c r="WIP112" s="376"/>
      <c r="WIQ112" s="376"/>
      <c r="WIR112" s="376"/>
      <c r="WIS112" s="376"/>
      <c r="WIT112" s="376"/>
      <c r="WIU112" s="376"/>
      <c r="WIV112" s="376"/>
      <c r="WIW112" s="376"/>
      <c r="WIX112" s="376"/>
      <c r="WIY112" s="376"/>
      <c r="WIZ112" s="376"/>
      <c r="WJA112" s="376"/>
      <c r="WJB112" s="376"/>
      <c r="WJC112" s="376"/>
      <c r="WJD112" s="376"/>
      <c r="WJE112" s="376"/>
      <c r="WJF112" s="376"/>
      <c r="WJG112" s="376"/>
      <c r="WJH112" s="376"/>
      <c r="WJI112" s="376"/>
      <c r="WJJ112" s="376"/>
      <c r="WJK112" s="376"/>
      <c r="WJL112" s="376"/>
      <c r="WJM112" s="376"/>
      <c r="WJN112" s="376"/>
      <c r="WJO112" s="376"/>
      <c r="WJP112" s="376"/>
      <c r="WJQ112" s="376"/>
      <c r="WJR112" s="376"/>
      <c r="WJS112" s="376"/>
      <c r="WJT112" s="376"/>
      <c r="WJU112" s="376"/>
      <c r="WJV112" s="376"/>
      <c r="WJW112" s="376"/>
      <c r="WJX112" s="376"/>
      <c r="WJY112" s="376"/>
      <c r="WJZ112" s="376"/>
      <c r="WKA112" s="376"/>
      <c r="WKB112" s="376"/>
      <c r="WKC112" s="376"/>
      <c r="WKD112" s="376"/>
      <c r="WKE112" s="376"/>
      <c r="WKF112" s="376"/>
      <c r="WKG112" s="376"/>
      <c r="WKH112" s="376"/>
      <c r="WKI112" s="376"/>
      <c r="WKJ112" s="376"/>
      <c r="WKK112" s="376"/>
      <c r="WKL112" s="376"/>
      <c r="WKM112" s="376"/>
      <c r="WKN112" s="376"/>
      <c r="WKO112" s="376"/>
      <c r="WKP112" s="376"/>
      <c r="WKQ112" s="376"/>
      <c r="WKR112" s="376"/>
      <c r="WKS112" s="376"/>
      <c r="WKT112" s="376"/>
      <c r="WKU112" s="376"/>
      <c r="WKV112" s="376"/>
      <c r="WKW112" s="376"/>
      <c r="WKX112" s="376"/>
      <c r="WKY112" s="376"/>
      <c r="WKZ112" s="376"/>
      <c r="WLA112" s="376"/>
      <c r="WLB112" s="376"/>
      <c r="WLC112" s="376"/>
      <c r="WLD112" s="376"/>
      <c r="WLE112" s="376"/>
      <c r="WLF112" s="376"/>
      <c r="WLG112" s="376"/>
      <c r="WLH112" s="376"/>
      <c r="WLI112" s="376"/>
      <c r="WLJ112" s="376"/>
      <c r="WLK112" s="376"/>
      <c r="WLL112" s="376"/>
      <c r="WLM112" s="376"/>
      <c r="WLN112" s="376"/>
      <c r="WLO112" s="376"/>
      <c r="WLP112" s="376"/>
      <c r="WLQ112" s="376"/>
      <c r="WLR112" s="376"/>
      <c r="WLS112" s="376"/>
      <c r="WLT112" s="376"/>
      <c r="WLU112" s="376"/>
      <c r="WLV112" s="376"/>
      <c r="WLW112" s="376"/>
      <c r="WLX112" s="376"/>
      <c r="WLY112" s="376"/>
      <c r="WLZ112" s="376"/>
      <c r="WMA112" s="376"/>
      <c r="WMB112" s="376"/>
      <c r="WMC112" s="376"/>
      <c r="WMD112" s="376"/>
      <c r="WME112" s="376"/>
      <c r="WMF112" s="376"/>
      <c r="WMG112" s="376"/>
      <c r="WMH112" s="376"/>
      <c r="WMI112" s="376"/>
      <c r="WMJ112" s="376"/>
      <c r="WMK112" s="376"/>
      <c r="WML112" s="376"/>
      <c r="WMM112" s="376"/>
      <c r="WMN112" s="376"/>
      <c r="WMO112" s="376"/>
      <c r="WMP112" s="376"/>
      <c r="WMQ112" s="376"/>
      <c r="WMR112" s="376"/>
      <c r="WMS112" s="376"/>
      <c r="WMT112" s="376"/>
      <c r="WMU112" s="376"/>
      <c r="WMV112" s="376"/>
      <c r="WMW112" s="376"/>
      <c r="WMX112" s="376"/>
      <c r="WMY112" s="376"/>
      <c r="WMZ112" s="376"/>
      <c r="WNA112" s="376"/>
      <c r="WNB112" s="376"/>
      <c r="WNC112" s="376"/>
      <c r="WND112" s="376"/>
      <c r="WNE112" s="376"/>
      <c r="WNF112" s="376"/>
      <c r="WNG112" s="376"/>
      <c r="WNH112" s="376"/>
      <c r="WNI112" s="376"/>
      <c r="WNJ112" s="376"/>
      <c r="WNK112" s="376"/>
      <c r="WNL112" s="376"/>
      <c r="WNM112" s="376"/>
      <c r="WNN112" s="376"/>
      <c r="WNO112" s="376"/>
      <c r="WNP112" s="376"/>
      <c r="WNQ112" s="376"/>
      <c r="WNR112" s="376"/>
      <c r="WNS112" s="376"/>
      <c r="WNT112" s="376"/>
      <c r="WNU112" s="376"/>
      <c r="WNV112" s="376"/>
      <c r="WNW112" s="376"/>
      <c r="WNX112" s="376"/>
      <c r="WNY112" s="376"/>
      <c r="WNZ112" s="376"/>
      <c r="WOA112" s="376"/>
      <c r="WOB112" s="376"/>
      <c r="WOC112" s="376"/>
      <c r="WOD112" s="376"/>
      <c r="WOE112" s="376"/>
      <c r="WOF112" s="376"/>
      <c r="WOG112" s="376"/>
      <c r="WOH112" s="376"/>
      <c r="WOI112" s="376"/>
      <c r="WOJ112" s="376"/>
      <c r="WOK112" s="376"/>
      <c r="WOL112" s="376"/>
      <c r="WOM112" s="376"/>
      <c r="WON112" s="376"/>
      <c r="WOO112" s="376"/>
      <c r="WOP112" s="376"/>
      <c r="WOQ112" s="376"/>
      <c r="WOR112" s="376"/>
      <c r="WOS112" s="376"/>
      <c r="WOT112" s="376"/>
      <c r="WOU112" s="376"/>
      <c r="WOV112" s="376"/>
      <c r="WOW112" s="376"/>
      <c r="WOX112" s="376"/>
      <c r="WOY112" s="376"/>
      <c r="WOZ112" s="376"/>
      <c r="WPA112" s="376"/>
      <c r="WPB112" s="376"/>
      <c r="WPC112" s="376"/>
      <c r="WPD112" s="376"/>
      <c r="WPE112" s="376"/>
      <c r="WPF112" s="376"/>
      <c r="WPG112" s="376"/>
      <c r="WPH112" s="376"/>
      <c r="WPI112" s="376"/>
      <c r="WPJ112" s="376"/>
      <c r="WPK112" s="376"/>
      <c r="WPL112" s="376"/>
      <c r="WPM112" s="376"/>
      <c r="WPN112" s="376"/>
      <c r="WPO112" s="376"/>
      <c r="WPP112" s="376"/>
      <c r="WPQ112" s="376"/>
      <c r="WPR112" s="376"/>
      <c r="WPS112" s="376"/>
      <c r="WPT112" s="376"/>
      <c r="WPU112" s="376"/>
      <c r="WPV112" s="376"/>
      <c r="WPW112" s="376"/>
      <c r="WPX112" s="376"/>
      <c r="WPY112" s="376"/>
      <c r="WPZ112" s="376"/>
      <c r="WQA112" s="376"/>
      <c r="WQB112" s="376"/>
      <c r="WQC112" s="376"/>
      <c r="WQD112" s="376"/>
      <c r="WQE112" s="376"/>
      <c r="WQF112" s="376"/>
      <c r="WQG112" s="376"/>
      <c r="WQH112" s="376"/>
      <c r="WQI112" s="376"/>
      <c r="WQJ112" s="376"/>
      <c r="WQK112" s="376"/>
      <c r="WQL112" s="376"/>
      <c r="WQM112" s="376"/>
      <c r="WQN112" s="376"/>
      <c r="WQO112" s="376"/>
      <c r="WQP112" s="376"/>
      <c r="WQQ112" s="376"/>
      <c r="WQR112" s="376"/>
      <c r="WQS112" s="376"/>
      <c r="WQT112" s="376"/>
      <c r="WQU112" s="376"/>
      <c r="WQV112" s="376"/>
      <c r="WQW112" s="376"/>
      <c r="WQX112" s="376"/>
      <c r="WQY112" s="376"/>
      <c r="WQZ112" s="376"/>
      <c r="WRA112" s="376"/>
      <c r="WRB112" s="376"/>
      <c r="WRC112" s="376"/>
      <c r="WRD112" s="376"/>
      <c r="WRE112" s="376"/>
      <c r="WRF112" s="376"/>
      <c r="WRG112" s="376"/>
      <c r="WRH112" s="376"/>
      <c r="WRI112" s="376"/>
      <c r="WRJ112" s="376"/>
      <c r="WRK112" s="376"/>
      <c r="WRL112" s="376"/>
      <c r="WRM112" s="376"/>
      <c r="WRN112" s="376"/>
      <c r="WRO112" s="376"/>
      <c r="WRP112" s="376"/>
      <c r="WRQ112" s="376"/>
      <c r="WRR112" s="376"/>
      <c r="WRS112" s="376"/>
      <c r="WRT112" s="376"/>
      <c r="WRU112" s="376"/>
      <c r="WRV112" s="376"/>
      <c r="WRW112" s="376"/>
      <c r="WRX112" s="376"/>
      <c r="WRY112" s="376"/>
      <c r="WRZ112" s="376"/>
      <c r="WSA112" s="376"/>
      <c r="WSB112" s="376"/>
      <c r="WSC112" s="376"/>
      <c r="WSD112" s="376"/>
      <c r="WSE112" s="376"/>
      <c r="WSF112" s="376"/>
      <c r="WSG112" s="376"/>
      <c r="WSH112" s="376"/>
      <c r="WSI112" s="376"/>
      <c r="WSJ112" s="376"/>
      <c r="WSK112" s="376"/>
      <c r="WSL112" s="376"/>
      <c r="WSM112" s="376"/>
      <c r="WSN112" s="376"/>
      <c r="WSO112" s="376"/>
      <c r="WSP112" s="376"/>
      <c r="WSQ112" s="376"/>
      <c r="WSR112" s="376"/>
      <c r="WSS112" s="376"/>
      <c r="WST112" s="376"/>
      <c r="WSU112" s="376"/>
      <c r="WSV112" s="376"/>
      <c r="WSW112" s="376"/>
      <c r="WSX112" s="376"/>
      <c r="WSY112" s="376"/>
      <c r="WSZ112" s="376"/>
      <c r="WTA112" s="376"/>
      <c r="WTB112" s="376"/>
      <c r="WTC112" s="376"/>
      <c r="WTD112" s="376"/>
      <c r="WTE112" s="376"/>
      <c r="WTF112" s="376"/>
      <c r="WTG112" s="376"/>
      <c r="WTH112" s="376"/>
      <c r="WTI112" s="376"/>
      <c r="WTJ112" s="376"/>
      <c r="WTK112" s="376"/>
      <c r="WTL112" s="376"/>
      <c r="WTM112" s="376"/>
      <c r="WTN112" s="376"/>
      <c r="WTO112" s="376"/>
      <c r="WTP112" s="376"/>
      <c r="WTQ112" s="376"/>
      <c r="WTR112" s="376"/>
      <c r="WTS112" s="376"/>
      <c r="WTT112" s="376"/>
      <c r="WTU112" s="376"/>
      <c r="WTV112" s="376"/>
      <c r="WTW112" s="376"/>
      <c r="WTX112" s="376"/>
      <c r="WTY112" s="376"/>
      <c r="WTZ112" s="376"/>
      <c r="WUA112" s="376"/>
      <c r="WUB112" s="376"/>
      <c r="WUC112" s="376"/>
      <c r="WUD112" s="376"/>
      <c r="WUE112" s="376"/>
      <c r="WUF112" s="376"/>
      <c r="WUG112" s="376"/>
      <c r="WUH112" s="376"/>
      <c r="WUI112" s="376"/>
      <c r="WUJ112" s="376"/>
      <c r="WUK112" s="376"/>
      <c r="WUL112" s="376"/>
      <c r="WUM112" s="376"/>
      <c r="WUN112" s="376"/>
      <c r="WUO112" s="376"/>
      <c r="WUP112" s="376"/>
      <c r="WUQ112" s="376"/>
      <c r="WUR112" s="376"/>
      <c r="WUS112" s="376"/>
      <c r="WUT112" s="376"/>
      <c r="WUU112" s="376"/>
      <c r="WUV112" s="376"/>
      <c r="WUW112" s="376"/>
      <c r="WUX112" s="376"/>
      <c r="WUY112" s="376"/>
      <c r="WUZ112" s="376"/>
      <c r="WVA112" s="376"/>
      <c r="WVB112" s="376"/>
      <c r="WVC112" s="376"/>
      <c r="WVD112" s="376"/>
      <c r="WVE112" s="376"/>
      <c r="WVF112" s="376"/>
      <c r="WVG112" s="376"/>
      <c r="WVH112" s="376"/>
      <c r="WVI112" s="376"/>
      <c r="WVJ112" s="376"/>
      <c r="WVK112" s="376"/>
      <c r="WVL112" s="376"/>
      <c r="WVM112" s="376"/>
      <c r="WVN112" s="376"/>
      <c r="WVO112" s="376"/>
      <c r="WVP112" s="376"/>
      <c r="WVQ112" s="376"/>
      <c r="WVR112" s="376"/>
      <c r="WVS112" s="376"/>
      <c r="WVT112" s="376"/>
      <c r="WVU112" s="376"/>
      <c r="WVV112" s="376"/>
      <c r="WVW112" s="376"/>
      <c r="WVX112" s="376"/>
      <c r="WVY112" s="376"/>
      <c r="WVZ112" s="376"/>
      <c r="WWA112" s="376"/>
      <c r="WWB112" s="376"/>
      <c r="WWC112" s="376"/>
      <c r="WWD112" s="376"/>
      <c r="WWE112" s="376"/>
      <c r="WWF112" s="376"/>
      <c r="WWG112" s="376"/>
      <c r="WWH112" s="376"/>
      <c r="WWI112" s="376"/>
      <c r="WWJ112" s="376"/>
      <c r="WWK112" s="376"/>
      <c r="WWL112" s="376"/>
      <c r="WWM112" s="376"/>
      <c r="WWN112" s="376"/>
      <c r="WWO112" s="376"/>
      <c r="WWP112" s="376"/>
      <c r="WWQ112" s="376"/>
      <c r="WWR112" s="376"/>
      <c r="WWS112" s="376"/>
      <c r="WWT112" s="376"/>
      <c r="WWU112" s="376"/>
      <c r="WWV112" s="376"/>
      <c r="WWW112" s="376"/>
      <c r="WWX112" s="376"/>
      <c r="WWY112" s="376"/>
      <c r="WWZ112" s="376"/>
      <c r="WXA112" s="376"/>
      <c r="WXB112" s="376"/>
      <c r="WXC112" s="376"/>
      <c r="WXD112" s="376"/>
      <c r="WXE112" s="376"/>
      <c r="WXF112" s="376"/>
      <c r="WXG112" s="376"/>
      <c r="WXH112" s="376"/>
      <c r="WXI112" s="376"/>
      <c r="WXJ112" s="376"/>
      <c r="WXK112" s="376"/>
      <c r="WXL112" s="376"/>
      <c r="WXM112" s="376"/>
      <c r="WXN112" s="376"/>
      <c r="WXO112" s="376"/>
      <c r="WXP112" s="376"/>
      <c r="WXQ112" s="376"/>
      <c r="WXR112" s="376"/>
      <c r="WXS112" s="376"/>
      <c r="WXT112" s="376"/>
      <c r="WXU112" s="376"/>
      <c r="WXV112" s="376"/>
      <c r="WXW112" s="376"/>
      <c r="WXX112" s="376"/>
      <c r="WXY112" s="376"/>
      <c r="WXZ112" s="376"/>
      <c r="WYA112" s="376"/>
      <c r="WYB112" s="376"/>
      <c r="WYC112" s="376"/>
      <c r="WYD112" s="376"/>
      <c r="WYE112" s="376"/>
      <c r="WYF112" s="376"/>
      <c r="WYG112" s="376"/>
      <c r="WYH112" s="376"/>
      <c r="WYI112" s="376"/>
      <c r="WYJ112" s="376"/>
      <c r="WYK112" s="376"/>
      <c r="WYL112" s="376"/>
      <c r="WYM112" s="376"/>
      <c r="WYN112" s="376"/>
      <c r="WYO112" s="376"/>
      <c r="WYP112" s="376"/>
      <c r="WYQ112" s="376"/>
      <c r="WYR112" s="376"/>
      <c r="WYS112" s="376"/>
      <c r="WYT112" s="376"/>
      <c r="WYU112" s="376"/>
      <c r="WYV112" s="376"/>
      <c r="WYW112" s="376"/>
      <c r="WYX112" s="376"/>
      <c r="WYY112" s="376"/>
      <c r="WYZ112" s="376"/>
      <c r="WZA112" s="376"/>
      <c r="WZB112" s="376"/>
      <c r="WZC112" s="376"/>
      <c r="WZD112" s="376"/>
      <c r="WZE112" s="376"/>
      <c r="WZF112" s="376"/>
      <c r="WZG112" s="376"/>
      <c r="WZH112" s="376"/>
      <c r="WZI112" s="376"/>
      <c r="WZJ112" s="376"/>
      <c r="WZK112" s="376"/>
      <c r="WZL112" s="376"/>
      <c r="WZM112" s="376"/>
      <c r="WZN112" s="376"/>
      <c r="WZO112" s="376"/>
      <c r="WZP112" s="376"/>
      <c r="WZQ112" s="376"/>
      <c r="WZR112" s="376"/>
      <c r="WZS112" s="376"/>
      <c r="WZT112" s="376"/>
      <c r="WZU112" s="376"/>
      <c r="WZV112" s="376"/>
      <c r="WZW112" s="376"/>
      <c r="WZX112" s="376"/>
      <c r="WZY112" s="376"/>
      <c r="WZZ112" s="376"/>
      <c r="XAA112" s="376"/>
      <c r="XAB112" s="376"/>
      <c r="XAC112" s="376"/>
      <c r="XAD112" s="376"/>
      <c r="XAE112" s="376"/>
      <c r="XAF112" s="376"/>
      <c r="XAG112" s="376"/>
      <c r="XAH112" s="376"/>
      <c r="XAI112" s="376"/>
      <c r="XAJ112" s="376"/>
      <c r="XAK112" s="376"/>
      <c r="XAL112" s="376"/>
      <c r="XAM112" s="376"/>
      <c r="XAN112" s="376"/>
      <c r="XAO112" s="376"/>
      <c r="XAP112" s="376"/>
      <c r="XAQ112" s="376"/>
      <c r="XAR112" s="376"/>
      <c r="XAS112" s="376"/>
      <c r="XAT112" s="376"/>
      <c r="XAU112" s="376"/>
      <c r="XAV112" s="376"/>
      <c r="XAW112" s="376"/>
      <c r="XAX112" s="376"/>
      <c r="XAY112" s="376"/>
      <c r="XAZ112" s="376"/>
      <c r="XBA112" s="376"/>
      <c r="XBB112" s="376"/>
      <c r="XBC112" s="376"/>
      <c r="XBD112" s="376"/>
      <c r="XBE112" s="376"/>
      <c r="XBF112" s="376"/>
      <c r="XBG112" s="376"/>
      <c r="XBH112" s="376"/>
      <c r="XBI112" s="376"/>
      <c r="XBJ112" s="376"/>
      <c r="XBK112" s="376"/>
      <c r="XBL112" s="376"/>
      <c r="XBM112" s="376"/>
      <c r="XBN112" s="376"/>
      <c r="XBO112" s="376"/>
      <c r="XBP112" s="376"/>
      <c r="XBQ112" s="376"/>
      <c r="XBR112" s="376"/>
      <c r="XBS112" s="376"/>
      <c r="XBT112" s="376"/>
      <c r="XBU112" s="376"/>
      <c r="XBV112" s="376"/>
      <c r="XBW112" s="376"/>
    </row>
    <row r="113" spans="1:16299" s="367" customFormat="1" x14ac:dyDescent="0.2">
      <c r="A113" s="278"/>
      <c r="B113" s="376"/>
      <c r="C113" s="427"/>
      <c r="D113" s="376"/>
      <c r="E113" s="376"/>
      <c r="F113" s="376"/>
      <c r="G113" s="376"/>
      <c r="H113" s="376"/>
      <c r="I113" s="376"/>
      <c r="J113" s="376"/>
      <c r="K113" s="376"/>
      <c r="L113" s="376"/>
      <c r="M113" s="376"/>
      <c r="N113" s="376"/>
      <c r="O113" s="376"/>
      <c r="P113" s="376"/>
      <c r="Q113" s="376"/>
      <c r="R113" s="376"/>
      <c r="S113" s="376"/>
      <c r="T113" s="376"/>
      <c r="U113" s="376"/>
      <c r="V113" s="376"/>
      <c r="W113" s="376"/>
      <c r="X113" s="376"/>
      <c r="Y113" s="376"/>
      <c r="Z113" s="376"/>
      <c r="AA113" s="376"/>
      <c r="AB113" s="376"/>
      <c r="AC113" s="376"/>
      <c r="AD113" s="376"/>
      <c r="AE113" s="376"/>
      <c r="AF113" s="376"/>
      <c r="AG113" s="376"/>
      <c r="AH113" s="376"/>
      <c r="AI113" s="376"/>
      <c r="AJ113" s="376"/>
      <c r="AK113" s="376"/>
      <c r="AL113" s="376"/>
      <c r="AM113" s="376"/>
      <c r="AN113" s="376"/>
      <c r="AO113" s="376"/>
      <c r="AP113" s="376"/>
      <c r="AQ113" s="376"/>
      <c r="AR113" s="376"/>
      <c r="AS113" s="376"/>
      <c r="AT113" s="376"/>
      <c r="AU113" s="376"/>
      <c r="AV113" s="376"/>
      <c r="AW113" s="376"/>
      <c r="AX113" s="376"/>
      <c r="AY113" s="376"/>
      <c r="AZ113" s="376"/>
      <c r="BA113" s="376"/>
      <c r="BB113" s="376"/>
      <c r="BC113" s="376"/>
      <c r="BD113" s="376"/>
      <c r="BE113" s="376"/>
      <c r="BF113" s="376"/>
      <c r="BG113" s="376"/>
      <c r="BH113" s="376"/>
      <c r="BI113" s="376"/>
      <c r="BJ113" s="376"/>
      <c r="BK113" s="376"/>
      <c r="BL113" s="376"/>
      <c r="BM113" s="376"/>
      <c r="BN113" s="376"/>
      <c r="BO113" s="376"/>
      <c r="BP113" s="376"/>
      <c r="BQ113" s="376"/>
      <c r="BR113" s="376"/>
      <c r="BS113" s="376"/>
      <c r="BT113" s="376"/>
      <c r="BU113" s="376"/>
      <c r="BV113" s="376"/>
      <c r="BW113" s="376"/>
      <c r="BX113" s="376"/>
      <c r="BY113" s="376"/>
      <c r="BZ113" s="376"/>
      <c r="CA113" s="376"/>
      <c r="CB113" s="376"/>
      <c r="CC113" s="376"/>
      <c r="CD113" s="376"/>
      <c r="CE113" s="376"/>
      <c r="CF113" s="376"/>
      <c r="CG113" s="376"/>
      <c r="CH113" s="376"/>
      <c r="CI113" s="376"/>
      <c r="CJ113" s="376"/>
      <c r="CK113" s="376"/>
      <c r="CL113" s="376"/>
      <c r="CM113" s="376"/>
      <c r="CN113" s="376"/>
      <c r="CO113" s="376"/>
      <c r="CP113" s="376"/>
      <c r="CQ113" s="376"/>
      <c r="CR113" s="376"/>
      <c r="CS113" s="376"/>
      <c r="CT113" s="376"/>
      <c r="CU113" s="376"/>
      <c r="CV113" s="376"/>
      <c r="CW113" s="376"/>
      <c r="CX113" s="376"/>
      <c r="CY113" s="376"/>
      <c r="CZ113" s="376"/>
      <c r="DA113" s="376"/>
      <c r="DB113" s="376"/>
      <c r="DC113" s="376"/>
      <c r="DD113" s="376"/>
      <c r="DE113" s="376"/>
      <c r="DF113" s="376"/>
      <c r="DG113" s="376"/>
      <c r="DH113" s="376"/>
      <c r="DI113" s="376"/>
      <c r="DJ113" s="376"/>
      <c r="DK113" s="376"/>
      <c r="DL113" s="376"/>
      <c r="DM113" s="376"/>
      <c r="DN113" s="376"/>
      <c r="DO113" s="376"/>
      <c r="DP113" s="376"/>
      <c r="DQ113" s="376"/>
      <c r="DR113" s="376"/>
      <c r="DS113" s="376"/>
      <c r="DT113" s="376"/>
      <c r="DU113" s="376"/>
      <c r="DV113" s="376"/>
      <c r="DW113" s="376"/>
      <c r="DX113" s="376"/>
      <c r="DY113" s="376"/>
      <c r="DZ113" s="376"/>
      <c r="EA113" s="376"/>
      <c r="EB113" s="376"/>
      <c r="EC113" s="376"/>
      <c r="ED113" s="376"/>
      <c r="EE113" s="376"/>
      <c r="EF113" s="376"/>
      <c r="EG113" s="376"/>
      <c r="EH113" s="376"/>
      <c r="EI113" s="376"/>
      <c r="EJ113" s="376"/>
      <c r="EK113" s="376"/>
      <c r="EL113" s="376"/>
      <c r="EM113" s="376"/>
      <c r="EN113" s="376"/>
      <c r="EO113" s="376"/>
      <c r="EP113" s="376"/>
      <c r="EQ113" s="376"/>
      <c r="ER113" s="376"/>
      <c r="ES113" s="376"/>
      <c r="ET113" s="376"/>
      <c r="EU113" s="376"/>
      <c r="EV113" s="376"/>
      <c r="EW113" s="376"/>
      <c r="EX113" s="376"/>
      <c r="EY113" s="376"/>
      <c r="EZ113" s="376"/>
      <c r="FA113" s="376"/>
      <c r="FB113" s="376"/>
      <c r="FC113" s="376"/>
      <c r="FD113" s="376"/>
      <c r="FE113" s="376"/>
      <c r="FF113" s="376"/>
      <c r="FG113" s="376"/>
      <c r="FH113" s="376"/>
      <c r="FI113" s="376"/>
      <c r="FJ113" s="376"/>
      <c r="FK113" s="376"/>
      <c r="FL113" s="376"/>
      <c r="FM113" s="376"/>
      <c r="FN113" s="376"/>
      <c r="FO113" s="376"/>
      <c r="FP113" s="376"/>
      <c r="FQ113" s="376"/>
      <c r="FR113" s="376"/>
      <c r="FS113" s="376"/>
      <c r="FT113" s="376"/>
      <c r="FU113" s="376"/>
      <c r="FV113" s="376"/>
      <c r="FW113" s="376"/>
      <c r="FX113" s="376"/>
      <c r="FY113" s="376"/>
      <c r="FZ113" s="376"/>
      <c r="GA113" s="376"/>
      <c r="GB113" s="376"/>
      <c r="GC113" s="376"/>
      <c r="GD113" s="376"/>
      <c r="GE113" s="376"/>
      <c r="GF113" s="376"/>
      <c r="GG113" s="376"/>
      <c r="GH113" s="376"/>
      <c r="GI113" s="376"/>
      <c r="GJ113" s="376"/>
      <c r="GK113" s="376"/>
      <c r="GL113" s="376"/>
      <c r="GM113" s="376"/>
      <c r="GN113" s="376"/>
      <c r="GO113" s="376"/>
      <c r="GP113" s="376"/>
      <c r="GQ113" s="376"/>
      <c r="GR113" s="376"/>
      <c r="GS113" s="376"/>
      <c r="GT113" s="376"/>
      <c r="GU113" s="376"/>
      <c r="GV113" s="376"/>
      <c r="GW113" s="376"/>
      <c r="GX113" s="376"/>
      <c r="GY113" s="376"/>
      <c r="GZ113" s="376"/>
      <c r="HA113" s="376"/>
      <c r="HB113" s="376"/>
      <c r="HC113" s="376"/>
      <c r="HD113" s="376"/>
      <c r="HE113" s="376"/>
      <c r="HF113" s="376"/>
      <c r="HG113" s="376"/>
      <c r="HH113" s="376"/>
      <c r="HI113" s="376"/>
      <c r="HJ113" s="376"/>
      <c r="HK113" s="376"/>
      <c r="HL113" s="376"/>
      <c r="HM113" s="376"/>
      <c r="HN113" s="376"/>
      <c r="HO113" s="376"/>
      <c r="HP113" s="376"/>
      <c r="HQ113" s="376"/>
      <c r="HR113" s="376"/>
      <c r="HS113" s="376"/>
      <c r="HT113" s="376"/>
      <c r="HU113" s="376"/>
      <c r="HV113" s="376"/>
      <c r="HW113" s="376"/>
      <c r="HX113" s="376"/>
      <c r="HY113" s="376"/>
      <c r="HZ113" s="376"/>
      <c r="IA113" s="376"/>
      <c r="IB113" s="376"/>
      <c r="IC113" s="376"/>
      <c r="ID113" s="376"/>
      <c r="IE113" s="376"/>
      <c r="IF113" s="376"/>
      <c r="IG113" s="376"/>
      <c r="IH113" s="376"/>
      <c r="II113" s="376"/>
      <c r="IJ113" s="376"/>
      <c r="IK113" s="376"/>
      <c r="IL113" s="376"/>
      <c r="IM113" s="376"/>
      <c r="IN113" s="376"/>
      <c r="IO113" s="376"/>
      <c r="IP113" s="376"/>
      <c r="IQ113" s="376"/>
      <c r="IR113" s="376"/>
      <c r="IS113" s="376"/>
      <c r="IT113" s="376"/>
      <c r="IU113" s="376"/>
      <c r="IV113" s="376"/>
      <c r="IW113" s="376"/>
      <c r="IX113" s="376"/>
      <c r="IY113" s="376"/>
      <c r="IZ113" s="376"/>
      <c r="JA113" s="376"/>
      <c r="JB113" s="376"/>
      <c r="JC113" s="376"/>
      <c r="JD113" s="376"/>
      <c r="JE113" s="376"/>
      <c r="JF113" s="376"/>
      <c r="JG113" s="376"/>
      <c r="JH113" s="376"/>
      <c r="JI113" s="376"/>
      <c r="JJ113" s="376"/>
      <c r="JK113" s="376"/>
      <c r="JL113" s="376"/>
      <c r="JM113" s="376"/>
      <c r="JN113" s="376"/>
      <c r="JO113" s="376"/>
      <c r="JP113" s="376"/>
      <c r="JQ113" s="376"/>
      <c r="JR113" s="376"/>
      <c r="JS113" s="376"/>
      <c r="JT113" s="376"/>
      <c r="JU113" s="376"/>
      <c r="JV113" s="376"/>
      <c r="JW113" s="376"/>
      <c r="JX113" s="376"/>
      <c r="JY113" s="376"/>
      <c r="JZ113" s="376"/>
      <c r="KA113" s="376"/>
      <c r="KB113" s="376"/>
      <c r="KC113" s="376"/>
      <c r="KD113" s="376"/>
      <c r="KE113" s="376"/>
      <c r="KF113" s="376"/>
      <c r="KG113" s="376"/>
      <c r="KH113" s="376"/>
      <c r="KI113" s="376"/>
      <c r="KJ113" s="376"/>
      <c r="KK113" s="376"/>
      <c r="KL113" s="376"/>
      <c r="KM113" s="376"/>
      <c r="KN113" s="376"/>
      <c r="KO113" s="376"/>
      <c r="KP113" s="376"/>
      <c r="KQ113" s="376"/>
      <c r="KR113" s="376"/>
      <c r="KS113" s="376"/>
      <c r="KT113" s="376"/>
      <c r="KU113" s="376"/>
      <c r="KV113" s="376"/>
      <c r="KW113" s="376"/>
      <c r="KX113" s="376"/>
      <c r="KY113" s="376"/>
      <c r="KZ113" s="376"/>
      <c r="LA113" s="376"/>
      <c r="LB113" s="376"/>
      <c r="LC113" s="376"/>
      <c r="LD113" s="376"/>
      <c r="LE113" s="376"/>
      <c r="LF113" s="376"/>
      <c r="LG113" s="376"/>
      <c r="LH113" s="376"/>
      <c r="LI113" s="376"/>
      <c r="LJ113" s="376"/>
      <c r="LK113" s="376"/>
      <c r="LL113" s="376"/>
      <c r="LM113" s="376"/>
      <c r="LN113" s="376"/>
      <c r="LO113" s="376"/>
      <c r="LP113" s="376"/>
      <c r="LQ113" s="376"/>
      <c r="LR113" s="376"/>
      <c r="LS113" s="376"/>
      <c r="LT113" s="376"/>
      <c r="LU113" s="376"/>
      <c r="LV113" s="376"/>
      <c r="LW113" s="376"/>
      <c r="LX113" s="376"/>
      <c r="LY113" s="376"/>
      <c r="LZ113" s="376"/>
      <c r="MA113" s="376"/>
      <c r="MB113" s="376"/>
      <c r="MC113" s="376"/>
      <c r="MD113" s="376"/>
      <c r="ME113" s="376"/>
      <c r="MF113" s="376"/>
      <c r="MG113" s="376"/>
      <c r="MH113" s="376"/>
      <c r="MI113" s="376"/>
      <c r="MJ113" s="376"/>
      <c r="MK113" s="376"/>
      <c r="ML113" s="376"/>
      <c r="MM113" s="376"/>
      <c r="MN113" s="376"/>
      <c r="MO113" s="376"/>
      <c r="MP113" s="376"/>
      <c r="MQ113" s="376"/>
      <c r="MR113" s="376"/>
      <c r="MS113" s="376"/>
      <c r="MT113" s="376"/>
      <c r="MU113" s="376"/>
      <c r="MV113" s="376"/>
      <c r="MW113" s="376"/>
      <c r="MX113" s="376"/>
      <c r="MY113" s="376"/>
      <c r="MZ113" s="376"/>
      <c r="NA113" s="376"/>
      <c r="NB113" s="376"/>
      <c r="NC113" s="376"/>
      <c r="ND113" s="376"/>
      <c r="NE113" s="376"/>
      <c r="NF113" s="376"/>
      <c r="NG113" s="376"/>
      <c r="NH113" s="376"/>
      <c r="NI113" s="376"/>
      <c r="NJ113" s="376"/>
      <c r="NK113" s="376"/>
      <c r="NL113" s="376"/>
      <c r="NM113" s="376"/>
      <c r="NN113" s="376"/>
      <c r="NO113" s="376"/>
      <c r="NP113" s="376"/>
      <c r="NQ113" s="376"/>
      <c r="NR113" s="376"/>
      <c r="NS113" s="376"/>
      <c r="NT113" s="376"/>
      <c r="NU113" s="376"/>
      <c r="NV113" s="376"/>
      <c r="NW113" s="376"/>
      <c r="NX113" s="376"/>
      <c r="NY113" s="376"/>
      <c r="NZ113" s="376"/>
      <c r="OA113" s="376"/>
      <c r="OB113" s="376"/>
      <c r="OC113" s="376"/>
      <c r="OD113" s="376"/>
      <c r="OE113" s="376"/>
      <c r="OF113" s="376"/>
      <c r="OG113" s="376"/>
      <c r="OH113" s="376"/>
      <c r="OI113" s="376"/>
      <c r="OJ113" s="376"/>
      <c r="OK113" s="376"/>
      <c r="OL113" s="376"/>
      <c r="OM113" s="376"/>
      <c r="ON113" s="376"/>
      <c r="OO113" s="376"/>
      <c r="OP113" s="376"/>
      <c r="OQ113" s="376"/>
      <c r="OR113" s="376"/>
      <c r="OS113" s="376"/>
      <c r="OT113" s="376"/>
      <c r="OU113" s="376"/>
      <c r="OV113" s="376"/>
      <c r="OW113" s="376"/>
      <c r="OX113" s="376"/>
      <c r="OY113" s="376"/>
      <c r="OZ113" s="376"/>
      <c r="PA113" s="376"/>
      <c r="PB113" s="376"/>
      <c r="PC113" s="376"/>
      <c r="PD113" s="376"/>
      <c r="PE113" s="376"/>
      <c r="PF113" s="376"/>
      <c r="PG113" s="376"/>
      <c r="PH113" s="376"/>
      <c r="PI113" s="376"/>
      <c r="PJ113" s="376"/>
      <c r="PK113" s="376"/>
      <c r="PL113" s="376"/>
      <c r="PM113" s="376"/>
      <c r="PN113" s="376"/>
      <c r="PO113" s="376"/>
      <c r="PP113" s="376"/>
      <c r="PQ113" s="376"/>
      <c r="PR113" s="376"/>
      <c r="PS113" s="376"/>
      <c r="PT113" s="376"/>
      <c r="PU113" s="376"/>
      <c r="PV113" s="376"/>
      <c r="PW113" s="376"/>
      <c r="PX113" s="376"/>
      <c r="PY113" s="376"/>
      <c r="PZ113" s="376"/>
      <c r="QA113" s="376"/>
      <c r="QB113" s="376"/>
      <c r="QC113" s="376"/>
      <c r="QD113" s="376"/>
      <c r="QE113" s="376"/>
      <c r="QF113" s="376"/>
      <c r="QG113" s="376"/>
      <c r="QH113" s="376"/>
      <c r="QI113" s="376"/>
      <c r="QJ113" s="376"/>
      <c r="QK113" s="376"/>
      <c r="QL113" s="376"/>
      <c r="QM113" s="376"/>
      <c r="QN113" s="376"/>
      <c r="QO113" s="376"/>
      <c r="QP113" s="376"/>
      <c r="QQ113" s="376"/>
      <c r="QR113" s="376"/>
      <c r="QS113" s="376"/>
      <c r="QT113" s="376"/>
      <c r="QU113" s="376"/>
      <c r="QV113" s="376"/>
      <c r="QW113" s="376"/>
      <c r="QX113" s="376"/>
      <c r="QY113" s="376"/>
      <c r="QZ113" s="376"/>
      <c r="RA113" s="376"/>
      <c r="RB113" s="376"/>
      <c r="RC113" s="376"/>
      <c r="RD113" s="376"/>
      <c r="RE113" s="376"/>
      <c r="RF113" s="376"/>
      <c r="RG113" s="376"/>
      <c r="RH113" s="376"/>
      <c r="RI113" s="376"/>
      <c r="RJ113" s="376"/>
      <c r="RK113" s="376"/>
      <c r="RL113" s="376"/>
      <c r="RM113" s="376"/>
      <c r="RN113" s="376"/>
      <c r="RO113" s="376"/>
      <c r="RP113" s="376"/>
      <c r="RQ113" s="376"/>
      <c r="RR113" s="376"/>
      <c r="RS113" s="376"/>
      <c r="RT113" s="376"/>
      <c r="RU113" s="376"/>
      <c r="RV113" s="376"/>
      <c r="RW113" s="376"/>
      <c r="RX113" s="376"/>
      <c r="RY113" s="376"/>
      <c r="RZ113" s="376"/>
      <c r="SA113" s="376"/>
      <c r="SB113" s="376"/>
      <c r="SC113" s="376"/>
      <c r="SD113" s="376"/>
      <c r="SE113" s="376"/>
      <c r="SF113" s="376"/>
      <c r="SG113" s="376"/>
      <c r="SH113" s="376"/>
      <c r="SI113" s="376"/>
      <c r="SJ113" s="376"/>
      <c r="SK113" s="376"/>
      <c r="SL113" s="376"/>
      <c r="SM113" s="376"/>
      <c r="SN113" s="376"/>
      <c r="SO113" s="376"/>
      <c r="SP113" s="376"/>
      <c r="SQ113" s="376"/>
      <c r="SR113" s="376"/>
      <c r="SS113" s="376"/>
      <c r="ST113" s="376"/>
      <c r="SU113" s="376"/>
      <c r="SV113" s="376"/>
      <c r="SW113" s="376"/>
      <c r="SX113" s="376"/>
      <c r="SY113" s="376"/>
      <c r="SZ113" s="376"/>
      <c r="TA113" s="376"/>
      <c r="TB113" s="376"/>
      <c r="TC113" s="376"/>
      <c r="TD113" s="376"/>
      <c r="TE113" s="376"/>
      <c r="TF113" s="376"/>
      <c r="TG113" s="376"/>
      <c r="TH113" s="376"/>
      <c r="TI113" s="376"/>
      <c r="TJ113" s="376"/>
      <c r="TK113" s="376"/>
      <c r="TL113" s="376"/>
      <c r="TM113" s="376"/>
      <c r="TN113" s="376"/>
      <c r="TO113" s="376"/>
      <c r="TP113" s="376"/>
      <c r="TQ113" s="376"/>
      <c r="TR113" s="376"/>
      <c r="TS113" s="376"/>
      <c r="TT113" s="376"/>
      <c r="TU113" s="376"/>
      <c r="TV113" s="376"/>
      <c r="TW113" s="376"/>
      <c r="TX113" s="376"/>
      <c r="TY113" s="376"/>
      <c r="TZ113" s="376"/>
      <c r="UA113" s="376"/>
      <c r="UB113" s="376"/>
      <c r="UC113" s="376"/>
      <c r="UD113" s="376"/>
      <c r="UE113" s="376"/>
      <c r="UF113" s="376"/>
      <c r="UG113" s="376"/>
      <c r="UH113" s="376"/>
      <c r="UI113" s="376"/>
      <c r="UJ113" s="376"/>
      <c r="UK113" s="376"/>
      <c r="UL113" s="376"/>
      <c r="UM113" s="376"/>
      <c r="UN113" s="376"/>
      <c r="UO113" s="376"/>
      <c r="UP113" s="376"/>
      <c r="UQ113" s="376"/>
      <c r="UR113" s="376"/>
      <c r="US113" s="376"/>
      <c r="UT113" s="376"/>
      <c r="UU113" s="376"/>
      <c r="UV113" s="376"/>
      <c r="UW113" s="376"/>
      <c r="UX113" s="376"/>
      <c r="UY113" s="376"/>
      <c r="UZ113" s="376"/>
      <c r="VA113" s="376"/>
      <c r="VB113" s="376"/>
      <c r="VC113" s="376"/>
      <c r="VD113" s="376"/>
      <c r="VE113" s="376"/>
      <c r="VF113" s="376"/>
      <c r="VG113" s="376"/>
      <c r="VH113" s="376"/>
      <c r="VI113" s="376"/>
      <c r="VJ113" s="376"/>
      <c r="VK113" s="376"/>
      <c r="VL113" s="376"/>
      <c r="VM113" s="376"/>
      <c r="VN113" s="376"/>
      <c r="VO113" s="376"/>
      <c r="VP113" s="376"/>
      <c r="VQ113" s="376"/>
      <c r="VR113" s="376"/>
      <c r="VS113" s="376"/>
      <c r="VT113" s="376"/>
      <c r="VU113" s="376"/>
      <c r="VV113" s="376"/>
      <c r="VW113" s="376"/>
      <c r="VX113" s="376"/>
      <c r="VY113" s="376"/>
      <c r="VZ113" s="376"/>
      <c r="WA113" s="376"/>
      <c r="WB113" s="376"/>
      <c r="WC113" s="376"/>
      <c r="WD113" s="376"/>
      <c r="WE113" s="376"/>
      <c r="WF113" s="376"/>
      <c r="WG113" s="376"/>
      <c r="WH113" s="376"/>
      <c r="WI113" s="376"/>
      <c r="WJ113" s="376"/>
      <c r="WK113" s="376"/>
      <c r="WL113" s="376"/>
      <c r="WM113" s="376"/>
      <c r="WN113" s="376"/>
      <c r="WO113" s="376"/>
      <c r="WP113" s="376"/>
      <c r="WQ113" s="376"/>
      <c r="WR113" s="376"/>
      <c r="WS113" s="376"/>
      <c r="WT113" s="376"/>
      <c r="WU113" s="376"/>
      <c r="WV113" s="376"/>
      <c r="WW113" s="376"/>
      <c r="WX113" s="376"/>
      <c r="WY113" s="376"/>
      <c r="WZ113" s="376"/>
      <c r="XA113" s="376"/>
      <c r="XB113" s="376"/>
      <c r="XC113" s="376"/>
      <c r="XD113" s="376"/>
      <c r="XE113" s="376"/>
      <c r="XF113" s="376"/>
      <c r="XG113" s="376"/>
      <c r="XH113" s="376"/>
      <c r="XI113" s="376"/>
      <c r="XJ113" s="376"/>
      <c r="XK113" s="376"/>
      <c r="XL113" s="376"/>
      <c r="XM113" s="376"/>
      <c r="XN113" s="376"/>
      <c r="XO113" s="376"/>
      <c r="XP113" s="376"/>
      <c r="XQ113" s="376"/>
      <c r="XR113" s="376"/>
      <c r="XS113" s="376"/>
      <c r="XT113" s="376"/>
      <c r="XU113" s="376"/>
      <c r="XV113" s="376"/>
      <c r="XW113" s="376"/>
      <c r="XX113" s="376"/>
      <c r="XY113" s="376"/>
      <c r="XZ113" s="376"/>
      <c r="YA113" s="376"/>
      <c r="YB113" s="376"/>
      <c r="YC113" s="376"/>
      <c r="YD113" s="376"/>
      <c r="YE113" s="376"/>
      <c r="YF113" s="376"/>
      <c r="YG113" s="376"/>
      <c r="YH113" s="376"/>
      <c r="YI113" s="376"/>
      <c r="YJ113" s="376"/>
      <c r="YK113" s="376"/>
      <c r="YL113" s="376"/>
      <c r="YM113" s="376"/>
      <c r="YN113" s="376"/>
      <c r="YO113" s="376"/>
      <c r="YP113" s="376"/>
      <c r="YQ113" s="376"/>
      <c r="YR113" s="376"/>
      <c r="YS113" s="376"/>
      <c r="YT113" s="376"/>
      <c r="YU113" s="376"/>
      <c r="YV113" s="376"/>
      <c r="YW113" s="376"/>
      <c r="YX113" s="376"/>
      <c r="YY113" s="376"/>
      <c r="YZ113" s="376"/>
      <c r="ZA113" s="376"/>
      <c r="ZB113" s="376"/>
      <c r="ZC113" s="376"/>
      <c r="ZD113" s="376"/>
      <c r="ZE113" s="376"/>
      <c r="ZF113" s="376"/>
      <c r="ZG113" s="376"/>
      <c r="ZH113" s="376"/>
      <c r="ZI113" s="376"/>
      <c r="ZJ113" s="376"/>
      <c r="ZK113" s="376"/>
      <c r="ZL113" s="376"/>
      <c r="ZM113" s="376"/>
      <c r="ZN113" s="376"/>
      <c r="ZO113" s="376"/>
      <c r="ZP113" s="376"/>
      <c r="ZQ113" s="376"/>
      <c r="ZR113" s="376"/>
      <c r="ZS113" s="376"/>
      <c r="ZT113" s="376"/>
      <c r="ZU113" s="376"/>
      <c r="ZV113" s="376"/>
      <c r="ZW113" s="376"/>
      <c r="ZX113" s="376"/>
      <c r="ZY113" s="376"/>
      <c r="ZZ113" s="376"/>
      <c r="AAA113" s="376"/>
      <c r="AAB113" s="376"/>
      <c r="AAC113" s="376"/>
      <c r="AAD113" s="376"/>
      <c r="AAE113" s="376"/>
      <c r="AAF113" s="376"/>
      <c r="AAG113" s="376"/>
      <c r="AAH113" s="376"/>
      <c r="AAI113" s="376"/>
      <c r="AAJ113" s="376"/>
      <c r="AAK113" s="376"/>
      <c r="AAL113" s="376"/>
      <c r="AAM113" s="376"/>
      <c r="AAN113" s="376"/>
      <c r="AAO113" s="376"/>
      <c r="AAP113" s="376"/>
      <c r="AAQ113" s="376"/>
      <c r="AAR113" s="376"/>
      <c r="AAS113" s="376"/>
      <c r="AAT113" s="376"/>
      <c r="AAU113" s="376"/>
      <c r="AAV113" s="376"/>
      <c r="AAW113" s="376"/>
      <c r="AAX113" s="376"/>
      <c r="AAY113" s="376"/>
      <c r="AAZ113" s="376"/>
      <c r="ABA113" s="376"/>
      <c r="ABB113" s="376"/>
      <c r="ABC113" s="376"/>
      <c r="ABD113" s="376"/>
      <c r="ABE113" s="376"/>
      <c r="ABF113" s="376"/>
      <c r="ABG113" s="376"/>
      <c r="ABH113" s="376"/>
      <c r="ABI113" s="376"/>
      <c r="ABJ113" s="376"/>
      <c r="ABK113" s="376"/>
      <c r="ABL113" s="376"/>
      <c r="ABM113" s="376"/>
      <c r="ABN113" s="376"/>
      <c r="ABO113" s="376"/>
      <c r="ABP113" s="376"/>
      <c r="ABQ113" s="376"/>
      <c r="ABR113" s="376"/>
      <c r="ABS113" s="376"/>
      <c r="ABT113" s="376"/>
      <c r="ABU113" s="376"/>
      <c r="ABV113" s="376"/>
      <c r="ABW113" s="376"/>
      <c r="ABX113" s="376"/>
      <c r="ABY113" s="376"/>
      <c r="ABZ113" s="376"/>
      <c r="ACA113" s="376"/>
      <c r="ACB113" s="376"/>
      <c r="ACC113" s="376"/>
      <c r="ACD113" s="376"/>
      <c r="ACE113" s="376"/>
      <c r="ACF113" s="376"/>
      <c r="ACG113" s="376"/>
      <c r="ACH113" s="376"/>
      <c r="ACI113" s="376"/>
      <c r="ACJ113" s="376"/>
      <c r="ACK113" s="376"/>
      <c r="ACL113" s="376"/>
      <c r="ACM113" s="376"/>
      <c r="ACN113" s="376"/>
      <c r="ACO113" s="376"/>
      <c r="ACP113" s="376"/>
      <c r="ACQ113" s="376"/>
      <c r="ACR113" s="376"/>
      <c r="ACS113" s="376"/>
      <c r="ACT113" s="376"/>
      <c r="ACU113" s="376"/>
      <c r="ACV113" s="376"/>
      <c r="ACW113" s="376"/>
      <c r="ACX113" s="376"/>
      <c r="ACY113" s="376"/>
      <c r="ACZ113" s="376"/>
      <c r="ADA113" s="376"/>
      <c r="ADB113" s="376"/>
      <c r="ADC113" s="376"/>
      <c r="ADD113" s="376"/>
      <c r="ADE113" s="376"/>
      <c r="ADF113" s="376"/>
      <c r="ADG113" s="376"/>
      <c r="ADH113" s="376"/>
      <c r="ADI113" s="376"/>
      <c r="ADJ113" s="376"/>
      <c r="ADK113" s="376"/>
      <c r="ADL113" s="376"/>
      <c r="ADM113" s="376"/>
      <c r="ADN113" s="376"/>
      <c r="ADO113" s="376"/>
      <c r="ADP113" s="376"/>
      <c r="ADQ113" s="376"/>
      <c r="ADR113" s="376"/>
      <c r="ADS113" s="376"/>
      <c r="ADT113" s="376"/>
      <c r="ADU113" s="376"/>
      <c r="ADV113" s="376"/>
      <c r="ADW113" s="376"/>
      <c r="ADX113" s="376"/>
      <c r="ADY113" s="376"/>
      <c r="ADZ113" s="376"/>
      <c r="AEA113" s="376"/>
      <c r="AEB113" s="376"/>
      <c r="AEC113" s="376"/>
      <c r="AED113" s="376"/>
      <c r="AEE113" s="376"/>
      <c r="AEF113" s="376"/>
      <c r="AEG113" s="376"/>
      <c r="AEH113" s="376"/>
      <c r="AEI113" s="376"/>
      <c r="AEJ113" s="376"/>
      <c r="AEK113" s="376"/>
      <c r="AEL113" s="376"/>
      <c r="AEM113" s="376"/>
      <c r="AEN113" s="376"/>
      <c r="AEO113" s="376"/>
      <c r="AEP113" s="376"/>
      <c r="AEQ113" s="376"/>
      <c r="AER113" s="376"/>
      <c r="AES113" s="376"/>
      <c r="AET113" s="376"/>
      <c r="AEU113" s="376"/>
      <c r="AEV113" s="376"/>
      <c r="AEW113" s="376"/>
      <c r="AEX113" s="376"/>
      <c r="AEY113" s="376"/>
      <c r="AEZ113" s="376"/>
      <c r="AFA113" s="376"/>
      <c r="AFB113" s="376"/>
      <c r="AFC113" s="376"/>
      <c r="AFD113" s="376"/>
      <c r="AFE113" s="376"/>
      <c r="AFF113" s="376"/>
      <c r="AFG113" s="376"/>
      <c r="AFH113" s="376"/>
      <c r="AFI113" s="376"/>
      <c r="AFJ113" s="376"/>
      <c r="AFK113" s="376"/>
      <c r="AFL113" s="376"/>
      <c r="AFM113" s="376"/>
      <c r="AFN113" s="376"/>
      <c r="AFO113" s="376"/>
      <c r="AFP113" s="376"/>
      <c r="AFQ113" s="376"/>
      <c r="AFR113" s="376"/>
      <c r="AFS113" s="376"/>
      <c r="AFT113" s="376"/>
      <c r="AFU113" s="376"/>
      <c r="AFV113" s="376"/>
      <c r="AFW113" s="376"/>
      <c r="AFX113" s="376"/>
      <c r="AFY113" s="376"/>
      <c r="AFZ113" s="376"/>
      <c r="AGA113" s="376"/>
      <c r="AGB113" s="376"/>
      <c r="AGC113" s="376"/>
      <c r="AGD113" s="376"/>
      <c r="AGE113" s="376"/>
      <c r="AGF113" s="376"/>
      <c r="AGG113" s="376"/>
      <c r="AGH113" s="376"/>
      <c r="AGI113" s="376"/>
      <c r="AGJ113" s="376"/>
      <c r="AGK113" s="376"/>
      <c r="AGL113" s="376"/>
      <c r="AGM113" s="376"/>
      <c r="AGN113" s="376"/>
      <c r="AGO113" s="376"/>
      <c r="AGP113" s="376"/>
      <c r="AGQ113" s="376"/>
      <c r="AGR113" s="376"/>
      <c r="AGS113" s="376"/>
      <c r="AGT113" s="376"/>
      <c r="AGU113" s="376"/>
      <c r="AGV113" s="376"/>
      <c r="AGW113" s="376"/>
      <c r="AGX113" s="376"/>
      <c r="AGY113" s="376"/>
      <c r="AGZ113" s="376"/>
      <c r="AHA113" s="376"/>
      <c r="AHB113" s="376"/>
      <c r="AHC113" s="376"/>
      <c r="AHD113" s="376"/>
      <c r="AHE113" s="376"/>
      <c r="AHF113" s="376"/>
      <c r="AHG113" s="376"/>
      <c r="AHH113" s="376"/>
      <c r="AHI113" s="376"/>
      <c r="AHJ113" s="376"/>
      <c r="AHK113" s="376"/>
      <c r="AHL113" s="376"/>
      <c r="AHM113" s="376"/>
      <c r="AHN113" s="376"/>
      <c r="AHO113" s="376"/>
      <c r="AHP113" s="376"/>
      <c r="AHQ113" s="376"/>
      <c r="AHR113" s="376"/>
      <c r="AHS113" s="376"/>
      <c r="AHT113" s="376"/>
      <c r="AHU113" s="376"/>
      <c r="AHV113" s="376"/>
      <c r="AHW113" s="376"/>
      <c r="AHX113" s="376"/>
      <c r="AHY113" s="376"/>
      <c r="AHZ113" s="376"/>
      <c r="AIA113" s="376"/>
      <c r="AIB113" s="376"/>
      <c r="AIC113" s="376"/>
      <c r="AID113" s="376"/>
      <c r="AIE113" s="376"/>
      <c r="AIF113" s="376"/>
      <c r="AIG113" s="376"/>
      <c r="AIH113" s="376"/>
      <c r="AII113" s="376"/>
      <c r="AIJ113" s="376"/>
      <c r="AIK113" s="376"/>
      <c r="AIL113" s="376"/>
      <c r="AIM113" s="376"/>
      <c r="AIN113" s="376"/>
      <c r="AIO113" s="376"/>
      <c r="AIP113" s="376"/>
      <c r="AIQ113" s="376"/>
      <c r="AIR113" s="376"/>
      <c r="AIS113" s="376"/>
      <c r="AIT113" s="376"/>
      <c r="AIU113" s="376"/>
      <c r="AIV113" s="376"/>
      <c r="AIW113" s="376"/>
      <c r="AIX113" s="376"/>
      <c r="AIY113" s="376"/>
      <c r="AIZ113" s="376"/>
      <c r="AJA113" s="376"/>
      <c r="AJB113" s="376"/>
      <c r="AJC113" s="376"/>
      <c r="AJD113" s="376"/>
      <c r="AJE113" s="376"/>
      <c r="AJF113" s="376"/>
      <c r="AJG113" s="376"/>
      <c r="AJH113" s="376"/>
      <c r="AJI113" s="376"/>
      <c r="AJJ113" s="376"/>
      <c r="AJK113" s="376"/>
      <c r="AJL113" s="376"/>
      <c r="AJM113" s="376"/>
      <c r="AJN113" s="376"/>
      <c r="AJO113" s="376"/>
      <c r="AJP113" s="376"/>
      <c r="AJQ113" s="376"/>
      <c r="AJR113" s="376"/>
      <c r="AJS113" s="376"/>
      <c r="AJT113" s="376"/>
      <c r="AJU113" s="376"/>
      <c r="AJV113" s="376"/>
      <c r="AJW113" s="376"/>
      <c r="AJX113" s="376"/>
      <c r="AJY113" s="376"/>
      <c r="AJZ113" s="376"/>
      <c r="AKA113" s="376"/>
      <c r="AKB113" s="376"/>
      <c r="AKC113" s="376"/>
      <c r="AKD113" s="376"/>
      <c r="AKE113" s="376"/>
      <c r="AKF113" s="376"/>
      <c r="AKG113" s="376"/>
      <c r="AKH113" s="376"/>
      <c r="AKI113" s="376"/>
      <c r="AKJ113" s="376"/>
      <c r="AKK113" s="376"/>
      <c r="AKL113" s="376"/>
      <c r="AKM113" s="376"/>
      <c r="AKN113" s="376"/>
      <c r="AKO113" s="376"/>
      <c r="AKP113" s="376"/>
      <c r="AKQ113" s="376"/>
      <c r="AKR113" s="376"/>
      <c r="AKS113" s="376"/>
      <c r="AKT113" s="376"/>
      <c r="AKU113" s="376"/>
      <c r="AKV113" s="376"/>
      <c r="AKW113" s="376"/>
      <c r="AKX113" s="376"/>
      <c r="AKY113" s="376"/>
      <c r="AKZ113" s="376"/>
      <c r="ALA113" s="376"/>
      <c r="ALB113" s="376"/>
      <c r="ALC113" s="376"/>
      <c r="ALD113" s="376"/>
      <c r="ALE113" s="376"/>
      <c r="ALF113" s="376"/>
      <c r="ALG113" s="376"/>
      <c r="ALH113" s="376"/>
      <c r="ALI113" s="376"/>
      <c r="ALJ113" s="376"/>
      <c r="ALK113" s="376"/>
      <c r="ALL113" s="376"/>
      <c r="ALM113" s="376"/>
      <c r="ALN113" s="376"/>
      <c r="ALO113" s="376"/>
      <c r="ALP113" s="376"/>
      <c r="ALQ113" s="376"/>
      <c r="ALR113" s="376"/>
      <c r="ALS113" s="376"/>
      <c r="ALT113" s="376"/>
      <c r="ALU113" s="376"/>
      <c r="ALV113" s="376"/>
      <c r="ALW113" s="376"/>
      <c r="ALX113" s="376"/>
      <c r="ALY113" s="376"/>
      <c r="ALZ113" s="376"/>
      <c r="AMA113" s="376"/>
      <c r="AMB113" s="376"/>
      <c r="AMC113" s="376"/>
      <c r="AMD113" s="376"/>
      <c r="AME113" s="376"/>
      <c r="AMF113" s="376"/>
      <c r="AMG113" s="376"/>
      <c r="AMH113" s="376"/>
      <c r="AMI113" s="376"/>
      <c r="AMJ113" s="376"/>
      <c r="AMK113" s="376"/>
      <c r="AML113" s="376"/>
      <c r="AMM113" s="376"/>
      <c r="AMN113" s="376"/>
      <c r="AMO113" s="376"/>
      <c r="AMP113" s="376"/>
      <c r="AMQ113" s="376"/>
      <c r="AMR113" s="376"/>
      <c r="AMS113" s="376"/>
      <c r="AMT113" s="376"/>
      <c r="AMU113" s="376"/>
      <c r="AMV113" s="376"/>
      <c r="AMW113" s="376"/>
      <c r="AMX113" s="376"/>
      <c r="AMY113" s="376"/>
      <c r="AMZ113" s="376"/>
      <c r="ANA113" s="376"/>
      <c r="ANB113" s="376"/>
      <c r="ANC113" s="376"/>
      <c r="AND113" s="376"/>
      <c r="ANE113" s="376"/>
      <c r="ANF113" s="376"/>
      <c r="ANG113" s="376"/>
      <c r="ANH113" s="376"/>
      <c r="ANI113" s="376"/>
      <c r="ANJ113" s="376"/>
      <c r="ANK113" s="376"/>
      <c r="ANL113" s="376"/>
      <c r="ANM113" s="376"/>
      <c r="ANN113" s="376"/>
      <c r="ANO113" s="376"/>
      <c r="ANP113" s="376"/>
      <c r="ANQ113" s="376"/>
      <c r="ANR113" s="376"/>
      <c r="ANS113" s="376"/>
      <c r="ANT113" s="376"/>
      <c r="ANU113" s="376"/>
      <c r="ANV113" s="376"/>
      <c r="ANW113" s="376"/>
      <c r="ANX113" s="376"/>
      <c r="ANY113" s="376"/>
      <c r="ANZ113" s="376"/>
      <c r="AOA113" s="376"/>
      <c r="AOB113" s="376"/>
      <c r="AOC113" s="376"/>
      <c r="AOD113" s="376"/>
      <c r="AOE113" s="376"/>
      <c r="AOF113" s="376"/>
      <c r="AOG113" s="376"/>
      <c r="AOH113" s="376"/>
      <c r="AOI113" s="376"/>
      <c r="AOJ113" s="376"/>
      <c r="AOK113" s="376"/>
      <c r="AOL113" s="376"/>
      <c r="AOM113" s="376"/>
      <c r="AON113" s="376"/>
      <c r="AOO113" s="376"/>
      <c r="AOP113" s="376"/>
      <c r="AOQ113" s="376"/>
      <c r="AOR113" s="376"/>
      <c r="AOS113" s="376"/>
      <c r="AOT113" s="376"/>
      <c r="AOU113" s="376"/>
      <c r="AOV113" s="376"/>
      <c r="AOW113" s="376"/>
      <c r="AOX113" s="376"/>
      <c r="AOY113" s="376"/>
      <c r="AOZ113" s="376"/>
      <c r="APA113" s="376"/>
      <c r="APB113" s="376"/>
      <c r="APC113" s="376"/>
      <c r="APD113" s="376"/>
      <c r="APE113" s="376"/>
      <c r="APF113" s="376"/>
      <c r="APG113" s="376"/>
      <c r="APH113" s="376"/>
      <c r="API113" s="376"/>
      <c r="APJ113" s="376"/>
      <c r="APK113" s="376"/>
      <c r="APL113" s="376"/>
      <c r="APM113" s="376"/>
      <c r="APN113" s="376"/>
      <c r="APO113" s="376"/>
      <c r="APP113" s="376"/>
      <c r="APQ113" s="376"/>
      <c r="APR113" s="376"/>
      <c r="APS113" s="376"/>
      <c r="APT113" s="376"/>
      <c r="APU113" s="376"/>
      <c r="APV113" s="376"/>
      <c r="APW113" s="376"/>
      <c r="APX113" s="376"/>
      <c r="APY113" s="376"/>
      <c r="APZ113" s="376"/>
      <c r="AQA113" s="376"/>
      <c r="AQB113" s="376"/>
      <c r="AQC113" s="376"/>
      <c r="AQD113" s="376"/>
      <c r="AQE113" s="376"/>
      <c r="AQF113" s="376"/>
      <c r="AQG113" s="376"/>
      <c r="AQH113" s="376"/>
      <c r="AQI113" s="376"/>
      <c r="AQJ113" s="376"/>
      <c r="AQK113" s="376"/>
      <c r="AQL113" s="376"/>
      <c r="AQM113" s="376"/>
      <c r="AQN113" s="376"/>
      <c r="AQO113" s="376"/>
      <c r="AQP113" s="376"/>
      <c r="AQQ113" s="376"/>
      <c r="AQR113" s="376"/>
      <c r="AQS113" s="376"/>
      <c r="AQT113" s="376"/>
      <c r="AQU113" s="376"/>
      <c r="AQV113" s="376"/>
      <c r="AQW113" s="376"/>
      <c r="AQX113" s="376"/>
      <c r="AQY113" s="376"/>
      <c r="AQZ113" s="376"/>
      <c r="ARA113" s="376"/>
      <c r="ARB113" s="376"/>
      <c r="ARC113" s="376"/>
      <c r="ARD113" s="376"/>
      <c r="ARE113" s="376"/>
      <c r="ARF113" s="376"/>
      <c r="ARG113" s="376"/>
      <c r="ARH113" s="376"/>
      <c r="ARI113" s="376"/>
      <c r="ARJ113" s="376"/>
      <c r="ARK113" s="376"/>
      <c r="ARL113" s="376"/>
      <c r="ARM113" s="376"/>
      <c r="ARN113" s="376"/>
      <c r="ARO113" s="376"/>
      <c r="ARP113" s="376"/>
      <c r="ARQ113" s="376"/>
      <c r="ARR113" s="376"/>
      <c r="ARS113" s="376"/>
      <c r="ART113" s="376"/>
      <c r="ARU113" s="376"/>
      <c r="ARV113" s="376"/>
      <c r="ARW113" s="376"/>
      <c r="ARX113" s="376"/>
      <c r="ARY113" s="376"/>
      <c r="ARZ113" s="376"/>
      <c r="ASA113" s="376"/>
      <c r="ASB113" s="376"/>
      <c r="ASC113" s="376"/>
      <c r="ASD113" s="376"/>
      <c r="ASE113" s="376"/>
      <c r="ASF113" s="376"/>
      <c r="ASG113" s="376"/>
      <c r="ASH113" s="376"/>
      <c r="ASI113" s="376"/>
      <c r="ASJ113" s="376"/>
      <c r="ASK113" s="376"/>
      <c r="ASL113" s="376"/>
      <c r="ASM113" s="376"/>
      <c r="ASN113" s="376"/>
      <c r="ASO113" s="376"/>
      <c r="ASP113" s="376"/>
      <c r="ASQ113" s="376"/>
      <c r="ASR113" s="376"/>
      <c r="ASS113" s="376"/>
      <c r="AST113" s="376"/>
      <c r="ASU113" s="376"/>
      <c r="ASV113" s="376"/>
      <c r="ASW113" s="376"/>
      <c r="ASX113" s="376"/>
      <c r="ASY113" s="376"/>
      <c r="ASZ113" s="376"/>
      <c r="ATA113" s="376"/>
      <c r="ATB113" s="376"/>
      <c r="ATC113" s="376"/>
      <c r="ATD113" s="376"/>
      <c r="ATE113" s="376"/>
      <c r="ATF113" s="376"/>
      <c r="ATG113" s="376"/>
      <c r="ATH113" s="376"/>
      <c r="ATI113" s="376"/>
      <c r="ATJ113" s="376"/>
      <c r="ATK113" s="376"/>
      <c r="ATL113" s="376"/>
      <c r="ATM113" s="376"/>
      <c r="ATN113" s="376"/>
      <c r="ATO113" s="376"/>
      <c r="ATP113" s="376"/>
      <c r="ATQ113" s="376"/>
      <c r="ATR113" s="376"/>
      <c r="ATS113" s="376"/>
      <c r="ATT113" s="376"/>
      <c r="ATU113" s="376"/>
      <c r="ATV113" s="376"/>
      <c r="ATW113" s="376"/>
      <c r="ATX113" s="376"/>
      <c r="ATY113" s="376"/>
      <c r="ATZ113" s="376"/>
      <c r="AUA113" s="376"/>
      <c r="AUB113" s="376"/>
      <c r="AUC113" s="376"/>
      <c r="AUD113" s="376"/>
      <c r="AUE113" s="376"/>
      <c r="AUF113" s="376"/>
      <c r="AUG113" s="376"/>
      <c r="AUH113" s="376"/>
      <c r="AUI113" s="376"/>
      <c r="AUJ113" s="376"/>
      <c r="AUK113" s="376"/>
      <c r="AUL113" s="376"/>
      <c r="AUM113" s="376"/>
      <c r="AUN113" s="376"/>
      <c r="AUO113" s="376"/>
      <c r="AUP113" s="376"/>
      <c r="AUQ113" s="376"/>
      <c r="AUR113" s="376"/>
      <c r="AUS113" s="376"/>
      <c r="AUT113" s="376"/>
      <c r="AUU113" s="376"/>
      <c r="AUV113" s="376"/>
      <c r="AUW113" s="376"/>
      <c r="AUX113" s="376"/>
      <c r="AUY113" s="376"/>
      <c r="AUZ113" s="376"/>
      <c r="AVA113" s="376"/>
      <c r="AVB113" s="376"/>
      <c r="AVC113" s="376"/>
      <c r="AVD113" s="376"/>
      <c r="AVE113" s="376"/>
      <c r="AVF113" s="376"/>
      <c r="AVG113" s="376"/>
      <c r="AVH113" s="376"/>
      <c r="AVI113" s="376"/>
      <c r="AVJ113" s="376"/>
      <c r="AVK113" s="376"/>
      <c r="AVL113" s="376"/>
      <c r="AVM113" s="376"/>
      <c r="AVN113" s="376"/>
      <c r="AVO113" s="376"/>
      <c r="AVP113" s="376"/>
      <c r="AVQ113" s="376"/>
      <c r="AVR113" s="376"/>
      <c r="AVS113" s="376"/>
      <c r="AVT113" s="376"/>
      <c r="AVU113" s="376"/>
      <c r="AVV113" s="376"/>
      <c r="AVW113" s="376"/>
      <c r="AVX113" s="376"/>
      <c r="AVY113" s="376"/>
      <c r="AVZ113" s="376"/>
      <c r="AWA113" s="376"/>
      <c r="AWB113" s="376"/>
      <c r="AWC113" s="376"/>
      <c r="AWD113" s="376"/>
      <c r="AWE113" s="376"/>
      <c r="AWF113" s="376"/>
      <c r="AWG113" s="376"/>
      <c r="AWH113" s="376"/>
      <c r="AWI113" s="376"/>
      <c r="AWJ113" s="376"/>
      <c r="AWK113" s="376"/>
      <c r="AWL113" s="376"/>
      <c r="AWM113" s="376"/>
      <c r="AWN113" s="376"/>
      <c r="AWO113" s="376"/>
      <c r="AWP113" s="376"/>
      <c r="AWQ113" s="376"/>
      <c r="AWR113" s="376"/>
      <c r="AWS113" s="376"/>
      <c r="AWT113" s="376"/>
      <c r="AWU113" s="376"/>
      <c r="AWV113" s="376"/>
      <c r="AWW113" s="376"/>
      <c r="AWX113" s="376"/>
      <c r="AWY113" s="376"/>
      <c r="AWZ113" s="376"/>
      <c r="AXA113" s="376"/>
      <c r="AXB113" s="376"/>
      <c r="AXC113" s="376"/>
      <c r="AXD113" s="376"/>
      <c r="AXE113" s="376"/>
      <c r="AXF113" s="376"/>
      <c r="AXG113" s="376"/>
      <c r="AXH113" s="376"/>
      <c r="AXI113" s="376"/>
      <c r="AXJ113" s="376"/>
      <c r="AXK113" s="376"/>
      <c r="AXL113" s="376"/>
      <c r="AXM113" s="376"/>
      <c r="AXN113" s="376"/>
      <c r="AXO113" s="376"/>
      <c r="AXP113" s="376"/>
      <c r="AXQ113" s="376"/>
      <c r="AXR113" s="376"/>
      <c r="AXS113" s="376"/>
      <c r="AXT113" s="376"/>
      <c r="AXU113" s="376"/>
      <c r="AXV113" s="376"/>
      <c r="AXW113" s="376"/>
      <c r="AXX113" s="376"/>
      <c r="AXY113" s="376"/>
      <c r="AXZ113" s="376"/>
      <c r="AYA113" s="376"/>
      <c r="AYB113" s="376"/>
      <c r="AYC113" s="376"/>
      <c r="AYD113" s="376"/>
      <c r="AYE113" s="376"/>
      <c r="AYF113" s="376"/>
      <c r="AYG113" s="376"/>
      <c r="AYH113" s="376"/>
      <c r="AYI113" s="376"/>
      <c r="AYJ113" s="376"/>
      <c r="AYK113" s="376"/>
      <c r="AYL113" s="376"/>
      <c r="AYM113" s="376"/>
      <c r="AYN113" s="376"/>
      <c r="AYO113" s="376"/>
      <c r="AYP113" s="376"/>
      <c r="AYQ113" s="376"/>
      <c r="AYR113" s="376"/>
      <c r="AYS113" s="376"/>
      <c r="AYT113" s="376"/>
      <c r="AYU113" s="376"/>
      <c r="AYV113" s="376"/>
      <c r="AYW113" s="376"/>
      <c r="AYX113" s="376"/>
      <c r="AYY113" s="376"/>
      <c r="AYZ113" s="376"/>
      <c r="AZA113" s="376"/>
      <c r="AZB113" s="376"/>
      <c r="AZC113" s="376"/>
      <c r="AZD113" s="376"/>
      <c r="AZE113" s="376"/>
      <c r="AZF113" s="376"/>
      <c r="AZG113" s="376"/>
      <c r="AZH113" s="376"/>
      <c r="AZI113" s="376"/>
      <c r="AZJ113" s="376"/>
      <c r="AZK113" s="376"/>
      <c r="AZL113" s="376"/>
      <c r="AZM113" s="376"/>
      <c r="AZN113" s="376"/>
      <c r="AZO113" s="376"/>
      <c r="AZP113" s="376"/>
      <c r="AZQ113" s="376"/>
      <c r="AZR113" s="376"/>
      <c r="AZS113" s="376"/>
      <c r="AZT113" s="376"/>
      <c r="AZU113" s="376"/>
      <c r="AZV113" s="376"/>
      <c r="AZW113" s="376"/>
      <c r="AZX113" s="376"/>
      <c r="AZY113" s="376"/>
      <c r="AZZ113" s="376"/>
      <c r="BAA113" s="376"/>
      <c r="BAB113" s="376"/>
      <c r="BAC113" s="376"/>
      <c r="BAD113" s="376"/>
      <c r="BAE113" s="376"/>
      <c r="BAF113" s="376"/>
      <c r="BAG113" s="376"/>
      <c r="BAH113" s="376"/>
      <c r="BAI113" s="376"/>
      <c r="BAJ113" s="376"/>
      <c r="BAK113" s="376"/>
      <c r="BAL113" s="376"/>
      <c r="BAM113" s="376"/>
      <c r="BAN113" s="376"/>
      <c r="BAO113" s="376"/>
      <c r="BAP113" s="376"/>
      <c r="BAQ113" s="376"/>
      <c r="BAR113" s="376"/>
      <c r="BAS113" s="376"/>
      <c r="BAT113" s="376"/>
      <c r="BAU113" s="376"/>
      <c r="BAV113" s="376"/>
      <c r="BAW113" s="376"/>
      <c r="BAX113" s="376"/>
      <c r="BAY113" s="376"/>
      <c r="BAZ113" s="376"/>
      <c r="BBA113" s="376"/>
      <c r="BBB113" s="376"/>
      <c r="BBC113" s="376"/>
      <c r="BBD113" s="376"/>
      <c r="BBE113" s="376"/>
      <c r="BBF113" s="376"/>
      <c r="BBG113" s="376"/>
      <c r="BBH113" s="376"/>
      <c r="BBI113" s="376"/>
      <c r="BBJ113" s="376"/>
      <c r="BBK113" s="376"/>
      <c r="BBL113" s="376"/>
      <c r="BBM113" s="376"/>
      <c r="BBN113" s="376"/>
      <c r="BBO113" s="376"/>
      <c r="BBP113" s="376"/>
      <c r="BBQ113" s="376"/>
      <c r="BBR113" s="376"/>
      <c r="BBS113" s="376"/>
      <c r="BBT113" s="376"/>
      <c r="BBU113" s="376"/>
      <c r="BBV113" s="376"/>
      <c r="BBW113" s="376"/>
      <c r="BBX113" s="376"/>
      <c r="BBY113" s="376"/>
      <c r="BBZ113" s="376"/>
      <c r="BCA113" s="376"/>
      <c r="BCB113" s="376"/>
      <c r="BCC113" s="376"/>
      <c r="BCD113" s="376"/>
      <c r="BCE113" s="376"/>
      <c r="BCF113" s="376"/>
      <c r="BCG113" s="376"/>
      <c r="BCH113" s="376"/>
      <c r="BCI113" s="376"/>
      <c r="BCJ113" s="376"/>
      <c r="BCK113" s="376"/>
      <c r="BCL113" s="376"/>
      <c r="BCM113" s="376"/>
      <c r="BCN113" s="376"/>
      <c r="BCO113" s="376"/>
      <c r="BCP113" s="376"/>
      <c r="BCQ113" s="376"/>
      <c r="BCR113" s="376"/>
      <c r="BCS113" s="376"/>
      <c r="BCT113" s="376"/>
      <c r="BCU113" s="376"/>
      <c r="BCV113" s="376"/>
      <c r="BCW113" s="376"/>
      <c r="BCX113" s="376"/>
      <c r="BCY113" s="376"/>
      <c r="BCZ113" s="376"/>
      <c r="BDA113" s="376"/>
      <c r="BDB113" s="376"/>
      <c r="BDC113" s="376"/>
      <c r="BDD113" s="376"/>
      <c r="BDE113" s="376"/>
      <c r="BDF113" s="376"/>
      <c r="BDG113" s="376"/>
      <c r="BDH113" s="376"/>
      <c r="BDI113" s="376"/>
      <c r="BDJ113" s="376"/>
      <c r="BDK113" s="376"/>
      <c r="BDL113" s="376"/>
      <c r="BDM113" s="376"/>
      <c r="BDN113" s="376"/>
      <c r="BDO113" s="376"/>
      <c r="BDP113" s="376"/>
      <c r="BDQ113" s="376"/>
      <c r="BDR113" s="376"/>
      <c r="BDS113" s="376"/>
      <c r="BDT113" s="376"/>
      <c r="BDU113" s="376"/>
      <c r="BDV113" s="376"/>
      <c r="BDW113" s="376"/>
      <c r="BDX113" s="376"/>
      <c r="BDY113" s="376"/>
      <c r="BDZ113" s="376"/>
      <c r="BEA113" s="376"/>
      <c r="BEB113" s="376"/>
      <c r="BEC113" s="376"/>
      <c r="BED113" s="376"/>
      <c r="BEE113" s="376"/>
      <c r="BEF113" s="376"/>
      <c r="BEG113" s="376"/>
      <c r="BEH113" s="376"/>
      <c r="BEI113" s="376"/>
      <c r="BEJ113" s="376"/>
      <c r="BEK113" s="376"/>
      <c r="BEL113" s="376"/>
      <c r="BEM113" s="376"/>
      <c r="BEN113" s="376"/>
      <c r="BEO113" s="376"/>
      <c r="BEP113" s="376"/>
      <c r="BEQ113" s="376"/>
      <c r="BER113" s="376"/>
      <c r="BES113" s="376"/>
      <c r="BET113" s="376"/>
      <c r="BEU113" s="376"/>
      <c r="BEV113" s="376"/>
      <c r="BEW113" s="376"/>
      <c r="BEX113" s="376"/>
      <c r="BEY113" s="376"/>
      <c r="BEZ113" s="376"/>
      <c r="BFA113" s="376"/>
      <c r="BFB113" s="376"/>
      <c r="BFC113" s="376"/>
      <c r="BFD113" s="376"/>
      <c r="BFE113" s="376"/>
      <c r="BFF113" s="376"/>
      <c r="BFG113" s="376"/>
      <c r="BFH113" s="376"/>
      <c r="BFI113" s="376"/>
      <c r="BFJ113" s="376"/>
      <c r="BFK113" s="376"/>
      <c r="BFL113" s="376"/>
      <c r="BFM113" s="376"/>
      <c r="BFN113" s="376"/>
      <c r="BFO113" s="376"/>
      <c r="BFP113" s="376"/>
      <c r="BFQ113" s="376"/>
      <c r="BFR113" s="376"/>
      <c r="BFS113" s="376"/>
      <c r="BFT113" s="376"/>
      <c r="BFU113" s="376"/>
      <c r="BFV113" s="376"/>
      <c r="BFW113" s="376"/>
      <c r="BFX113" s="376"/>
      <c r="BFY113" s="376"/>
      <c r="BFZ113" s="376"/>
      <c r="BGA113" s="376"/>
      <c r="BGB113" s="376"/>
      <c r="BGC113" s="376"/>
      <c r="BGD113" s="376"/>
      <c r="BGE113" s="376"/>
      <c r="BGF113" s="376"/>
      <c r="BGG113" s="376"/>
      <c r="BGH113" s="376"/>
      <c r="BGI113" s="376"/>
      <c r="BGJ113" s="376"/>
      <c r="BGK113" s="376"/>
      <c r="BGL113" s="376"/>
      <c r="BGM113" s="376"/>
      <c r="BGN113" s="376"/>
      <c r="BGO113" s="376"/>
      <c r="BGP113" s="376"/>
      <c r="BGQ113" s="376"/>
      <c r="BGR113" s="376"/>
      <c r="BGS113" s="376"/>
      <c r="BGT113" s="376"/>
      <c r="BGU113" s="376"/>
      <c r="BGV113" s="376"/>
      <c r="BGW113" s="376"/>
      <c r="BGX113" s="376"/>
      <c r="BGY113" s="376"/>
      <c r="BGZ113" s="376"/>
      <c r="BHA113" s="376"/>
      <c r="BHB113" s="376"/>
      <c r="BHC113" s="376"/>
      <c r="BHD113" s="376"/>
      <c r="BHE113" s="376"/>
      <c r="BHF113" s="376"/>
      <c r="BHG113" s="376"/>
      <c r="BHH113" s="376"/>
      <c r="BHI113" s="376"/>
      <c r="BHJ113" s="376"/>
      <c r="BHK113" s="376"/>
      <c r="BHL113" s="376"/>
      <c r="BHM113" s="376"/>
      <c r="BHN113" s="376"/>
      <c r="BHO113" s="376"/>
      <c r="BHP113" s="376"/>
      <c r="BHQ113" s="376"/>
      <c r="BHR113" s="376"/>
      <c r="BHS113" s="376"/>
      <c r="BHT113" s="376"/>
      <c r="BHU113" s="376"/>
      <c r="BHV113" s="376"/>
      <c r="BHW113" s="376"/>
      <c r="BHX113" s="376"/>
      <c r="BHY113" s="376"/>
      <c r="BHZ113" s="376"/>
      <c r="BIA113" s="376"/>
      <c r="BIB113" s="376"/>
      <c r="BIC113" s="376"/>
      <c r="BID113" s="376"/>
      <c r="BIE113" s="376"/>
      <c r="BIF113" s="376"/>
      <c r="BIG113" s="376"/>
      <c r="BIH113" s="376"/>
      <c r="BII113" s="376"/>
      <c r="BIJ113" s="376"/>
      <c r="BIK113" s="376"/>
      <c r="BIL113" s="376"/>
      <c r="BIM113" s="376"/>
      <c r="BIN113" s="376"/>
      <c r="BIO113" s="376"/>
      <c r="BIP113" s="376"/>
      <c r="BIQ113" s="376"/>
      <c r="BIR113" s="376"/>
      <c r="BIS113" s="376"/>
      <c r="BIT113" s="376"/>
      <c r="BIU113" s="376"/>
      <c r="BIV113" s="376"/>
      <c r="BIW113" s="376"/>
      <c r="BIX113" s="376"/>
      <c r="BIY113" s="376"/>
      <c r="BIZ113" s="376"/>
      <c r="BJA113" s="376"/>
      <c r="BJB113" s="376"/>
      <c r="BJC113" s="376"/>
      <c r="BJD113" s="376"/>
      <c r="BJE113" s="376"/>
      <c r="BJF113" s="376"/>
      <c r="BJG113" s="376"/>
      <c r="BJH113" s="376"/>
      <c r="BJI113" s="376"/>
      <c r="BJJ113" s="376"/>
      <c r="BJK113" s="376"/>
      <c r="BJL113" s="376"/>
      <c r="BJM113" s="376"/>
      <c r="BJN113" s="376"/>
      <c r="BJO113" s="376"/>
      <c r="BJP113" s="376"/>
      <c r="BJQ113" s="376"/>
      <c r="BJR113" s="376"/>
      <c r="BJS113" s="376"/>
      <c r="BJT113" s="376"/>
      <c r="BJU113" s="376"/>
      <c r="BJV113" s="376"/>
      <c r="BJW113" s="376"/>
      <c r="BJX113" s="376"/>
      <c r="BJY113" s="376"/>
      <c r="BJZ113" s="376"/>
      <c r="BKA113" s="376"/>
      <c r="BKB113" s="376"/>
      <c r="BKC113" s="376"/>
      <c r="BKD113" s="376"/>
      <c r="BKE113" s="376"/>
      <c r="BKF113" s="376"/>
      <c r="BKG113" s="376"/>
      <c r="BKH113" s="376"/>
      <c r="BKI113" s="376"/>
      <c r="BKJ113" s="376"/>
      <c r="BKK113" s="376"/>
      <c r="BKL113" s="376"/>
      <c r="BKM113" s="376"/>
      <c r="BKN113" s="376"/>
      <c r="BKO113" s="376"/>
      <c r="BKP113" s="376"/>
      <c r="BKQ113" s="376"/>
      <c r="BKR113" s="376"/>
      <c r="BKS113" s="376"/>
      <c r="BKT113" s="376"/>
      <c r="BKU113" s="376"/>
      <c r="BKV113" s="376"/>
      <c r="BKW113" s="376"/>
      <c r="BKX113" s="376"/>
      <c r="BKY113" s="376"/>
      <c r="BKZ113" s="376"/>
      <c r="BLA113" s="376"/>
      <c r="BLB113" s="376"/>
      <c r="BLC113" s="376"/>
      <c r="BLD113" s="376"/>
      <c r="BLE113" s="376"/>
      <c r="BLF113" s="376"/>
      <c r="BLG113" s="376"/>
      <c r="BLH113" s="376"/>
      <c r="BLI113" s="376"/>
      <c r="BLJ113" s="376"/>
      <c r="BLK113" s="376"/>
      <c r="BLL113" s="376"/>
      <c r="BLM113" s="376"/>
      <c r="BLN113" s="376"/>
      <c r="BLO113" s="376"/>
      <c r="BLP113" s="376"/>
      <c r="BLQ113" s="376"/>
      <c r="BLR113" s="376"/>
      <c r="BLS113" s="376"/>
      <c r="BLT113" s="376"/>
      <c r="BLU113" s="376"/>
      <c r="BLV113" s="376"/>
      <c r="BLW113" s="376"/>
      <c r="BLX113" s="376"/>
      <c r="BLY113" s="376"/>
      <c r="BLZ113" s="376"/>
      <c r="BMA113" s="376"/>
      <c r="BMB113" s="376"/>
      <c r="BMC113" s="376"/>
      <c r="BMD113" s="376"/>
      <c r="BME113" s="376"/>
      <c r="BMF113" s="376"/>
      <c r="BMG113" s="376"/>
      <c r="BMH113" s="376"/>
      <c r="BMI113" s="376"/>
      <c r="BMJ113" s="376"/>
      <c r="BMK113" s="376"/>
      <c r="BML113" s="376"/>
      <c r="BMM113" s="376"/>
      <c r="BMN113" s="376"/>
      <c r="BMO113" s="376"/>
      <c r="BMP113" s="376"/>
      <c r="BMQ113" s="376"/>
      <c r="BMR113" s="376"/>
      <c r="BMS113" s="376"/>
      <c r="BMT113" s="376"/>
      <c r="BMU113" s="376"/>
      <c r="BMV113" s="376"/>
      <c r="BMW113" s="376"/>
      <c r="BMX113" s="376"/>
      <c r="BMY113" s="376"/>
      <c r="BMZ113" s="376"/>
      <c r="BNA113" s="376"/>
      <c r="BNB113" s="376"/>
      <c r="BNC113" s="376"/>
      <c r="BND113" s="376"/>
      <c r="BNE113" s="376"/>
      <c r="BNF113" s="376"/>
      <c r="BNG113" s="376"/>
      <c r="BNH113" s="376"/>
      <c r="BNI113" s="376"/>
      <c r="BNJ113" s="376"/>
      <c r="BNK113" s="376"/>
      <c r="BNL113" s="376"/>
      <c r="BNM113" s="376"/>
      <c r="BNN113" s="376"/>
      <c r="BNO113" s="376"/>
      <c r="BNP113" s="376"/>
      <c r="BNQ113" s="376"/>
      <c r="BNR113" s="376"/>
      <c r="BNS113" s="376"/>
      <c r="BNT113" s="376"/>
      <c r="BNU113" s="376"/>
      <c r="BNV113" s="376"/>
      <c r="BNW113" s="376"/>
      <c r="BNX113" s="376"/>
      <c r="BNY113" s="376"/>
      <c r="BNZ113" s="376"/>
      <c r="BOA113" s="376"/>
      <c r="BOB113" s="376"/>
      <c r="BOC113" s="376"/>
      <c r="BOD113" s="376"/>
      <c r="BOE113" s="376"/>
      <c r="BOF113" s="376"/>
      <c r="BOG113" s="376"/>
      <c r="BOH113" s="376"/>
      <c r="BOI113" s="376"/>
      <c r="BOJ113" s="376"/>
      <c r="BOK113" s="376"/>
      <c r="BOL113" s="376"/>
      <c r="BOM113" s="376"/>
      <c r="BON113" s="376"/>
      <c r="BOO113" s="376"/>
      <c r="BOP113" s="376"/>
      <c r="BOQ113" s="376"/>
      <c r="BOR113" s="376"/>
      <c r="BOS113" s="376"/>
      <c r="BOT113" s="376"/>
      <c r="BOU113" s="376"/>
      <c r="BOV113" s="376"/>
      <c r="BOW113" s="376"/>
      <c r="BOX113" s="376"/>
      <c r="BOY113" s="376"/>
      <c r="BOZ113" s="376"/>
      <c r="BPA113" s="376"/>
      <c r="BPB113" s="376"/>
      <c r="BPC113" s="376"/>
      <c r="BPD113" s="376"/>
      <c r="BPE113" s="376"/>
      <c r="BPF113" s="376"/>
      <c r="BPG113" s="376"/>
      <c r="BPH113" s="376"/>
      <c r="BPI113" s="376"/>
      <c r="BPJ113" s="376"/>
      <c r="BPK113" s="376"/>
      <c r="BPL113" s="376"/>
      <c r="BPM113" s="376"/>
      <c r="BPN113" s="376"/>
      <c r="BPO113" s="376"/>
      <c r="BPP113" s="376"/>
      <c r="BPQ113" s="376"/>
      <c r="BPR113" s="376"/>
      <c r="BPS113" s="376"/>
      <c r="BPT113" s="376"/>
      <c r="BPU113" s="376"/>
      <c r="BPV113" s="376"/>
      <c r="BPW113" s="376"/>
      <c r="BPX113" s="376"/>
      <c r="BPY113" s="376"/>
      <c r="BPZ113" s="376"/>
      <c r="BQA113" s="376"/>
      <c r="BQB113" s="376"/>
      <c r="BQC113" s="376"/>
      <c r="BQD113" s="376"/>
      <c r="BQE113" s="376"/>
      <c r="BQF113" s="376"/>
      <c r="BQG113" s="376"/>
      <c r="BQH113" s="376"/>
      <c r="BQI113" s="376"/>
      <c r="BQJ113" s="376"/>
      <c r="BQK113" s="376"/>
      <c r="BQL113" s="376"/>
      <c r="BQM113" s="376"/>
      <c r="BQN113" s="376"/>
      <c r="BQO113" s="376"/>
      <c r="BQP113" s="376"/>
      <c r="BQQ113" s="376"/>
      <c r="BQR113" s="376"/>
      <c r="BQS113" s="376"/>
      <c r="BQT113" s="376"/>
      <c r="BQU113" s="376"/>
      <c r="BQV113" s="376"/>
      <c r="BQW113" s="376"/>
      <c r="BQX113" s="376"/>
      <c r="BQY113" s="376"/>
      <c r="BQZ113" s="376"/>
      <c r="BRA113" s="376"/>
      <c r="BRB113" s="376"/>
      <c r="BRC113" s="376"/>
      <c r="BRD113" s="376"/>
      <c r="BRE113" s="376"/>
      <c r="BRF113" s="376"/>
      <c r="BRG113" s="376"/>
      <c r="BRH113" s="376"/>
      <c r="BRI113" s="376"/>
      <c r="BRJ113" s="376"/>
      <c r="BRK113" s="376"/>
      <c r="BRL113" s="376"/>
      <c r="BRM113" s="376"/>
      <c r="BRN113" s="376"/>
      <c r="BRO113" s="376"/>
      <c r="BRP113" s="376"/>
      <c r="BRQ113" s="376"/>
      <c r="BRR113" s="376"/>
      <c r="BRS113" s="376"/>
      <c r="BRT113" s="376"/>
      <c r="BRU113" s="376"/>
      <c r="BRV113" s="376"/>
      <c r="BRW113" s="376"/>
      <c r="BRX113" s="376"/>
      <c r="BRY113" s="376"/>
      <c r="BRZ113" s="376"/>
      <c r="BSA113" s="376"/>
      <c r="BSB113" s="376"/>
      <c r="BSC113" s="376"/>
      <c r="BSD113" s="376"/>
      <c r="BSE113" s="376"/>
      <c r="BSF113" s="376"/>
      <c r="BSG113" s="376"/>
      <c r="BSH113" s="376"/>
      <c r="BSI113" s="376"/>
      <c r="BSJ113" s="376"/>
      <c r="BSK113" s="376"/>
      <c r="BSL113" s="376"/>
      <c r="BSM113" s="376"/>
      <c r="BSN113" s="376"/>
      <c r="BSO113" s="376"/>
      <c r="BSP113" s="376"/>
      <c r="BSQ113" s="376"/>
      <c r="BSR113" s="376"/>
      <c r="BSS113" s="376"/>
      <c r="BST113" s="376"/>
      <c r="BSU113" s="376"/>
      <c r="BSV113" s="376"/>
      <c r="BSW113" s="376"/>
      <c r="BSX113" s="376"/>
      <c r="BSY113" s="376"/>
      <c r="BSZ113" s="376"/>
      <c r="BTA113" s="376"/>
      <c r="BTB113" s="376"/>
      <c r="BTC113" s="376"/>
      <c r="BTD113" s="376"/>
      <c r="BTE113" s="376"/>
      <c r="BTF113" s="376"/>
      <c r="BTG113" s="376"/>
      <c r="BTH113" s="376"/>
      <c r="BTI113" s="376"/>
      <c r="BTJ113" s="376"/>
      <c r="BTK113" s="376"/>
      <c r="BTL113" s="376"/>
      <c r="BTM113" s="376"/>
      <c r="BTN113" s="376"/>
      <c r="BTO113" s="376"/>
      <c r="BTP113" s="376"/>
      <c r="BTQ113" s="376"/>
      <c r="BTR113" s="376"/>
      <c r="BTS113" s="376"/>
      <c r="BTT113" s="376"/>
      <c r="BTU113" s="376"/>
      <c r="BTV113" s="376"/>
      <c r="BTW113" s="376"/>
      <c r="BTX113" s="376"/>
      <c r="BTY113" s="376"/>
      <c r="BTZ113" s="376"/>
      <c r="BUA113" s="376"/>
      <c r="BUB113" s="376"/>
      <c r="BUC113" s="376"/>
      <c r="BUD113" s="376"/>
      <c r="BUE113" s="376"/>
      <c r="BUF113" s="376"/>
      <c r="BUG113" s="376"/>
      <c r="BUH113" s="376"/>
      <c r="BUI113" s="376"/>
      <c r="BUJ113" s="376"/>
      <c r="BUK113" s="376"/>
      <c r="BUL113" s="376"/>
      <c r="BUM113" s="376"/>
      <c r="BUN113" s="376"/>
      <c r="BUO113" s="376"/>
      <c r="BUP113" s="376"/>
      <c r="BUQ113" s="376"/>
      <c r="BUR113" s="376"/>
      <c r="BUS113" s="376"/>
      <c r="BUT113" s="376"/>
      <c r="BUU113" s="376"/>
      <c r="BUV113" s="376"/>
      <c r="BUW113" s="376"/>
      <c r="BUX113" s="376"/>
      <c r="BUY113" s="376"/>
      <c r="BUZ113" s="376"/>
      <c r="BVA113" s="376"/>
      <c r="BVB113" s="376"/>
      <c r="BVC113" s="376"/>
      <c r="BVD113" s="376"/>
      <c r="BVE113" s="376"/>
      <c r="BVF113" s="376"/>
      <c r="BVG113" s="376"/>
      <c r="BVH113" s="376"/>
      <c r="BVI113" s="376"/>
      <c r="BVJ113" s="376"/>
      <c r="BVK113" s="376"/>
      <c r="BVL113" s="376"/>
      <c r="BVM113" s="376"/>
      <c r="BVN113" s="376"/>
      <c r="BVO113" s="376"/>
      <c r="BVP113" s="376"/>
      <c r="BVQ113" s="376"/>
      <c r="BVR113" s="376"/>
      <c r="BVS113" s="376"/>
      <c r="BVT113" s="376"/>
      <c r="BVU113" s="376"/>
      <c r="BVV113" s="376"/>
      <c r="BVW113" s="376"/>
      <c r="BVX113" s="376"/>
      <c r="BVY113" s="376"/>
      <c r="BVZ113" s="376"/>
      <c r="BWA113" s="376"/>
      <c r="BWB113" s="376"/>
      <c r="BWC113" s="376"/>
      <c r="BWD113" s="376"/>
      <c r="BWE113" s="376"/>
      <c r="BWF113" s="376"/>
      <c r="BWG113" s="376"/>
      <c r="BWH113" s="376"/>
      <c r="BWI113" s="376"/>
      <c r="BWJ113" s="376"/>
      <c r="BWK113" s="376"/>
      <c r="BWL113" s="376"/>
      <c r="BWM113" s="376"/>
      <c r="BWN113" s="376"/>
      <c r="BWO113" s="376"/>
      <c r="BWP113" s="376"/>
      <c r="BWQ113" s="376"/>
      <c r="BWR113" s="376"/>
      <c r="BWS113" s="376"/>
      <c r="BWT113" s="376"/>
      <c r="BWU113" s="376"/>
      <c r="BWV113" s="376"/>
      <c r="BWW113" s="376"/>
      <c r="BWX113" s="376"/>
      <c r="BWY113" s="376"/>
      <c r="BWZ113" s="376"/>
      <c r="BXA113" s="376"/>
      <c r="BXB113" s="376"/>
      <c r="BXC113" s="376"/>
      <c r="BXD113" s="376"/>
      <c r="BXE113" s="376"/>
      <c r="BXF113" s="376"/>
      <c r="BXG113" s="376"/>
      <c r="BXH113" s="376"/>
      <c r="BXI113" s="376"/>
      <c r="BXJ113" s="376"/>
      <c r="BXK113" s="376"/>
      <c r="BXL113" s="376"/>
      <c r="BXM113" s="376"/>
      <c r="BXN113" s="376"/>
      <c r="BXO113" s="376"/>
      <c r="BXP113" s="376"/>
      <c r="BXQ113" s="376"/>
      <c r="BXR113" s="376"/>
      <c r="BXS113" s="376"/>
      <c r="BXT113" s="376"/>
      <c r="BXU113" s="376"/>
      <c r="BXV113" s="376"/>
      <c r="BXW113" s="376"/>
      <c r="BXX113" s="376"/>
      <c r="BXY113" s="376"/>
      <c r="BXZ113" s="376"/>
      <c r="BYA113" s="376"/>
      <c r="BYB113" s="376"/>
      <c r="BYC113" s="376"/>
      <c r="BYD113" s="376"/>
      <c r="BYE113" s="376"/>
      <c r="BYF113" s="376"/>
      <c r="BYG113" s="376"/>
      <c r="BYH113" s="376"/>
      <c r="BYI113" s="376"/>
      <c r="BYJ113" s="376"/>
      <c r="BYK113" s="376"/>
      <c r="BYL113" s="376"/>
      <c r="BYM113" s="376"/>
      <c r="BYN113" s="376"/>
      <c r="BYO113" s="376"/>
      <c r="BYP113" s="376"/>
      <c r="BYQ113" s="376"/>
      <c r="BYR113" s="376"/>
      <c r="BYS113" s="376"/>
      <c r="BYT113" s="376"/>
      <c r="BYU113" s="376"/>
      <c r="BYV113" s="376"/>
      <c r="BYW113" s="376"/>
      <c r="BYX113" s="376"/>
      <c r="BYY113" s="376"/>
      <c r="BYZ113" s="376"/>
      <c r="BZA113" s="376"/>
      <c r="BZB113" s="376"/>
      <c r="BZC113" s="376"/>
      <c r="BZD113" s="376"/>
      <c r="BZE113" s="376"/>
      <c r="BZF113" s="376"/>
      <c r="BZG113" s="376"/>
      <c r="BZH113" s="376"/>
      <c r="BZI113" s="376"/>
      <c r="BZJ113" s="376"/>
      <c r="BZK113" s="376"/>
      <c r="BZL113" s="376"/>
      <c r="BZM113" s="376"/>
      <c r="BZN113" s="376"/>
      <c r="BZO113" s="376"/>
      <c r="BZP113" s="376"/>
      <c r="BZQ113" s="376"/>
      <c r="BZR113" s="376"/>
      <c r="BZS113" s="376"/>
      <c r="BZT113" s="376"/>
      <c r="BZU113" s="376"/>
      <c r="BZV113" s="376"/>
      <c r="BZW113" s="376"/>
      <c r="BZX113" s="376"/>
      <c r="BZY113" s="376"/>
      <c r="BZZ113" s="376"/>
      <c r="CAA113" s="376"/>
      <c r="CAB113" s="376"/>
      <c r="CAC113" s="376"/>
      <c r="CAD113" s="376"/>
      <c r="CAE113" s="376"/>
      <c r="CAF113" s="376"/>
      <c r="CAG113" s="376"/>
      <c r="CAH113" s="376"/>
      <c r="CAI113" s="376"/>
      <c r="CAJ113" s="376"/>
      <c r="CAK113" s="376"/>
      <c r="CAL113" s="376"/>
      <c r="CAM113" s="376"/>
      <c r="CAN113" s="376"/>
      <c r="CAO113" s="376"/>
      <c r="CAP113" s="376"/>
      <c r="CAQ113" s="376"/>
      <c r="CAR113" s="376"/>
      <c r="CAS113" s="376"/>
      <c r="CAT113" s="376"/>
      <c r="CAU113" s="376"/>
      <c r="CAV113" s="376"/>
      <c r="CAW113" s="376"/>
      <c r="CAX113" s="376"/>
      <c r="CAY113" s="376"/>
      <c r="CAZ113" s="376"/>
      <c r="CBA113" s="376"/>
      <c r="CBB113" s="376"/>
      <c r="CBC113" s="376"/>
      <c r="CBD113" s="376"/>
      <c r="CBE113" s="376"/>
      <c r="CBF113" s="376"/>
      <c r="CBG113" s="376"/>
      <c r="CBH113" s="376"/>
      <c r="CBI113" s="376"/>
      <c r="CBJ113" s="376"/>
      <c r="CBK113" s="376"/>
      <c r="CBL113" s="376"/>
      <c r="CBM113" s="376"/>
      <c r="CBN113" s="376"/>
      <c r="CBO113" s="376"/>
      <c r="CBP113" s="376"/>
      <c r="CBQ113" s="376"/>
      <c r="CBR113" s="376"/>
      <c r="CBS113" s="376"/>
      <c r="CBT113" s="376"/>
      <c r="CBU113" s="376"/>
      <c r="CBV113" s="376"/>
      <c r="CBW113" s="376"/>
      <c r="CBX113" s="376"/>
      <c r="CBY113" s="376"/>
      <c r="CBZ113" s="376"/>
      <c r="CCA113" s="376"/>
      <c r="CCB113" s="376"/>
      <c r="CCC113" s="376"/>
      <c r="CCD113" s="376"/>
      <c r="CCE113" s="376"/>
      <c r="CCF113" s="376"/>
      <c r="CCG113" s="376"/>
      <c r="CCH113" s="376"/>
      <c r="CCI113" s="376"/>
      <c r="CCJ113" s="376"/>
      <c r="CCK113" s="376"/>
      <c r="CCL113" s="376"/>
      <c r="CCM113" s="376"/>
      <c r="CCN113" s="376"/>
      <c r="CCO113" s="376"/>
      <c r="CCP113" s="376"/>
      <c r="CCQ113" s="376"/>
      <c r="CCR113" s="376"/>
      <c r="CCS113" s="376"/>
      <c r="CCT113" s="376"/>
      <c r="CCU113" s="376"/>
      <c r="CCV113" s="376"/>
      <c r="CCW113" s="376"/>
      <c r="CCX113" s="376"/>
      <c r="CCY113" s="376"/>
      <c r="CCZ113" s="376"/>
      <c r="CDA113" s="376"/>
      <c r="CDB113" s="376"/>
      <c r="CDC113" s="376"/>
      <c r="CDD113" s="376"/>
      <c r="CDE113" s="376"/>
      <c r="CDF113" s="376"/>
      <c r="CDG113" s="376"/>
      <c r="CDH113" s="376"/>
      <c r="CDI113" s="376"/>
      <c r="CDJ113" s="376"/>
      <c r="CDK113" s="376"/>
      <c r="CDL113" s="376"/>
      <c r="CDM113" s="376"/>
      <c r="CDN113" s="376"/>
      <c r="CDO113" s="376"/>
      <c r="CDP113" s="376"/>
      <c r="CDQ113" s="376"/>
      <c r="CDR113" s="376"/>
      <c r="CDS113" s="376"/>
      <c r="CDT113" s="376"/>
      <c r="CDU113" s="376"/>
      <c r="CDV113" s="376"/>
      <c r="CDW113" s="376"/>
      <c r="CDX113" s="376"/>
      <c r="CDY113" s="376"/>
      <c r="CDZ113" s="376"/>
      <c r="CEA113" s="376"/>
      <c r="CEB113" s="376"/>
      <c r="CEC113" s="376"/>
      <c r="CED113" s="376"/>
      <c r="CEE113" s="376"/>
      <c r="CEF113" s="376"/>
      <c r="CEG113" s="376"/>
      <c r="CEH113" s="376"/>
      <c r="CEI113" s="376"/>
      <c r="CEJ113" s="376"/>
      <c r="CEK113" s="376"/>
      <c r="CEL113" s="376"/>
      <c r="CEM113" s="376"/>
      <c r="CEN113" s="376"/>
      <c r="CEO113" s="376"/>
      <c r="CEP113" s="376"/>
      <c r="CEQ113" s="376"/>
      <c r="CER113" s="376"/>
      <c r="CES113" s="376"/>
      <c r="CET113" s="376"/>
      <c r="CEU113" s="376"/>
      <c r="CEV113" s="376"/>
      <c r="CEW113" s="376"/>
      <c r="CEX113" s="376"/>
      <c r="CEY113" s="376"/>
      <c r="CEZ113" s="376"/>
      <c r="CFA113" s="376"/>
      <c r="CFB113" s="376"/>
      <c r="CFC113" s="376"/>
      <c r="CFD113" s="376"/>
      <c r="CFE113" s="376"/>
      <c r="CFF113" s="376"/>
      <c r="CFG113" s="376"/>
      <c r="CFH113" s="376"/>
      <c r="CFI113" s="376"/>
      <c r="CFJ113" s="376"/>
      <c r="CFK113" s="376"/>
      <c r="CFL113" s="376"/>
      <c r="CFM113" s="376"/>
      <c r="CFN113" s="376"/>
      <c r="CFO113" s="376"/>
      <c r="CFP113" s="376"/>
      <c r="CFQ113" s="376"/>
      <c r="CFR113" s="376"/>
      <c r="CFS113" s="376"/>
      <c r="CFT113" s="376"/>
      <c r="CFU113" s="376"/>
      <c r="CFV113" s="376"/>
      <c r="CFW113" s="376"/>
      <c r="CFX113" s="376"/>
      <c r="CFY113" s="376"/>
      <c r="CFZ113" s="376"/>
      <c r="CGA113" s="376"/>
      <c r="CGB113" s="376"/>
      <c r="CGC113" s="376"/>
      <c r="CGD113" s="376"/>
      <c r="CGE113" s="376"/>
      <c r="CGF113" s="376"/>
      <c r="CGG113" s="376"/>
      <c r="CGH113" s="376"/>
      <c r="CGI113" s="376"/>
      <c r="CGJ113" s="376"/>
      <c r="CGK113" s="376"/>
      <c r="CGL113" s="376"/>
      <c r="CGM113" s="376"/>
      <c r="CGN113" s="376"/>
      <c r="CGO113" s="376"/>
      <c r="CGP113" s="376"/>
      <c r="CGQ113" s="376"/>
      <c r="CGR113" s="376"/>
      <c r="CGS113" s="376"/>
      <c r="CGT113" s="376"/>
      <c r="CGU113" s="376"/>
      <c r="CGV113" s="376"/>
      <c r="CGW113" s="376"/>
      <c r="CGX113" s="376"/>
      <c r="CGY113" s="376"/>
      <c r="CGZ113" s="376"/>
      <c r="CHA113" s="376"/>
      <c r="CHB113" s="376"/>
      <c r="CHC113" s="376"/>
      <c r="CHD113" s="376"/>
      <c r="CHE113" s="376"/>
      <c r="CHF113" s="376"/>
      <c r="CHG113" s="376"/>
      <c r="CHH113" s="376"/>
      <c r="CHI113" s="376"/>
      <c r="CHJ113" s="376"/>
      <c r="CHK113" s="376"/>
      <c r="CHL113" s="376"/>
      <c r="CHM113" s="376"/>
      <c r="CHN113" s="376"/>
      <c r="CHO113" s="376"/>
      <c r="CHP113" s="376"/>
      <c r="CHQ113" s="376"/>
      <c r="CHR113" s="376"/>
      <c r="CHS113" s="376"/>
      <c r="CHT113" s="376"/>
      <c r="CHU113" s="376"/>
      <c r="CHV113" s="376"/>
      <c r="CHW113" s="376"/>
      <c r="CHX113" s="376"/>
      <c r="CHY113" s="376"/>
      <c r="CHZ113" s="376"/>
      <c r="CIA113" s="376"/>
      <c r="CIB113" s="376"/>
      <c r="CIC113" s="376"/>
      <c r="CID113" s="376"/>
      <c r="CIE113" s="376"/>
      <c r="CIF113" s="376"/>
      <c r="CIG113" s="376"/>
      <c r="CIH113" s="376"/>
      <c r="CII113" s="376"/>
      <c r="CIJ113" s="376"/>
      <c r="CIK113" s="376"/>
      <c r="CIL113" s="376"/>
      <c r="CIM113" s="376"/>
      <c r="CIN113" s="376"/>
      <c r="CIO113" s="376"/>
      <c r="CIP113" s="376"/>
      <c r="CIQ113" s="376"/>
      <c r="CIR113" s="376"/>
      <c r="CIS113" s="376"/>
      <c r="CIT113" s="376"/>
      <c r="CIU113" s="376"/>
      <c r="CIV113" s="376"/>
      <c r="CIW113" s="376"/>
      <c r="CIX113" s="376"/>
      <c r="CIY113" s="376"/>
      <c r="CIZ113" s="376"/>
      <c r="CJA113" s="376"/>
      <c r="CJB113" s="376"/>
      <c r="CJC113" s="376"/>
      <c r="CJD113" s="376"/>
      <c r="CJE113" s="376"/>
      <c r="CJF113" s="376"/>
      <c r="CJG113" s="376"/>
      <c r="CJH113" s="376"/>
      <c r="CJI113" s="376"/>
      <c r="CJJ113" s="376"/>
      <c r="CJK113" s="376"/>
      <c r="CJL113" s="376"/>
      <c r="CJM113" s="376"/>
      <c r="CJN113" s="376"/>
      <c r="CJO113" s="376"/>
      <c r="CJP113" s="376"/>
      <c r="CJQ113" s="376"/>
      <c r="CJR113" s="376"/>
      <c r="CJS113" s="376"/>
      <c r="CJT113" s="376"/>
      <c r="CJU113" s="376"/>
      <c r="CJV113" s="376"/>
      <c r="CJW113" s="376"/>
      <c r="CJX113" s="376"/>
      <c r="CJY113" s="376"/>
      <c r="CJZ113" s="376"/>
      <c r="CKA113" s="376"/>
      <c r="CKB113" s="376"/>
      <c r="CKC113" s="376"/>
      <c r="CKD113" s="376"/>
      <c r="CKE113" s="376"/>
      <c r="CKF113" s="376"/>
      <c r="CKG113" s="376"/>
      <c r="CKH113" s="376"/>
      <c r="CKI113" s="376"/>
      <c r="CKJ113" s="376"/>
      <c r="CKK113" s="376"/>
      <c r="CKL113" s="376"/>
      <c r="CKM113" s="376"/>
      <c r="CKN113" s="376"/>
      <c r="CKO113" s="376"/>
      <c r="CKP113" s="376"/>
      <c r="CKQ113" s="376"/>
      <c r="CKR113" s="376"/>
      <c r="CKS113" s="376"/>
      <c r="CKT113" s="376"/>
      <c r="CKU113" s="376"/>
      <c r="CKV113" s="376"/>
      <c r="CKW113" s="376"/>
      <c r="CKX113" s="376"/>
      <c r="CKY113" s="376"/>
      <c r="CKZ113" s="376"/>
      <c r="CLA113" s="376"/>
      <c r="CLB113" s="376"/>
      <c r="CLC113" s="376"/>
      <c r="CLD113" s="376"/>
      <c r="CLE113" s="376"/>
      <c r="CLF113" s="376"/>
      <c r="CLG113" s="376"/>
      <c r="CLH113" s="376"/>
      <c r="CLI113" s="376"/>
      <c r="CLJ113" s="376"/>
      <c r="CLK113" s="376"/>
      <c r="CLL113" s="376"/>
      <c r="CLM113" s="376"/>
      <c r="CLN113" s="376"/>
      <c r="CLO113" s="376"/>
      <c r="CLP113" s="376"/>
      <c r="CLQ113" s="376"/>
      <c r="CLR113" s="376"/>
      <c r="CLS113" s="376"/>
      <c r="CLT113" s="376"/>
      <c r="CLU113" s="376"/>
      <c r="CLV113" s="376"/>
      <c r="CLW113" s="376"/>
      <c r="CLX113" s="376"/>
      <c r="CLY113" s="376"/>
      <c r="CLZ113" s="376"/>
      <c r="CMA113" s="376"/>
      <c r="CMB113" s="376"/>
      <c r="CMC113" s="376"/>
      <c r="CMD113" s="376"/>
      <c r="CME113" s="376"/>
      <c r="CMF113" s="376"/>
      <c r="CMG113" s="376"/>
      <c r="CMH113" s="376"/>
      <c r="CMI113" s="376"/>
      <c r="CMJ113" s="376"/>
      <c r="CMK113" s="376"/>
      <c r="CML113" s="376"/>
      <c r="CMM113" s="376"/>
      <c r="CMN113" s="376"/>
      <c r="CMO113" s="376"/>
      <c r="CMP113" s="376"/>
      <c r="CMQ113" s="376"/>
      <c r="CMR113" s="376"/>
      <c r="CMS113" s="376"/>
      <c r="CMT113" s="376"/>
      <c r="CMU113" s="376"/>
      <c r="CMV113" s="376"/>
      <c r="CMW113" s="376"/>
      <c r="CMX113" s="376"/>
      <c r="CMY113" s="376"/>
      <c r="CMZ113" s="376"/>
      <c r="CNA113" s="376"/>
      <c r="CNB113" s="376"/>
      <c r="CNC113" s="376"/>
      <c r="CND113" s="376"/>
      <c r="CNE113" s="376"/>
      <c r="CNF113" s="376"/>
      <c r="CNG113" s="376"/>
      <c r="CNH113" s="376"/>
      <c r="CNI113" s="376"/>
      <c r="CNJ113" s="376"/>
      <c r="CNK113" s="376"/>
      <c r="CNL113" s="376"/>
      <c r="CNM113" s="376"/>
      <c r="CNN113" s="376"/>
      <c r="CNO113" s="376"/>
      <c r="CNP113" s="376"/>
      <c r="CNQ113" s="376"/>
      <c r="CNR113" s="376"/>
      <c r="CNS113" s="376"/>
      <c r="CNT113" s="376"/>
      <c r="CNU113" s="376"/>
      <c r="CNV113" s="376"/>
      <c r="CNW113" s="376"/>
      <c r="CNX113" s="376"/>
      <c r="CNY113" s="376"/>
      <c r="CNZ113" s="376"/>
      <c r="COA113" s="376"/>
      <c r="COB113" s="376"/>
      <c r="COC113" s="376"/>
      <c r="COD113" s="376"/>
      <c r="COE113" s="376"/>
      <c r="COF113" s="376"/>
      <c r="COG113" s="376"/>
      <c r="COH113" s="376"/>
      <c r="COI113" s="376"/>
      <c r="COJ113" s="376"/>
      <c r="COK113" s="376"/>
      <c r="COL113" s="376"/>
      <c r="COM113" s="376"/>
      <c r="CON113" s="376"/>
      <c r="COO113" s="376"/>
      <c r="COP113" s="376"/>
      <c r="COQ113" s="376"/>
      <c r="COR113" s="376"/>
      <c r="COS113" s="376"/>
      <c r="COT113" s="376"/>
      <c r="COU113" s="376"/>
      <c r="COV113" s="376"/>
      <c r="COW113" s="376"/>
      <c r="COX113" s="376"/>
      <c r="COY113" s="376"/>
      <c r="COZ113" s="376"/>
      <c r="CPA113" s="376"/>
      <c r="CPB113" s="376"/>
      <c r="CPC113" s="376"/>
      <c r="CPD113" s="376"/>
      <c r="CPE113" s="376"/>
      <c r="CPF113" s="376"/>
      <c r="CPG113" s="376"/>
      <c r="CPH113" s="376"/>
      <c r="CPI113" s="376"/>
      <c r="CPJ113" s="376"/>
      <c r="CPK113" s="376"/>
      <c r="CPL113" s="376"/>
      <c r="CPM113" s="376"/>
      <c r="CPN113" s="376"/>
      <c r="CPO113" s="376"/>
      <c r="CPP113" s="376"/>
      <c r="CPQ113" s="376"/>
      <c r="CPR113" s="376"/>
      <c r="CPS113" s="376"/>
      <c r="CPT113" s="376"/>
      <c r="CPU113" s="376"/>
      <c r="CPV113" s="376"/>
      <c r="CPW113" s="376"/>
      <c r="CPX113" s="376"/>
      <c r="CPY113" s="376"/>
      <c r="CPZ113" s="376"/>
      <c r="CQA113" s="376"/>
      <c r="CQB113" s="376"/>
      <c r="CQC113" s="376"/>
      <c r="CQD113" s="376"/>
      <c r="CQE113" s="376"/>
      <c r="CQF113" s="376"/>
      <c r="CQG113" s="376"/>
      <c r="CQH113" s="376"/>
      <c r="CQI113" s="376"/>
      <c r="CQJ113" s="376"/>
      <c r="CQK113" s="376"/>
      <c r="CQL113" s="376"/>
      <c r="CQM113" s="376"/>
      <c r="CQN113" s="376"/>
      <c r="CQO113" s="376"/>
      <c r="CQP113" s="376"/>
      <c r="CQQ113" s="376"/>
      <c r="CQR113" s="376"/>
      <c r="CQS113" s="376"/>
      <c r="CQT113" s="376"/>
      <c r="CQU113" s="376"/>
      <c r="CQV113" s="376"/>
      <c r="CQW113" s="376"/>
      <c r="CQX113" s="376"/>
      <c r="CQY113" s="376"/>
      <c r="CQZ113" s="376"/>
      <c r="CRA113" s="376"/>
      <c r="CRB113" s="376"/>
      <c r="CRC113" s="376"/>
      <c r="CRD113" s="376"/>
      <c r="CRE113" s="376"/>
      <c r="CRF113" s="376"/>
      <c r="CRG113" s="376"/>
      <c r="CRH113" s="376"/>
      <c r="CRI113" s="376"/>
      <c r="CRJ113" s="376"/>
      <c r="CRK113" s="376"/>
      <c r="CRL113" s="376"/>
      <c r="CRM113" s="376"/>
      <c r="CRN113" s="376"/>
      <c r="CRO113" s="376"/>
      <c r="CRP113" s="376"/>
      <c r="CRQ113" s="376"/>
      <c r="CRR113" s="376"/>
      <c r="CRS113" s="376"/>
      <c r="CRT113" s="376"/>
      <c r="CRU113" s="376"/>
      <c r="CRV113" s="376"/>
      <c r="CRW113" s="376"/>
      <c r="CRX113" s="376"/>
      <c r="CRY113" s="376"/>
      <c r="CRZ113" s="376"/>
      <c r="CSA113" s="376"/>
      <c r="CSB113" s="376"/>
      <c r="CSC113" s="376"/>
      <c r="CSD113" s="376"/>
      <c r="CSE113" s="376"/>
      <c r="CSF113" s="376"/>
      <c r="CSG113" s="376"/>
      <c r="CSH113" s="376"/>
      <c r="CSI113" s="376"/>
      <c r="CSJ113" s="376"/>
      <c r="CSK113" s="376"/>
      <c r="CSL113" s="376"/>
      <c r="CSM113" s="376"/>
      <c r="CSN113" s="376"/>
      <c r="CSO113" s="376"/>
      <c r="CSP113" s="376"/>
      <c r="CSQ113" s="376"/>
      <c r="CSR113" s="376"/>
      <c r="CSS113" s="376"/>
      <c r="CST113" s="376"/>
      <c r="CSU113" s="376"/>
      <c r="CSV113" s="376"/>
      <c r="CSW113" s="376"/>
      <c r="CSX113" s="376"/>
      <c r="CSY113" s="376"/>
      <c r="CSZ113" s="376"/>
      <c r="CTA113" s="376"/>
      <c r="CTB113" s="376"/>
      <c r="CTC113" s="376"/>
      <c r="CTD113" s="376"/>
      <c r="CTE113" s="376"/>
      <c r="CTF113" s="376"/>
      <c r="CTG113" s="376"/>
      <c r="CTH113" s="376"/>
      <c r="CTI113" s="376"/>
      <c r="CTJ113" s="376"/>
      <c r="CTK113" s="376"/>
      <c r="CTL113" s="376"/>
      <c r="CTM113" s="376"/>
      <c r="CTN113" s="376"/>
      <c r="CTO113" s="376"/>
      <c r="CTP113" s="376"/>
      <c r="CTQ113" s="376"/>
      <c r="CTR113" s="376"/>
      <c r="CTS113" s="376"/>
      <c r="CTT113" s="376"/>
      <c r="CTU113" s="376"/>
      <c r="CTV113" s="376"/>
      <c r="CTW113" s="376"/>
      <c r="CTX113" s="376"/>
      <c r="CTY113" s="376"/>
      <c r="CTZ113" s="376"/>
      <c r="CUA113" s="376"/>
      <c r="CUB113" s="376"/>
      <c r="CUC113" s="376"/>
      <c r="CUD113" s="376"/>
      <c r="CUE113" s="376"/>
      <c r="CUF113" s="376"/>
      <c r="CUG113" s="376"/>
      <c r="CUH113" s="376"/>
      <c r="CUI113" s="376"/>
      <c r="CUJ113" s="376"/>
      <c r="CUK113" s="376"/>
      <c r="CUL113" s="376"/>
      <c r="CUM113" s="376"/>
      <c r="CUN113" s="376"/>
      <c r="CUO113" s="376"/>
      <c r="CUP113" s="376"/>
      <c r="CUQ113" s="376"/>
      <c r="CUR113" s="376"/>
      <c r="CUS113" s="376"/>
      <c r="CUT113" s="376"/>
      <c r="CUU113" s="376"/>
      <c r="CUV113" s="376"/>
      <c r="CUW113" s="376"/>
      <c r="CUX113" s="376"/>
      <c r="CUY113" s="376"/>
      <c r="CUZ113" s="376"/>
      <c r="CVA113" s="376"/>
      <c r="CVB113" s="376"/>
      <c r="CVC113" s="376"/>
      <c r="CVD113" s="376"/>
      <c r="CVE113" s="376"/>
      <c r="CVF113" s="376"/>
      <c r="CVG113" s="376"/>
      <c r="CVH113" s="376"/>
      <c r="CVI113" s="376"/>
      <c r="CVJ113" s="376"/>
      <c r="CVK113" s="376"/>
      <c r="CVL113" s="376"/>
      <c r="CVM113" s="376"/>
      <c r="CVN113" s="376"/>
      <c r="CVO113" s="376"/>
      <c r="CVP113" s="376"/>
      <c r="CVQ113" s="376"/>
      <c r="CVR113" s="376"/>
      <c r="CVS113" s="376"/>
      <c r="CVT113" s="376"/>
      <c r="CVU113" s="376"/>
      <c r="CVV113" s="376"/>
      <c r="CVW113" s="376"/>
      <c r="CVX113" s="376"/>
      <c r="CVY113" s="376"/>
      <c r="CVZ113" s="376"/>
      <c r="CWA113" s="376"/>
      <c r="CWB113" s="376"/>
      <c r="CWC113" s="376"/>
      <c r="CWD113" s="376"/>
      <c r="CWE113" s="376"/>
      <c r="CWF113" s="376"/>
      <c r="CWG113" s="376"/>
      <c r="CWH113" s="376"/>
      <c r="CWI113" s="376"/>
      <c r="CWJ113" s="376"/>
      <c r="CWK113" s="376"/>
      <c r="CWL113" s="376"/>
      <c r="CWM113" s="376"/>
      <c r="CWN113" s="376"/>
      <c r="CWO113" s="376"/>
      <c r="CWP113" s="376"/>
      <c r="CWQ113" s="376"/>
      <c r="CWR113" s="376"/>
      <c r="CWS113" s="376"/>
      <c r="CWT113" s="376"/>
      <c r="CWU113" s="376"/>
      <c r="CWV113" s="376"/>
      <c r="CWW113" s="376"/>
      <c r="CWX113" s="376"/>
      <c r="CWY113" s="376"/>
      <c r="CWZ113" s="376"/>
      <c r="CXA113" s="376"/>
      <c r="CXB113" s="376"/>
      <c r="CXC113" s="376"/>
      <c r="CXD113" s="376"/>
      <c r="CXE113" s="376"/>
      <c r="CXF113" s="376"/>
      <c r="CXG113" s="376"/>
      <c r="CXH113" s="376"/>
      <c r="CXI113" s="376"/>
      <c r="CXJ113" s="376"/>
      <c r="CXK113" s="376"/>
      <c r="CXL113" s="376"/>
      <c r="CXM113" s="376"/>
      <c r="CXN113" s="376"/>
      <c r="CXO113" s="376"/>
      <c r="CXP113" s="376"/>
      <c r="CXQ113" s="376"/>
      <c r="CXR113" s="376"/>
      <c r="CXS113" s="376"/>
      <c r="CXT113" s="376"/>
      <c r="CXU113" s="376"/>
      <c r="CXV113" s="376"/>
      <c r="CXW113" s="376"/>
      <c r="CXX113" s="376"/>
      <c r="CXY113" s="376"/>
      <c r="CXZ113" s="376"/>
      <c r="CYA113" s="376"/>
      <c r="CYB113" s="376"/>
      <c r="CYC113" s="376"/>
      <c r="CYD113" s="376"/>
      <c r="CYE113" s="376"/>
      <c r="CYF113" s="376"/>
      <c r="CYG113" s="376"/>
      <c r="CYH113" s="376"/>
      <c r="CYI113" s="376"/>
      <c r="CYJ113" s="376"/>
      <c r="CYK113" s="376"/>
      <c r="CYL113" s="376"/>
      <c r="CYM113" s="376"/>
      <c r="CYN113" s="376"/>
      <c r="CYO113" s="376"/>
      <c r="CYP113" s="376"/>
      <c r="CYQ113" s="376"/>
      <c r="CYR113" s="376"/>
      <c r="CYS113" s="376"/>
      <c r="CYT113" s="376"/>
      <c r="CYU113" s="376"/>
      <c r="CYV113" s="376"/>
      <c r="CYW113" s="376"/>
      <c r="CYX113" s="376"/>
      <c r="CYY113" s="376"/>
      <c r="CYZ113" s="376"/>
      <c r="CZA113" s="376"/>
      <c r="CZB113" s="376"/>
      <c r="CZC113" s="376"/>
      <c r="CZD113" s="376"/>
      <c r="CZE113" s="376"/>
      <c r="CZF113" s="376"/>
      <c r="CZG113" s="376"/>
      <c r="CZH113" s="376"/>
      <c r="CZI113" s="376"/>
      <c r="CZJ113" s="376"/>
      <c r="CZK113" s="376"/>
      <c r="CZL113" s="376"/>
      <c r="CZM113" s="376"/>
      <c r="CZN113" s="376"/>
      <c r="CZO113" s="376"/>
      <c r="CZP113" s="376"/>
      <c r="CZQ113" s="376"/>
      <c r="CZR113" s="376"/>
      <c r="CZS113" s="376"/>
      <c r="CZT113" s="376"/>
      <c r="CZU113" s="376"/>
      <c r="CZV113" s="376"/>
      <c r="CZW113" s="376"/>
      <c r="CZX113" s="376"/>
      <c r="CZY113" s="376"/>
      <c r="CZZ113" s="376"/>
      <c r="DAA113" s="376"/>
      <c r="DAB113" s="376"/>
      <c r="DAC113" s="376"/>
      <c r="DAD113" s="376"/>
      <c r="DAE113" s="376"/>
      <c r="DAF113" s="376"/>
      <c r="DAG113" s="376"/>
      <c r="DAH113" s="376"/>
      <c r="DAI113" s="376"/>
      <c r="DAJ113" s="376"/>
      <c r="DAK113" s="376"/>
      <c r="DAL113" s="376"/>
      <c r="DAM113" s="376"/>
      <c r="DAN113" s="376"/>
      <c r="DAO113" s="376"/>
      <c r="DAP113" s="376"/>
      <c r="DAQ113" s="376"/>
      <c r="DAR113" s="376"/>
      <c r="DAS113" s="376"/>
      <c r="DAT113" s="376"/>
      <c r="DAU113" s="376"/>
      <c r="DAV113" s="376"/>
      <c r="DAW113" s="376"/>
      <c r="DAX113" s="376"/>
      <c r="DAY113" s="376"/>
      <c r="DAZ113" s="376"/>
      <c r="DBA113" s="376"/>
      <c r="DBB113" s="376"/>
      <c r="DBC113" s="376"/>
      <c r="DBD113" s="376"/>
      <c r="DBE113" s="376"/>
      <c r="DBF113" s="376"/>
      <c r="DBG113" s="376"/>
      <c r="DBH113" s="376"/>
      <c r="DBI113" s="376"/>
      <c r="DBJ113" s="376"/>
      <c r="DBK113" s="376"/>
      <c r="DBL113" s="376"/>
      <c r="DBM113" s="376"/>
      <c r="DBN113" s="376"/>
      <c r="DBO113" s="376"/>
      <c r="DBP113" s="376"/>
      <c r="DBQ113" s="376"/>
      <c r="DBR113" s="376"/>
      <c r="DBS113" s="376"/>
      <c r="DBT113" s="376"/>
      <c r="DBU113" s="376"/>
      <c r="DBV113" s="376"/>
      <c r="DBW113" s="376"/>
      <c r="DBX113" s="376"/>
      <c r="DBY113" s="376"/>
      <c r="DBZ113" s="376"/>
      <c r="DCA113" s="376"/>
      <c r="DCB113" s="376"/>
      <c r="DCC113" s="376"/>
      <c r="DCD113" s="376"/>
      <c r="DCE113" s="376"/>
      <c r="DCF113" s="376"/>
      <c r="DCG113" s="376"/>
      <c r="DCH113" s="376"/>
      <c r="DCI113" s="376"/>
      <c r="DCJ113" s="376"/>
      <c r="DCK113" s="376"/>
      <c r="DCL113" s="376"/>
      <c r="DCM113" s="376"/>
      <c r="DCN113" s="376"/>
      <c r="DCO113" s="376"/>
      <c r="DCP113" s="376"/>
      <c r="DCQ113" s="376"/>
      <c r="DCR113" s="376"/>
      <c r="DCS113" s="376"/>
      <c r="DCT113" s="376"/>
      <c r="DCU113" s="376"/>
      <c r="DCV113" s="376"/>
      <c r="DCW113" s="376"/>
      <c r="DCX113" s="376"/>
      <c r="DCY113" s="376"/>
      <c r="DCZ113" s="376"/>
      <c r="DDA113" s="376"/>
      <c r="DDB113" s="376"/>
      <c r="DDC113" s="376"/>
      <c r="DDD113" s="376"/>
      <c r="DDE113" s="376"/>
      <c r="DDF113" s="376"/>
      <c r="DDG113" s="376"/>
      <c r="DDH113" s="376"/>
      <c r="DDI113" s="376"/>
      <c r="DDJ113" s="376"/>
      <c r="DDK113" s="376"/>
      <c r="DDL113" s="376"/>
      <c r="DDM113" s="376"/>
      <c r="DDN113" s="376"/>
      <c r="DDO113" s="376"/>
      <c r="DDP113" s="376"/>
      <c r="DDQ113" s="376"/>
      <c r="DDR113" s="376"/>
      <c r="DDS113" s="376"/>
      <c r="DDT113" s="376"/>
      <c r="DDU113" s="376"/>
      <c r="DDV113" s="376"/>
      <c r="DDW113" s="376"/>
      <c r="DDX113" s="376"/>
      <c r="DDY113" s="376"/>
      <c r="DDZ113" s="376"/>
      <c r="DEA113" s="376"/>
      <c r="DEB113" s="376"/>
      <c r="DEC113" s="376"/>
      <c r="DED113" s="376"/>
      <c r="DEE113" s="376"/>
      <c r="DEF113" s="376"/>
      <c r="DEG113" s="376"/>
      <c r="DEH113" s="376"/>
      <c r="DEI113" s="376"/>
      <c r="DEJ113" s="376"/>
      <c r="DEK113" s="376"/>
      <c r="DEL113" s="376"/>
      <c r="DEM113" s="376"/>
      <c r="DEN113" s="376"/>
      <c r="DEO113" s="376"/>
      <c r="DEP113" s="376"/>
      <c r="DEQ113" s="376"/>
      <c r="DER113" s="376"/>
      <c r="DES113" s="376"/>
      <c r="DET113" s="376"/>
      <c r="DEU113" s="376"/>
      <c r="DEV113" s="376"/>
      <c r="DEW113" s="376"/>
      <c r="DEX113" s="376"/>
      <c r="DEY113" s="376"/>
      <c r="DEZ113" s="376"/>
      <c r="DFA113" s="376"/>
      <c r="DFB113" s="376"/>
      <c r="DFC113" s="376"/>
      <c r="DFD113" s="376"/>
      <c r="DFE113" s="376"/>
      <c r="DFF113" s="376"/>
      <c r="DFG113" s="376"/>
      <c r="DFH113" s="376"/>
      <c r="DFI113" s="376"/>
      <c r="DFJ113" s="376"/>
      <c r="DFK113" s="376"/>
      <c r="DFL113" s="376"/>
      <c r="DFM113" s="376"/>
      <c r="DFN113" s="376"/>
      <c r="DFO113" s="376"/>
      <c r="DFP113" s="376"/>
      <c r="DFQ113" s="376"/>
      <c r="DFR113" s="376"/>
      <c r="DFS113" s="376"/>
      <c r="DFT113" s="376"/>
      <c r="DFU113" s="376"/>
      <c r="DFV113" s="376"/>
      <c r="DFW113" s="376"/>
      <c r="DFX113" s="376"/>
      <c r="DFY113" s="376"/>
      <c r="DFZ113" s="376"/>
      <c r="DGA113" s="376"/>
      <c r="DGB113" s="376"/>
      <c r="DGC113" s="376"/>
      <c r="DGD113" s="376"/>
      <c r="DGE113" s="376"/>
      <c r="DGF113" s="376"/>
      <c r="DGG113" s="376"/>
      <c r="DGH113" s="376"/>
      <c r="DGI113" s="376"/>
      <c r="DGJ113" s="376"/>
      <c r="DGK113" s="376"/>
      <c r="DGL113" s="376"/>
      <c r="DGM113" s="376"/>
      <c r="DGN113" s="376"/>
      <c r="DGO113" s="376"/>
      <c r="DGP113" s="376"/>
      <c r="DGQ113" s="376"/>
      <c r="DGR113" s="376"/>
      <c r="DGS113" s="376"/>
      <c r="DGT113" s="376"/>
      <c r="DGU113" s="376"/>
      <c r="DGV113" s="376"/>
      <c r="DGW113" s="376"/>
      <c r="DGX113" s="376"/>
      <c r="DGY113" s="376"/>
      <c r="DGZ113" s="376"/>
      <c r="DHA113" s="376"/>
      <c r="DHB113" s="376"/>
      <c r="DHC113" s="376"/>
      <c r="DHD113" s="376"/>
      <c r="DHE113" s="376"/>
      <c r="DHF113" s="376"/>
      <c r="DHG113" s="376"/>
      <c r="DHH113" s="376"/>
      <c r="DHI113" s="376"/>
      <c r="DHJ113" s="376"/>
      <c r="DHK113" s="376"/>
      <c r="DHL113" s="376"/>
      <c r="DHM113" s="376"/>
      <c r="DHN113" s="376"/>
      <c r="DHO113" s="376"/>
      <c r="DHP113" s="376"/>
      <c r="DHQ113" s="376"/>
      <c r="DHR113" s="376"/>
      <c r="DHS113" s="376"/>
      <c r="DHT113" s="376"/>
      <c r="DHU113" s="376"/>
      <c r="DHV113" s="376"/>
      <c r="DHW113" s="376"/>
      <c r="DHX113" s="376"/>
      <c r="DHY113" s="376"/>
      <c r="DHZ113" s="376"/>
      <c r="DIA113" s="376"/>
      <c r="DIB113" s="376"/>
      <c r="DIC113" s="376"/>
      <c r="DID113" s="376"/>
      <c r="DIE113" s="376"/>
      <c r="DIF113" s="376"/>
      <c r="DIG113" s="376"/>
      <c r="DIH113" s="376"/>
      <c r="DII113" s="376"/>
      <c r="DIJ113" s="376"/>
      <c r="DIK113" s="376"/>
      <c r="DIL113" s="376"/>
      <c r="DIM113" s="376"/>
      <c r="DIN113" s="376"/>
      <c r="DIO113" s="376"/>
      <c r="DIP113" s="376"/>
      <c r="DIQ113" s="376"/>
      <c r="DIR113" s="376"/>
      <c r="DIS113" s="376"/>
      <c r="DIT113" s="376"/>
      <c r="DIU113" s="376"/>
      <c r="DIV113" s="376"/>
      <c r="DIW113" s="376"/>
      <c r="DIX113" s="376"/>
      <c r="DIY113" s="376"/>
      <c r="DIZ113" s="376"/>
      <c r="DJA113" s="376"/>
      <c r="DJB113" s="376"/>
      <c r="DJC113" s="376"/>
      <c r="DJD113" s="376"/>
      <c r="DJE113" s="376"/>
      <c r="DJF113" s="376"/>
      <c r="DJG113" s="376"/>
      <c r="DJH113" s="376"/>
      <c r="DJI113" s="376"/>
      <c r="DJJ113" s="376"/>
      <c r="DJK113" s="376"/>
      <c r="DJL113" s="376"/>
      <c r="DJM113" s="376"/>
      <c r="DJN113" s="376"/>
      <c r="DJO113" s="376"/>
      <c r="DJP113" s="376"/>
      <c r="DJQ113" s="376"/>
      <c r="DJR113" s="376"/>
      <c r="DJS113" s="376"/>
      <c r="DJT113" s="376"/>
      <c r="DJU113" s="376"/>
      <c r="DJV113" s="376"/>
      <c r="DJW113" s="376"/>
      <c r="DJX113" s="376"/>
      <c r="DJY113" s="376"/>
      <c r="DJZ113" s="376"/>
      <c r="DKA113" s="376"/>
      <c r="DKB113" s="376"/>
      <c r="DKC113" s="376"/>
      <c r="DKD113" s="376"/>
      <c r="DKE113" s="376"/>
      <c r="DKF113" s="376"/>
      <c r="DKG113" s="376"/>
      <c r="DKH113" s="376"/>
      <c r="DKI113" s="376"/>
      <c r="DKJ113" s="376"/>
      <c r="DKK113" s="376"/>
      <c r="DKL113" s="376"/>
      <c r="DKM113" s="376"/>
      <c r="DKN113" s="376"/>
      <c r="DKO113" s="376"/>
      <c r="DKP113" s="376"/>
      <c r="DKQ113" s="376"/>
      <c r="DKR113" s="376"/>
      <c r="DKS113" s="376"/>
      <c r="DKT113" s="376"/>
      <c r="DKU113" s="376"/>
      <c r="DKV113" s="376"/>
      <c r="DKW113" s="376"/>
      <c r="DKX113" s="376"/>
      <c r="DKY113" s="376"/>
      <c r="DKZ113" s="376"/>
      <c r="DLA113" s="376"/>
      <c r="DLB113" s="376"/>
      <c r="DLC113" s="376"/>
      <c r="DLD113" s="376"/>
      <c r="DLE113" s="376"/>
      <c r="DLF113" s="376"/>
      <c r="DLG113" s="376"/>
      <c r="DLH113" s="376"/>
      <c r="DLI113" s="376"/>
      <c r="DLJ113" s="376"/>
      <c r="DLK113" s="376"/>
      <c r="DLL113" s="376"/>
      <c r="DLM113" s="376"/>
      <c r="DLN113" s="376"/>
      <c r="DLO113" s="376"/>
      <c r="DLP113" s="376"/>
      <c r="DLQ113" s="376"/>
      <c r="DLR113" s="376"/>
      <c r="DLS113" s="376"/>
      <c r="DLT113" s="376"/>
      <c r="DLU113" s="376"/>
      <c r="DLV113" s="376"/>
      <c r="DLW113" s="376"/>
      <c r="DLX113" s="376"/>
      <c r="DLY113" s="376"/>
      <c r="DLZ113" s="376"/>
      <c r="DMA113" s="376"/>
      <c r="DMB113" s="376"/>
      <c r="DMC113" s="376"/>
      <c r="DMD113" s="376"/>
      <c r="DME113" s="376"/>
      <c r="DMF113" s="376"/>
      <c r="DMG113" s="376"/>
      <c r="DMH113" s="376"/>
      <c r="DMI113" s="376"/>
      <c r="DMJ113" s="376"/>
      <c r="DMK113" s="376"/>
      <c r="DML113" s="376"/>
      <c r="DMM113" s="376"/>
      <c r="DMN113" s="376"/>
      <c r="DMO113" s="376"/>
      <c r="DMP113" s="376"/>
      <c r="DMQ113" s="376"/>
      <c r="DMR113" s="376"/>
      <c r="DMS113" s="376"/>
      <c r="DMT113" s="376"/>
      <c r="DMU113" s="376"/>
      <c r="DMV113" s="376"/>
      <c r="DMW113" s="376"/>
      <c r="DMX113" s="376"/>
      <c r="DMY113" s="376"/>
      <c r="DMZ113" s="376"/>
      <c r="DNA113" s="376"/>
      <c r="DNB113" s="376"/>
      <c r="DNC113" s="376"/>
      <c r="DND113" s="376"/>
      <c r="DNE113" s="376"/>
      <c r="DNF113" s="376"/>
      <c r="DNG113" s="376"/>
      <c r="DNH113" s="376"/>
      <c r="DNI113" s="376"/>
      <c r="DNJ113" s="376"/>
      <c r="DNK113" s="376"/>
      <c r="DNL113" s="376"/>
      <c r="DNM113" s="376"/>
      <c r="DNN113" s="376"/>
      <c r="DNO113" s="376"/>
      <c r="DNP113" s="376"/>
      <c r="DNQ113" s="376"/>
      <c r="DNR113" s="376"/>
      <c r="DNS113" s="376"/>
      <c r="DNT113" s="376"/>
      <c r="DNU113" s="376"/>
      <c r="DNV113" s="376"/>
      <c r="DNW113" s="376"/>
      <c r="DNX113" s="376"/>
      <c r="DNY113" s="376"/>
      <c r="DNZ113" s="376"/>
      <c r="DOA113" s="376"/>
      <c r="DOB113" s="376"/>
      <c r="DOC113" s="376"/>
      <c r="DOD113" s="376"/>
      <c r="DOE113" s="376"/>
      <c r="DOF113" s="376"/>
      <c r="DOG113" s="376"/>
      <c r="DOH113" s="376"/>
      <c r="DOI113" s="376"/>
      <c r="DOJ113" s="376"/>
      <c r="DOK113" s="376"/>
      <c r="DOL113" s="376"/>
      <c r="DOM113" s="376"/>
      <c r="DON113" s="376"/>
      <c r="DOO113" s="376"/>
      <c r="DOP113" s="376"/>
      <c r="DOQ113" s="376"/>
      <c r="DOR113" s="376"/>
      <c r="DOS113" s="376"/>
      <c r="DOT113" s="376"/>
      <c r="DOU113" s="376"/>
      <c r="DOV113" s="376"/>
      <c r="DOW113" s="376"/>
      <c r="DOX113" s="376"/>
      <c r="DOY113" s="376"/>
      <c r="DOZ113" s="376"/>
      <c r="DPA113" s="376"/>
      <c r="DPB113" s="376"/>
      <c r="DPC113" s="376"/>
      <c r="DPD113" s="376"/>
      <c r="DPE113" s="376"/>
      <c r="DPF113" s="376"/>
      <c r="DPG113" s="376"/>
      <c r="DPH113" s="376"/>
      <c r="DPI113" s="376"/>
      <c r="DPJ113" s="376"/>
      <c r="DPK113" s="376"/>
      <c r="DPL113" s="376"/>
      <c r="DPM113" s="376"/>
      <c r="DPN113" s="376"/>
      <c r="DPO113" s="376"/>
      <c r="DPP113" s="376"/>
      <c r="DPQ113" s="376"/>
      <c r="DPR113" s="376"/>
      <c r="DPS113" s="376"/>
      <c r="DPT113" s="376"/>
      <c r="DPU113" s="376"/>
      <c r="DPV113" s="376"/>
      <c r="DPW113" s="376"/>
      <c r="DPX113" s="376"/>
      <c r="DPY113" s="376"/>
      <c r="DPZ113" s="376"/>
      <c r="DQA113" s="376"/>
      <c r="DQB113" s="376"/>
      <c r="DQC113" s="376"/>
      <c r="DQD113" s="376"/>
      <c r="DQE113" s="376"/>
      <c r="DQF113" s="376"/>
      <c r="DQG113" s="376"/>
      <c r="DQH113" s="376"/>
      <c r="DQI113" s="376"/>
      <c r="DQJ113" s="376"/>
      <c r="DQK113" s="376"/>
      <c r="DQL113" s="376"/>
      <c r="DQM113" s="376"/>
      <c r="DQN113" s="376"/>
      <c r="DQO113" s="376"/>
      <c r="DQP113" s="376"/>
      <c r="DQQ113" s="376"/>
      <c r="DQR113" s="376"/>
      <c r="DQS113" s="376"/>
      <c r="DQT113" s="376"/>
      <c r="DQU113" s="376"/>
      <c r="DQV113" s="376"/>
      <c r="DQW113" s="376"/>
      <c r="DQX113" s="376"/>
      <c r="DQY113" s="376"/>
      <c r="DQZ113" s="376"/>
      <c r="DRA113" s="376"/>
      <c r="DRB113" s="376"/>
      <c r="DRC113" s="376"/>
      <c r="DRD113" s="376"/>
      <c r="DRE113" s="376"/>
      <c r="DRF113" s="376"/>
      <c r="DRG113" s="376"/>
      <c r="DRH113" s="376"/>
      <c r="DRI113" s="376"/>
      <c r="DRJ113" s="376"/>
      <c r="DRK113" s="376"/>
      <c r="DRL113" s="376"/>
      <c r="DRM113" s="376"/>
      <c r="DRN113" s="376"/>
      <c r="DRO113" s="376"/>
      <c r="DRP113" s="376"/>
      <c r="DRQ113" s="376"/>
      <c r="DRR113" s="376"/>
      <c r="DRS113" s="376"/>
      <c r="DRT113" s="376"/>
      <c r="DRU113" s="376"/>
      <c r="DRV113" s="376"/>
      <c r="DRW113" s="376"/>
      <c r="DRX113" s="376"/>
      <c r="DRY113" s="376"/>
      <c r="DRZ113" s="376"/>
      <c r="DSA113" s="376"/>
      <c r="DSB113" s="376"/>
      <c r="DSC113" s="376"/>
      <c r="DSD113" s="376"/>
      <c r="DSE113" s="376"/>
      <c r="DSF113" s="376"/>
      <c r="DSG113" s="376"/>
      <c r="DSH113" s="376"/>
      <c r="DSI113" s="376"/>
      <c r="DSJ113" s="376"/>
      <c r="DSK113" s="376"/>
      <c r="DSL113" s="376"/>
      <c r="DSM113" s="376"/>
      <c r="DSN113" s="376"/>
      <c r="DSO113" s="376"/>
      <c r="DSP113" s="376"/>
      <c r="DSQ113" s="376"/>
      <c r="DSR113" s="376"/>
      <c r="DSS113" s="376"/>
      <c r="DST113" s="376"/>
      <c r="DSU113" s="376"/>
      <c r="DSV113" s="376"/>
      <c r="DSW113" s="376"/>
      <c r="DSX113" s="376"/>
      <c r="DSY113" s="376"/>
      <c r="DSZ113" s="376"/>
      <c r="DTA113" s="376"/>
      <c r="DTB113" s="376"/>
      <c r="DTC113" s="376"/>
      <c r="DTD113" s="376"/>
      <c r="DTE113" s="376"/>
      <c r="DTF113" s="376"/>
      <c r="DTG113" s="376"/>
      <c r="DTH113" s="376"/>
      <c r="DTI113" s="376"/>
      <c r="DTJ113" s="376"/>
      <c r="DTK113" s="376"/>
      <c r="DTL113" s="376"/>
      <c r="DTM113" s="376"/>
      <c r="DTN113" s="376"/>
      <c r="DTO113" s="376"/>
      <c r="DTP113" s="376"/>
      <c r="DTQ113" s="376"/>
      <c r="DTR113" s="376"/>
      <c r="DTS113" s="376"/>
      <c r="DTT113" s="376"/>
      <c r="DTU113" s="376"/>
      <c r="DTV113" s="376"/>
      <c r="DTW113" s="376"/>
      <c r="DTX113" s="376"/>
      <c r="DTY113" s="376"/>
      <c r="DTZ113" s="376"/>
      <c r="DUA113" s="376"/>
      <c r="DUB113" s="376"/>
      <c r="DUC113" s="376"/>
      <c r="DUD113" s="376"/>
      <c r="DUE113" s="376"/>
      <c r="DUF113" s="376"/>
      <c r="DUG113" s="376"/>
      <c r="DUH113" s="376"/>
      <c r="DUI113" s="376"/>
      <c r="DUJ113" s="376"/>
      <c r="DUK113" s="376"/>
      <c r="DUL113" s="376"/>
      <c r="DUM113" s="376"/>
      <c r="DUN113" s="376"/>
      <c r="DUO113" s="376"/>
      <c r="DUP113" s="376"/>
      <c r="DUQ113" s="376"/>
      <c r="DUR113" s="376"/>
      <c r="DUS113" s="376"/>
      <c r="DUT113" s="376"/>
      <c r="DUU113" s="376"/>
      <c r="DUV113" s="376"/>
      <c r="DUW113" s="376"/>
      <c r="DUX113" s="376"/>
      <c r="DUY113" s="376"/>
      <c r="DUZ113" s="376"/>
      <c r="DVA113" s="376"/>
      <c r="DVB113" s="376"/>
      <c r="DVC113" s="376"/>
      <c r="DVD113" s="376"/>
      <c r="DVE113" s="376"/>
      <c r="DVF113" s="376"/>
      <c r="DVG113" s="376"/>
      <c r="DVH113" s="376"/>
      <c r="DVI113" s="376"/>
      <c r="DVJ113" s="376"/>
      <c r="DVK113" s="376"/>
      <c r="DVL113" s="376"/>
      <c r="DVM113" s="376"/>
      <c r="DVN113" s="376"/>
      <c r="DVO113" s="376"/>
      <c r="DVP113" s="376"/>
      <c r="DVQ113" s="376"/>
      <c r="DVR113" s="376"/>
      <c r="DVS113" s="376"/>
      <c r="DVT113" s="376"/>
      <c r="DVU113" s="376"/>
      <c r="DVV113" s="376"/>
      <c r="DVW113" s="376"/>
      <c r="DVX113" s="376"/>
      <c r="DVY113" s="376"/>
      <c r="DVZ113" s="376"/>
      <c r="DWA113" s="376"/>
      <c r="DWB113" s="376"/>
      <c r="DWC113" s="376"/>
      <c r="DWD113" s="376"/>
      <c r="DWE113" s="376"/>
      <c r="DWF113" s="376"/>
      <c r="DWG113" s="376"/>
      <c r="DWH113" s="376"/>
      <c r="DWI113" s="376"/>
      <c r="DWJ113" s="376"/>
      <c r="DWK113" s="376"/>
      <c r="DWL113" s="376"/>
      <c r="DWM113" s="376"/>
      <c r="DWN113" s="376"/>
      <c r="DWO113" s="376"/>
      <c r="DWP113" s="376"/>
      <c r="DWQ113" s="376"/>
      <c r="DWR113" s="376"/>
      <c r="DWS113" s="376"/>
      <c r="DWT113" s="376"/>
      <c r="DWU113" s="376"/>
      <c r="DWV113" s="376"/>
      <c r="DWW113" s="376"/>
      <c r="DWX113" s="376"/>
      <c r="DWY113" s="376"/>
      <c r="DWZ113" s="376"/>
      <c r="DXA113" s="376"/>
      <c r="DXB113" s="376"/>
      <c r="DXC113" s="376"/>
      <c r="DXD113" s="376"/>
      <c r="DXE113" s="376"/>
      <c r="DXF113" s="376"/>
      <c r="DXG113" s="376"/>
      <c r="DXH113" s="376"/>
      <c r="DXI113" s="376"/>
      <c r="DXJ113" s="376"/>
      <c r="DXK113" s="376"/>
      <c r="DXL113" s="376"/>
      <c r="DXM113" s="376"/>
      <c r="DXN113" s="376"/>
      <c r="DXO113" s="376"/>
      <c r="DXP113" s="376"/>
      <c r="DXQ113" s="376"/>
      <c r="DXR113" s="376"/>
      <c r="DXS113" s="376"/>
      <c r="DXT113" s="376"/>
      <c r="DXU113" s="376"/>
      <c r="DXV113" s="376"/>
      <c r="DXW113" s="376"/>
      <c r="DXX113" s="376"/>
      <c r="DXY113" s="376"/>
      <c r="DXZ113" s="376"/>
      <c r="DYA113" s="376"/>
      <c r="DYB113" s="376"/>
      <c r="DYC113" s="376"/>
      <c r="DYD113" s="376"/>
      <c r="DYE113" s="376"/>
      <c r="DYF113" s="376"/>
      <c r="DYG113" s="376"/>
      <c r="DYH113" s="376"/>
      <c r="DYI113" s="376"/>
      <c r="DYJ113" s="376"/>
      <c r="DYK113" s="376"/>
      <c r="DYL113" s="376"/>
      <c r="DYM113" s="376"/>
      <c r="DYN113" s="376"/>
      <c r="DYO113" s="376"/>
      <c r="DYP113" s="376"/>
      <c r="DYQ113" s="376"/>
      <c r="DYR113" s="376"/>
      <c r="DYS113" s="376"/>
      <c r="DYT113" s="376"/>
      <c r="DYU113" s="376"/>
      <c r="DYV113" s="376"/>
      <c r="DYW113" s="376"/>
      <c r="DYX113" s="376"/>
      <c r="DYY113" s="376"/>
      <c r="DYZ113" s="376"/>
      <c r="DZA113" s="376"/>
      <c r="DZB113" s="376"/>
      <c r="DZC113" s="376"/>
      <c r="DZD113" s="376"/>
      <c r="DZE113" s="376"/>
      <c r="DZF113" s="376"/>
      <c r="DZG113" s="376"/>
      <c r="DZH113" s="376"/>
      <c r="DZI113" s="376"/>
      <c r="DZJ113" s="376"/>
      <c r="DZK113" s="376"/>
      <c r="DZL113" s="376"/>
      <c r="DZM113" s="376"/>
      <c r="DZN113" s="376"/>
      <c r="DZO113" s="376"/>
      <c r="DZP113" s="376"/>
      <c r="DZQ113" s="376"/>
      <c r="DZR113" s="376"/>
      <c r="DZS113" s="376"/>
      <c r="DZT113" s="376"/>
      <c r="DZU113" s="376"/>
      <c r="DZV113" s="376"/>
      <c r="DZW113" s="376"/>
      <c r="DZX113" s="376"/>
      <c r="DZY113" s="376"/>
      <c r="DZZ113" s="376"/>
      <c r="EAA113" s="376"/>
      <c r="EAB113" s="376"/>
      <c r="EAC113" s="376"/>
      <c r="EAD113" s="376"/>
      <c r="EAE113" s="376"/>
      <c r="EAF113" s="376"/>
      <c r="EAG113" s="376"/>
      <c r="EAH113" s="376"/>
      <c r="EAI113" s="376"/>
      <c r="EAJ113" s="376"/>
      <c r="EAK113" s="376"/>
      <c r="EAL113" s="376"/>
      <c r="EAM113" s="376"/>
      <c r="EAN113" s="376"/>
      <c r="EAO113" s="376"/>
      <c r="EAP113" s="376"/>
      <c r="EAQ113" s="376"/>
      <c r="EAR113" s="376"/>
      <c r="EAS113" s="376"/>
      <c r="EAT113" s="376"/>
      <c r="EAU113" s="376"/>
      <c r="EAV113" s="376"/>
      <c r="EAW113" s="376"/>
      <c r="EAX113" s="376"/>
      <c r="EAY113" s="376"/>
      <c r="EAZ113" s="376"/>
      <c r="EBA113" s="376"/>
      <c r="EBB113" s="376"/>
      <c r="EBC113" s="376"/>
      <c r="EBD113" s="376"/>
      <c r="EBE113" s="376"/>
      <c r="EBF113" s="376"/>
      <c r="EBG113" s="376"/>
      <c r="EBH113" s="376"/>
      <c r="EBI113" s="376"/>
      <c r="EBJ113" s="376"/>
      <c r="EBK113" s="376"/>
      <c r="EBL113" s="376"/>
      <c r="EBM113" s="376"/>
      <c r="EBN113" s="376"/>
      <c r="EBO113" s="376"/>
      <c r="EBP113" s="376"/>
      <c r="EBQ113" s="376"/>
      <c r="EBR113" s="376"/>
      <c r="EBS113" s="376"/>
      <c r="EBT113" s="376"/>
      <c r="EBU113" s="376"/>
      <c r="EBV113" s="376"/>
      <c r="EBW113" s="376"/>
      <c r="EBX113" s="376"/>
      <c r="EBY113" s="376"/>
      <c r="EBZ113" s="376"/>
      <c r="ECA113" s="376"/>
      <c r="ECB113" s="376"/>
      <c r="ECC113" s="376"/>
      <c r="ECD113" s="376"/>
      <c r="ECE113" s="376"/>
      <c r="ECF113" s="376"/>
      <c r="ECG113" s="376"/>
      <c r="ECH113" s="376"/>
      <c r="ECI113" s="376"/>
      <c r="ECJ113" s="376"/>
      <c r="ECK113" s="376"/>
      <c r="ECL113" s="376"/>
      <c r="ECM113" s="376"/>
      <c r="ECN113" s="376"/>
      <c r="ECO113" s="376"/>
      <c r="ECP113" s="376"/>
      <c r="ECQ113" s="376"/>
      <c r="ECR113" s="376"/>
      <c r="ECS113" s="376"/>
      <c r="ECT113" s="376"/>
      <c r="ECU113" s="376"/>
      <c r="ECV113" s="376"/>
      <c r="ECW113" s="376"/>
      <c r="ECX113" s="376"/>
      <c r="ECY113" s="376"/>
      <c r="ECZ113" s="376"/>
      <c r="EDA113" s="376"/>
      <c r="EDB113" s="376"/>
      <c r="EDC113" s="376"/>
      <c r="EDD113" s="376"/>
      <c r="EDE113" s="376"/>
      <c r="EDF113" s="376"/>
      <c r="EDG113" s="376"/>
      <c r="EDH113" s="376"/>
      <c r="EDI113" s="376"/>
      <c r="EDJ113" s="376"/>
      <c r="EDK113" s="376"/>
      <c r="EDL113" s="376"/>
      <c r="EDM113" s="376"/>
      <c r="EDN113" s="376"/>
      <c r="EDO113" s="376"/>
      <c r="EDP113" s="376"/>
      <c r="EDQ113" s="376"/>
      <c r="EDR113" s="376"/>
      <c r="EDS113" s="376"/>
      <c r="EDT113" s="376"/>
      <c r="EDU113" s="376"/>
      <c r="EDV113" s="376"/>
      <c r="EDW113" s="376"/>
      <c r="EDX113" s="376"/>
      <c r="EDY113" s="376"/>
      <c r="EDZ113" s="376"/>
      <c r="EEA113" s="376"/>
      <c r="EEB113" s="376"/>
      <c r="EEC113" s="376"/>
      <c r="EED113" s="376"/>
      <c r="EEE113" s="376"/>
      <c r="EEF113" s="376"/>
      <c r="EEG113" s="376"/>
      <c r="EEH113" s="376"/>
      <c r="EEI113" s="376"/>
      <c r="EEJ113" s="376"/>
      <c r="EEK113" s="376"/>
      <c r="EEL113" s="376"/>
      <c r="EEM113" s="376"/>
      <c r="EEN113" s="376"/>
      <c r="EEO113" s="376"/>
      <c r="EEP113" s="376"/>
      <c r="EEQ113" s="376"/>
      <c r="EER113" s="376"/>
      <c r="EES113" s="376"/>
      <c r="EET113" s="376"/>
      <c r="EEU113" s="376"/>
      <c r="EEV113" s="376"/>
      <c r="EEW113" s="376"/>
      <c r="EEX113" s="376"/>
      <c r="EEY113" s="376"/>
      <c r="EEZ113" s="376"/>
      <c r="EFA113" s="376"/>
      <c r="EFB113" s="376"/>
      <c r="EFC113" s="376"/>
      <c r="EFD113" s="376"/>
      <c r="EFE113" s="376"/>
      <c r="EFF113" s="376"/>
      <c r="EFG113" s="376"/>
      <c r="EFH113" s="376"/>
      <c r="EFI113" s="376"/>
      <c r="EFJ113" s="376"/>
      <c r="EFK113" s="376"/>
      <c r="EFL113" s="376"/>
      <c r="EFM113" s="376"/>
      <c r="EFN113" s="376"/>
      <c r="EFO113" s="376"/>
      <c r="EFP113" s="376"/>
      <c r="EFQ113" s="376"/>
      <c r="EFR113" s="376"/>
      <c r="EFS113" s="376"/>
      <c r="EFT113" s="376"/>
      <c r="EFU113" s="376"/>
      <c r="EFV113" s="376"/>
      <c r="EFW113" s="376"/>
      <c r="EFX113" s="376"/>
      <c r="EFY113" s="376"/>
      <c r="EFZ113" s="376"/>
      <c r="EGA113" s="376"/>
      <c r="EGB113" s="376"/>
      <c r="EGC113" s="376"/>
      <c r="EGD113" s="376"/>
      <c r="EGE113" s="376"/>
      <c r="EGF113" s="376"/>
      <c r="EGG113" s="376"/>
      <c r="EGH113" s="376"/>
      <c r="EGI113" s="376"/>
      <c r="EGJ113" s="376"/>
      <c r="EGK113" s="376"/>
      <c r="EGL113" s="376"/>
      <c r="EGM113" s="376"/>
      <c r="EGN113" s="376"/>
      <c r="EGO113" s="376"/>
      <c r="EGP113" s="376"/>
      <c r="EGQ113" s="376"/>
      <c r="EGR113" s="376"/>
      <c r="EGS113" s="376"/>
      <c r="EGT113" s="376"/>
      <c r="EGU113" s="376"/>
      <c r="EGV113" s="376"/>
      <c r="EGW113" s="376"/>
      <c r="EGX113" s="376"/>
      <c r="EGY113" s="376"/>
      <c r="EGZ113" s="376"/>
      <c r="EHA113" s="376"/>
      <c r="EHB113" s="376"/>
      <c r="EHC113" s="376"/>
      <c r="EHD113" s="376"/>
      <c r="EHE113" s="376"/>
      <c r="EHF113" s="376"/>
      <c r="EHG113" s="376"/>
      <c r="EHH113" s="376"/>
      <c r="EHI113" s="376"/>
      <c r="EHJ113" s="376"/>
      <c r="EHK113" s="376"/>
      <c r="EHL113" s="376"/>
      <c r="EHM113" s="376"/>
      <c r="EHN113" s="376"/>
      <c r="EHO113" s="376"/>
      <c r="EHP113" s="376"/>
      <c r="EHQ113" s="376"/>
      <c r="EHR113" s="376"/>
      <c r="EHS113" s="376"/>
      <c r="EHT113" s="376"/>
      <c r="EHU113" s="376"/>
      <c r="EHV113" s="376"/>
      <c r="EHW113" s="376"/>
      <c r="EHX113" s="376"/>
      <c r="EHY113" s="376"/>
      <c r="EHZ113" s="376"/>
      <c r="EIA113" s="376"/>
      <c r="EIB113" s="376"/>
      <c r="EIC113" s="376"/>
      <c r="EID113" s="376"/>
      <c r="EIE113" s="376"/>
      <c r="EIF113" s="376"/>
      <c r="EIG113" s="376"/>
      <c r="EIH113" s="376"/>
      <c r="EII113" s="376"/>
      <c r="EIJ113" s="376"/>
      <c r="EIK113" s="376"/>
      <c r="EIL113" s="376"/>
      <c r="EIM113" s="376"/>
      <c r="EIN113" s="376"/>
      <c r="EIO113" s="376"/>
      <c r="EIP113" s="376"/>
      <c r="EIQ113" s="376"/>
      <c r="EIR113" s="376"/>
      <c r="EIS113" s="376"/>
      <c r="EIT113" s="376"/>
      <c r="EIU113" s="376"/>
      <c r="EIV113" s="376"/>
      <c r="EIW113" s="376"/>
      <c r="EIX113" s="376"/>
      <c r="EIY113" s="376"/>
      <c r="EIZ113" s="376"/>
      <c r="EJA113" s="376"/>
      <c r="EJB113" s="376"/>
      <c r="EJC113" s="376"/>
      <c r="EJD113" s="376"/>
      <c r="EJE113" s="376"/>
      <c r="EJF113" s="376"/>
      <c r="EJG113" s="376"/>
      <c r="EJH113" s="376"/>
      <c r="EJI113" s="376"/>
      <c r="EJJ113" s="376"/>
      <c r="EJK113" s="376"/>
      <c r="EJL113" s="376"/>
      <c r="EJM113" s="376"/>
      <c r="EJN113" s="376"/>
      <c r="EJO113" s="376"/>
      <c r="EJP113" s="376"/>
      <c r="EJQ113" s="376"/>
      <c r="EJR113" s="376"/>
      <c r="EJS113" s="376"/>
      <c r="EJT113" s="376"/>
      <c r="EJU113" s="376"/>
      <c r="EJV113" s="376"/>
      <c r="EJW113" s="376"/>
      <c r="EJX113" s="376"/>
      <c r="EJY113" s="376"/>
      <c r="EJZ113" s="376"/>
      <c r="EKA113" s="376"/>
      <c r="EKB113" s="376"/>
      <c r="EKC113" s="376"/>
      <c r="EKD113" s="376"/>
      <c r="EKE113" s="376"/>
      <c r="EKF113" s="376"/>
      <c r="EKG113" s="376"/>
      <c r="EKH113" s="376"/>
      <c r="EKI113" s="376"/>
      <c r="EKJ113" s="376"/>
      <c r="EKK113" s="376"/>
      <c r="EKL113" s="376"/>
      <c r="EKM113" s="376"/>
      <c r="EKN113" s="376"/>
      <c r="EKO113" s="376"/>
      <c r="EKP113" s="376"/>
      <c r="EKQ113" s="376"/>
      <c r="EKR113" s="376"/>
      <c r="EKS113" s="376"/>
      <c r="EKT113" s="376"/>
      <c r="EKU113" s="376"/>
      <c r="EKV113" s="376"/>
      <c r="EKW113" s="376"/>
      <c r="EKX113" s="376"/>
      <c r="EKY113" s="376"/>
      <c r="EKZ113" s="376"/>
      <c r="ELA113" s="376"/>
      <c r="ELB113" s="376"/>
      <c r="ELC113" s="376"/>
      <c r="ELD113" s="376"/>
      <c r="ELE113" s="376"/>
      <c r="ELF113" s="376"/>
      <c r="ELG113" s="376"/>
      <c r="ELH113" s="376"/>
      <c r="ELI113" s="376"/>
      <c r="ELJ113" s="376"/>
      <c r="ELK113" s="376"/>
      <c r="ELL113" s="376"/>
      <c r="ELM113" s="376"/>
      <c r="ELN113" s="376"/>
      <c r="ELO113" s="376"/>
      <c r="ELP113" s="376"/>
      <c r="ELQ113" s="376"/>
      <c r="ELR113" s="376"/>
      <c r="ELS113" s="376"/>
      <c r="ELT113" s="376"/>
      <c r="ELU113" s="376"/>
      <c r="ELV113" s="376"/>
      <c r="ELW113" s="376"/>
      <c r="ELX113" s="376"/>
      <c r="ELY113" s="376"/>
      <c r="ELZ113" s="376"/>
      <c r="EMA113" s="376"/>
      <c r="EMB113" s="376"/>
      <c r="EMC113" s="376"/>
      <c r="EMD113" s="376"/>
      <c r="EME113" s="376"/>
      <c r="EMF113" s="376"/>
      <c r="EMG113" s="376"/>
      <c r="EMH113" s="376"/>
      <c r="EMI113" s="376"/>
      <c r="EMJ113" s="376"/>
      <c r="EMK113" s="376"/>
      <c r="EML113" s="376"/>
      <c r="EMM113" s="376"/>
      <c r="EMN113" s="376"/>
      <c r="EMO113" s="376"/>
      <c r="EMP113" s="376"/>
      <c r="EMQ113" s="376"/>
      <c r="EMR113" s="376"/>
      <c r="EMS113" s="376"/>
      <c r="EMT113" s="376"/>
      <c r="EMU113" s="376"/>
      <c r="EMV113" s="376"/>
      <c r="EMW113" s="376"/>
      <c r="EMX113" s="376"/>
      <c r="EMY113" s="376"/>
      <c r="EMZ113" s="376"/>
      <c r="ENA113" s="376"/>
      <c r="ENB113" s="376"/>
      <c r="ENC113" s="376"/>
      <c r="END113" s="376"/>
      <c r="ENE113" s="376"/>
      <c r="ENF113" s="376"/>
      <c r="ENG113" s="376"/>
      <c r="ENH113" s="376"/>
      <c r="ENI113" s="376"/>
      <c r="ENJ113" s="376"/>
      <c r="ENK113" s="376"/>
      <c r="ENL113" s="376"/>
      <c r="ENM113" s="376"/>
      <c r="ENN113" s="376"/>
      <c r="ENO113" s="376"/>
      <c r="ENP113" s="376"/>
      <c r="ENQ113" s="376"/>
      <c r="ENR113" s="376"/>
      <c r="ENS113" s="376"/>
      <c r="ENT113" s="376"/>
      <c r="ENU113" s="376"/>
      <c r="ENV113" s="376"/>
      <c r="ENW113" s="376"/>
      <c r="ENX113" s="376"/>
      <c r="ENY113" s="376"/>
      <c r="ENZ113" s="376"/>
      <c r="EOA113" s="376"/>
      <c r="EOB113" s="376"/>
      <c r="EOC113" s="376"/>
      <c r="EOD113" s="376"/>
      <c r="EOE113" s="376"/>
      <c r="EOF113" s="376"/>
      <c r="EOG113" s="376"/>
      <c r="EOH113" s="376"/>
      <c r="EOI113" s="376"/>
      <c r="EOJ113" s="376"/>
      <c r="EOK113" s="376"/>
      <c r="EOL113" s="376"/>
      <c r="EOM113" s="376"/>
      <c r="EON113" s="376"/>
      <c r="EOO113" s="376"/>
      <c r="EOP113" s="376"/>
      <c r="EOQ113" s="376"/>
      <c r="EOR113" s="376"/>
      <c r="EOS113" s="376"/>
      <c r="EOT113" s="376"/>
      <c r="EOU113" s="376"/>
      <c r="EOV113" s="376"/>
      <c r="EOW113" s="376"/>
      <c r="EOX113" s="376"/>
      <c r="EOY113" s="376"/>
      <c r="EOZ113" s="376"/>
      <c r="EPA113" s="376"/>
      <c r="EPB113" s="376"/>
      <c r="EPC113" s="376"/>
      <c r="EPD113" s="376"/>
      <c r="EPE113" s="376"/>
      <c r="EPF113" s="376"/>
      <c r="EPG113" s="376"/>
      <c r="EPH113" s="376"/>
      <c r="EPI113" s="376"/>
      <c r="EPJ113" s="376"/>
      <c r="EPK113" s="376"/>
      <c r="EPL113" s="376"/>
      <c r="EPM113" s="376"/>
      <c r="EPN113" s="376"/>
      <c r="EPO113" s="376"/>
      <c r="EPP113" s="376"/>
      <c r="EPQ113" s="376"/>
      <c r="EPR113" s="376"/>
      <c r="EPS113" s="376"/>
      <c r="EPT113" s="376"/>
      <c r="EPU113" s="376"/>
      <c r="EPV113" s="376"/>
      <c r="EPW113" s="376"/>
      <c r="EPX113" s="376"/>
      <c r="EPY113" s="376"/>
      <c r="EPZ113" s="376"/>
      <c r="EQA113" s="376"/>
      <c r="EQB113" s="376"/>
      <c r="EQC113" s="376"/>
      <c r="EQD113" s="376"/>
      <c r="EQE113" s="376"/>
      <c r="EQF113" s="376"/>
      <c r="EQG113" s="376"/>
      <c r="EQH113" s="376"/>
      <c r="EQI113" s="376"/>
      <c r="EQJ113" s="376"/>
      <c r="EQK113" s="376"/>
      <c r="EQL113" s="376"/>
      <c r="EQM113" s="376"/>
      <c r="EQN113" s="376"/>
      <c r="EQO113" s="376"/>
      <c r="EQP113" s="376"/>
      <c r="EQQ113" s="376"/>
      <c r="EQR113" s="376"/>
      <c r="EQS113" s="376"/>
      <c r="EQT113" s="376"/>
      <c r="EQU113" s="376"/>
      <c r="EQV113" s="376"/>
      <c r="EQW113" s="376"/>
      <c r="EQX113" s="376"/>
      <c r="EQY113" s="376"/>
      <c r="EQZ113" s="376"/>
      <c r="ERA113" s="376"/>
      <c r="ERB113" s="376"/>
      <c r="ERC113" s="376"/>
      <c r="ERD113" s="376"/>
      <c r="ERE113" s="376"/>
      <c r="ERF113" s="376"/>
      <c r="ERG113" s="376"/>
      <c r="ERH113" s="376"/>
      <c r="ERI113" s="376"/>
      <c r="ERJ113" s="376"/>
      <c r="ERK113" s="376"/>
      <c r="ERL113" s="376"/>
      <c r="ERM113" s="376"/>
      <c r="ERN113" s="376"/>
      <c r="ERO113" s="376"/>
      <c r="ERP113" s="376"/>
      <c r="ERQ113" s="376"/>
      <c r="ERR113" s="376"/>
      <c r="ERS113" s="376"/>
      <c r="ERT113" s="376"/>
      <c r="ERU113" s="376"/>
      <c r="ERV113" s="376"/>
      <c r="ERW113" s="376"/>
      <c r="ERX113" s="376"/>
      <c r="ERY113" s="376"/>
      <c r="ERZ113" s="376"/>
      <c r="ESA113" s="376"/>
      <c r="ESB113" s="376"/>
      <c r="ESC113" s="376"/>
      <c r="ESD113" s="376"/>
      <c r="ESE113" s="376"/>
      <c r="ESF113" s="376"/>
      <c r="ESG113" s="376"/>
      <c r="ESH113" s="376"/>
      <c r="ESI113" s="376"/>
      <c r="ESJ113" s="376"/>
      <c r="ESK113" s="376"/>
      <c r="ESL113" s="376"/>
      <c r="ESM113" s="376"/>
      <c r="ESN113" s="376"/>
      <c r="ESO113" s="376"/>
      <c r="ESP113" s="376"/>
      <c r="ESQ113" s="376"/>
      <c r="ESR113" s="376"/>
      <c r="ESS113" s="376"/>
      <c r="EST113" s="376"/>
      <c r="ESU113" s="376"/>
      <c r="ESV113" s="376"/>
      <c r="ESW113" s="376"/>
      <c r="ESX113" s="376"/>
      <c r="ESY113" s="376"/>
      <c r="ESZ113" s="376"/>
      <c r="ETA113" s="376"/>
      <c r="ETB113" s="376"/>
      <c r="ETC113" s="376"/>
      <c r="ETD113" s="376"/>
      <c r="ETE113" s="376"/>
      <c r="ETF113" s="376"/>
      <c r="ETG113" s="376"/>
      <c r="ETH113" s="376"/>
      <c r="ETI113" s="376"/>
      <c r="ETJ113" s="376"/>
      <c r="ETK113" s="376"/>
      <c r="ETL113" s="376"/>
      <c r="ETM113" s="376"/>
      <c r="ETN113" s="376"/>
      <c r="ETO113" s="376"/>
      <c r="ETP113" s="376"/>
      <c r="ETQ113" s="376"/>
      <c r="ETR113" s="376"/>
      <c r="ETS113" s="376"/>
      <c r="ETT113" s="376"/>
      <c r="ETU113" s="376"/>
      <c r="ETV113" s="376"/>
      <c r="ETW113" s="376"/>
      <c r="ETX113" s="376"/>
      <c r="ETY113" s="376"/>
      <c r="ETZ113" s="376"/>
      <c r="EUA113" s="376"/>
      <c r="EUB113" s="376"/>
      <c r="EUC113" s="376"/>
      <c r="EUD113" s="376"/>
      <c r="EUE113" s="376"/>
      <c r="EUF113" s="376"/>
      <c r="EUG113" s="376"/>
      <c r="EUH113" s="376"/>
      <c r="EUI113" s="376"/>
      <c r="EUJ113" s="376"/>
      <c r="EUK113" s="376"/>
      <c r="EUL113" s="376"/>
      <c r="EUM113" s="376"/>
      <c r="EUN113" s="376"/>
      <c r="EUO113" s="376"/>
      <c r="EUP113" s="376"/>
      <c r="EUQ113" s="376"/>
      <c r="EUR113" s="376"/>
      <c r="EUS113" s="376"/>
      <c r="EUT113" s="376"/>
      <c r="EUU113" s="376"/>
      <c r="EUV113" s="376"/>
      <c r="EUW113" s="376"/>
      <c r="EUX113" s="376"/>
      <c r="EUY113" s="376"/>
      <c r="EUZ113" s="376"/>
      <c r="EVA113" s="376"/>
      <c r="EVB113" s="376"/>
      <c r="EVC113" s="376"/>
      <c r="EVD113" s="376"/>
      <c r="EVE113" s="376"/>
      <c r="EVF113" s="376"/>
      <c r="EVG113" s="376"/>
      <c r="EVH113" s="376"/>
      <c r="EVI113" s="376"/>
      <c r="EVJ113" s="376"/>
      <c r="EVK113" s="376"/>
      <c r="EVL113" s="376"/>
      <c r="EVM113" s="376"/>
      <c r="EVN113" s="376"/>
      <c r="EVO113" s="376"/>
      <c r="EVP113" s="376"/>
      <c r="EVQ113" s="376"/>
      <c r="EVR113" s="376"/>
      <c r="EVS113" s="376"/>
      <c r="EVT113" s="376"/>
      <c r="EVU113" s="376"/>
      <c r="EVV113" s="376"/>
      <c r="EVW113" s="376"/>
      <c r="EVX113" s="376"/>
      <c r="EVY113" s="376"/>
      <c r="EVZ113" s="376"/>
      <c r="EWA113" s="376"/>
      <c r="EWB113" s="376"/>
      <c r="EWC113" s="376"/>
      <c r="EWD113" s="376"/>
      <c r="EWE113" s="376"/>
      <c r="EWF113" s="376"/>
      <c r="EWG113" s="376"/>
      <c r="EWH113" s="376"/>
      <c r="EWI113" s="376"/>
      <c r="EWJ113" s="376"/>
      <c r="EWK113" s="376"/>
      <c r="EWL113" s="376"/>
      <c r="EWM113" s="376"/>
      <c r="EWN113" s="376"/>
      <c r="EWO113" s="376"/>
      <c r="EWP113" s="376"/>
      <c r="EWQ113" s="376"/>
      <c r="EWR113" s="376"/>
      <c r="EWS113" s="376"/>
      <c r="EWT113" s="376"/>
      <c r="EWU113" s="376"/>
      <c r="EWV113" s="376"/>
      <c r="EWW113" s="376"/>
      <c r="EWX113" s="376"/>
      <c r="EWY113" s="376"/>
      <c r="EWZ113" s="376"/>
      <c r="EXA113" s="376"/>
      <c r="EXB113" s="376"/>
      <c r="EXC113" s="376"/>
      <c r="EXD113" s="376"/>
      <c r="EXE113" s="376"/>
      <c r="EXF113" s="376"/>
      <c r="EXG113" s="376"/>
      <c r="EXH113" s="376"/>
      <c r="EXI113" s="376"/>
      <c r="EXJ113" s="376"/>
      <c r="EXK113" s="376"/>
      <c r="EXL113" s="376"/>
      <c r="EXM113" s="376"/>
      <c r="EXN113" s="376"/>
      <c r="EXO113" s="376"/>
      <c r="EXP113" s="376"/>
      <c r="EXQ113" s="376"/>
      <c r="EXR113" s="376"/>
      <c r="EXS113" s="376"/>
      <c r="EXT113" s="376"/>
      <c r="EXU113" s="376"/>
      <c r="EXV113" s="376"/>
      <c r="EXW113" s="376"/>
      <c r="EXX113" s="376"/>
      <c r="EXY113" s="376"/>
      <c r="EXZ113" s="376"/>
      <c r="EYA113" s="376"/>
      <c r="EYB113" s="376"/>
      <c r="EYC113" s="376"/>
      <c r="EYD113" s="376"/>
      <c r="EYE113" s="376"/>
      <c r="EYF113" s="376"/>
      <c r="EYG113" s="376"/>
      <c r="EYH113" s="376"/>
      <c r="EYI113" s="376"/>
      <c r="EYJ113" s="376"/>
      <c r="EYK113" s="376"/>
      <c r="EYL113" s="376"/>
      <c r="EYM113" s="376"/>
      <c r="EYN113" s="376"/>
      <c r="EYO113" s="376"/>
      <c r="EYP113" s="376"/>
      <c r="EYQ113" s="376"/>
      <c r="EYR113" s="376"/>
      <c r="EYS113" s="376"/>
      <c r="EYT113" s="376"/>
      <c r="EYU113" s="376"/>
      <c r="EYV113" s="376"/>
      <c r="EYW113" s="376"/>
      <c r="EYX113" s="376"/>
      <c r="EYY113" s="376"/>
      <c r="EYZ113" s="376"/>
      <c r="EZA113" s="376"/>
      <c r="EZB113" s="376"/>
      <c r="EZC113" s="376"/>
      <c r="EZD113" s="376"/>
      <c r="EZE113" s="376"/>
      <c r="EZF113" s="376"/>
      <c r="EZG113" s="376"/>
      <c r="EZH113" s="376"/>
      <c r="EZI113" s="376"/>
      <c r="EZJ113" s="376"/>
      <c r="EZK113" s="376"/>
      <c r="EZL113" s="376"/>
      <c r="EZM113" s="376"/>
      <c r="EZN113" s="376"/>
      <c r="EZO113" s="376"/>
      <c r="EZP113" s="376"/>
      <c r="EZQ113" s="376"/>
      <c r="EZR113" s="376"/>
      <c r="EZS113" s="376"/>
      <c r="EZT113" s="376"/>
      <c r="EZU113" s="376"/>
      <c r="EZV113" s="376"/>
      <c r="EZW113" s="376"/>
      <c r="EZX113" s="376"/>
      <c r="EZY113" s="376"/>
      <c r="EZZ113" s="376"/>
      <c r="FAA113" s="376"/>
      <c r="FAB113" s="376"/>
      <c r="FAC113" s="376"/>
      <c r="FAD113" s="376"/>
      <c r="FAE113" s="376"/>
      <c r="FAF113" s="376"/>
      <c r="FAG113" s="376"/>
      <c r="FAH113" s="376"/>
      <c r="FAI113" s="376"/>
      <c r="FAJ113" s="376"/>
      <c r="FAK113" s="376"/>
      <c r="FAL113" s="376"/>
      <c r="FAM113" s="376"/>
      <c r="FAN113" s="376"/>
      <c r="FAO113" s="376"/>
      <c r="FAP113" s="376"/>
      <c r="FAQ113" s="376"/>
      <c r="FAR113" s="376"/>
      <c r="FAS113" s="376"/>
      <c r="FAT113" s="376"/>
      <c r="FAU113" s="376"/>
      <c r="FAV113" s="376"/>
      <c r="FAW113" s="376"/>
      <c r="FAX113" s="376"/>
      <c r="FAY113" s="376"/>
      <c r="FAZ113" s="376"/>
      <c r="FBA113" s="376"/>
      <c r="FBB113" s="376"/>
      <c r="FBC113" s="376"/>
      <c r="FBD113" s="376"/>
      <c r="FBE113" s="376"/>
      <c r="FBF113" s="376"/>
      <c r="FBG113" s="376"/>
      <c r="FBH113" s="376"/>
      <c r="FBI113" s="376"/>
      <c r="FBJ113" s="376"/>
      <c r="FBK113" s="376"/>
      <c r="FBL113" s="376"/>
      <c r="FBM113" s="376"/>
      <c r="FBN113" s="376"/>
      <c r="FBO113" s="376"/>
      <c r="FBP113" s="376"/>
      <c r="FBQ113" s="376"/>
      <c r="FBR113" s="376"/>
      <c r="FBS113" s="376"/>
      <c r="FBT113" s="376"/>
      <c r="FBU113" s="376"/>
      <c r="FBV113" s="376"/>
      <c r="FBW113" s="376"/>
      <c r="FBX113" s="376"/>
      <c r="FBY113" s="376"/>
      <c r="FBZ113" s="376"/>
      <c r="FCA113" s="376"/>
      <c r="FCB113" s="376"/>
      <c r="FCC113" s="376"/>
      <c r="FCD113" s="376"/>
      <c r="FCE113" s="376"/>
      <c r="FCF113" s="376"/>
      <c r="FCG113" s="376"/>
      <c r="FCH113" s="376"/>
      <c r="FCI113" s="376"/>
      <c r="FCJ113" s="376"/>
      <c r="FCK113" s="376"/>
      <c r="FCL113" s="376"/>
      <c r="FCM113" s="376"/>
      <c r="FCN113" s="376"/>
      <c r="FCO113" s="376"/>
      <c r="FCP113" s="376"/>
      <c r="FCQ113" s="376"/>
      <c r="FCR113" s="376"/>
      <c r="FCS113" s="376"/>
      <c r="FCT113" s="376"/>
      <c r="FCU113" s="376"/>
      <c r="FCV113" s="376"/>
      <c r="FCW113" s="376"/>
      <c r="FCX113" s="376"/>
      <c r="FCY113" s="376"/>
      <c r="FCZ113" s="376"/>
      <c r="FDA113" s="376"/>
      <c r="FDB113" s="376"/>
      <c r="FDC113" s="376"/>
      <c r="FDD113" s="376"/>
      <c r="FDE113" s="376"/>
      <c r="FDF113" s="376"/>
      <c r="FDG113" s="376"/>
      <c r="FDH113" s="376"/>
      <c r="FDI113" s="376"/>
      <c r="FDJ113" s="376"/>
      <c r="FDK113" s="376"/>
      <c r="FDL113" s="376"/>
      <c r="FDM113" s="376"/>
      <c r="FDN113" s="376"/>
      <c r="FDO113" s="376"/>
      <c r="FDP113" s="376"/>
      <c r="FDQ113" s="376"/>
      <c r="FDR113" s="376"/>
      <c r="FDS113" s="376"/>
      <c r="FDT113" s="376"/>
      <c r="FDU113" s="376"/>
      <c r="FDV113" s="376"/>
      <c r="FDW113" s="376"/>
      <c r="FDX113" s="376"/>
      <c r="FDY113" s="376"/>
      <c r="FDZ113" s="376"/>
      <c r="FEA113" s="376"/>
      <c r="FEB113" s="376"/>
      <c r="FEC113" s="376"/>
      <c r="FED113" s="376"/>
      <c r="FEE113" s="376"/>
      <c r="FEF113" s="376"/>
      <c r="FEG113" s="376"/>
      <c r="FEH113" s="376"/>
      <c r="FEI113" s="376"/>
      <c r="FEJ113" s="376"/>
      <c r="FEK113" s="376"/>
      <c r="FEL113" s="376"/>
      <c r="FEM113" s="376"/>
      <c r="FEN113" s="376"/>
      <c r="FEO113" s="376"/>
      <c r="FEP113" s="376"/>
      <c r="FEQ113" s="376"/>
      <c r="FER113" s="376"/>
      <c r="FES113" s="376"/>
      <c r="FET113" s="376"/>
      <c r="FEU113" s="376"/>
      <c r="FEV113" s="376"/>
      <c r="FEW113" s="376"/>
      <c r="FEX113" s="376"/>
      <c r="FEY113" s="376"/>
      <c r="FEZ113" s="376"/>
      <c r="FFA113" s="376"/>
      <c r="FFB113" s="376"/>
      <c r="FFC113" s="376"/>
      <c r="FFD113" s="376"/>
      <c r="FFE113" s="376"/>
      <c r="FFF113" s="376"/>
      <c r="FFG113" s="376"/>
      <c r="FFH113" s="376"/>
      <c r="FFI113" s="376"/>
      <c r="FFJ113" s="376"/>
      <c r="FFK113" s="376"/>
      <c r="FFL113" s="376"/>
      <c r="FFM113" s="376"/>
      <c r="FFN113" s="376"/>
      <c r="FFO113" s="376"/>
      <c r="FFP113" s="376"/>
      <c r="FFQ113" s="376"/>
      <c r="FFR113" s="376"/>
      <c r="FFS113" s="376"/>
      <c r="FFT113" s="376"/>
      <c r="FFU113" s="376"/>
      <c r="FFV113" s="376"/>
      <c r="FFW113" s="376"/>
      <c r="FFX113" s="376"/>
      <c r="FFY113" s="376"/>
      <c r="FFZ113" s="376"/>
      <c r="FGA113" s="376"/>
      <c r="FGB113" s="376"/>
      <c r="FGC113" s="376"/>
      <c r="FGD113" s="376"/>
      <c r="FGE113" s="376"/>
      <c r="FGF113" s="376"/>
      <c r="FGG113" s="376"/>
      <c r="FGH113" s="376"/>
      <c r="FGI113" s="376"/>
      <c r="FGJ113" s="376"/>
      <c r="FGK113" s="376"/>
      <c r="FGL113" s="376"/>
      <c r="FGM113" s="376"/>
      <c r="FGN113" s="376"/>
      <c r="FGO113" s="376"/>
      <c r="FGP113" s="376"/>
      <c r="FGQ113" s="376"/>
      <c r="FGR113" s="376"/>
      <c r="FGS113" s="376"/>
      <c r="FGT113" s="376"/>
      <c r="FGU113" s="376"/>
      <c r="FGV113" s="376"/>
      <c r="FGW113" s="376"/>
      <c r="FGX113" s="376"/>
      <c r="FGY113" s="376"/>
      <c r="FGZ113" s="376"/>
      <c r="FHA113" s="376"/>
      <c r="FHB113" s="376"/>
      <c r="FHC113" s="376"/>
      <c r="FHD113" s="376"/>
      <c r="FHE113" s="376"/>
      <c r="FHF113" s="376"/>
      <c r="FHG113" s="376"/>
      <c r="FHH113" s="376"/>
      <c r="FHI113" s="376"/>
      <c r="FHJ113" s="376"/>
      <c r="FHK113" s="376"/>
      <c r="FHL113" s="376"/>
      <c r="FHM113" s="376"/>
      <c r="FHN113" s="376"/>
      <c r="FHO113" s="376"/>
      <c r="FHP113" s="376"/>
      <c r="FHQ113" s="376"/>
      <c r="FHR113" s="376"/>
      <c r="FHS113" s="376"/>
      <c r="FHT113" s="376"/>
      <c r="FHU113" s="376"/>
      <c r="FHV113" s="376"/>
      <c r="FHW113" s="376"/>
      <c r="FHX113" s="376"/>
      <c r="FHY113" s="376"/>
      <c r="FHZ113" s="376"/>
      <c r="FIA113" s="376"/>
      <c r="FIB113" s="376"/>
      <c r="FIC113" s="376"/>
      <c r="FID113" s="376"/>
      <c r="FIE113" s="376"/>
      <c r="FIF113" s="376"/>
      <c r="FIG113" s="376"/>
      <c r="FIH113" s="376"/>
      <c r="FII113" s="376"/>
      <c r="FIJ113" s="376"/>
      <c r="FIK113" s="376"/>
      <c r="FIL113" s="376"/>
      <c r="FIM113" s="376"/>
      <c r="FIN113" s="376"/>
      <c r="FIO113" s="376"/>
      <c r="FIP113" s="376"/>
      <c r="FIQ113" s="376"/>
      <c r="FIR113" s="376"/>
      <c r="FIS113" s="376"/>
      <c r="FIT113" s="376"/>
      <c r="FIU113" s="376"/>
      <c r="FIV113" s="376"/>
      <c r="FIW113" s="376"/>
      <c r="FIX113" s="376"/>
      <c r="FIY113" s="376"/>
      <c r="FIZ113" s="376"/>
      <c r="FJA113" s="376"/>
      <c r="FJB113" s="376"/>
      <c r="FJC113" s="376"/>
      <c r="FJD113" s="376"/>
      <c r="FJE113" s="376"/>
      <c r="FJF113" s="376"/>
      <c r="FJG113" s="376"/>
      <c r="FJH113" s="376"/>
      <c r="FJI113" s="376"/>
      <c r="FJJ113" s="376"/>
      <c r="FJK113" s="376"/>
      <c r="FJL113" s="376"/>
      <c r="FJM113" s="376"/>
      <c r="FJN113" s="376"/>
      <c r="FJO113" s="376"/>
      <c r="FJP113" s="376"/>
      <c r="FJQ113" s="376"/>
      <c r="FJR113" s="376"/>
      <c r="FJS113" s="376"/>
      <c r="FJT113" s="376"/>
      <c r="FJU113" s="376"/>
      <c r="FJV113" s="376"/>
      <c r="FJW113" s="376"/>
      <c r="FJX113" s="376"/>
      <c r="FJY113" s="376"/>
      <c r="FJZ113" s="376"/>
      <c r="FKA113" s="376"/>
      <c r="FKB113" s="376"/>
      <c r="FKC113" s="376"/>
      <c r="FKD113" s="376"/>
      <c r="FKE113" s="376"/>
      <c r="FKF113" s="376"/>
      <c r="FKG113" s="376"/>
      <c r="FKH113" s="376"/>
      <c r="FKI113" s="376"/>
      <c r="FKJ113" s="376"/>
      <c r="FKK113" s="376"/>
      <c r="FKL113" s="376"/>
      <c r="FKM113" s="376"/>
      <c r="FKN113" s="376"/>
      <c r="FKO113" s="376"/>
      <c r="FKP113" s="376"/>
      <c r="FKQ113" s="376"/>
      <c r="FKR113" s="376"/>
      <c r="FKS113" s="376"/>
      <c r="FKT113" s="376"/>
      <c r="FKU113" s="376"/>
      <c r="FKV113" s="376"/>
      <c r="FKW113" s="376"/>
      <c r="FKX113" s="376"/>
      <c r="FKY113" s="376"/>
      <c r="FKZ113" s="376"/>
      <c r="FLA113" s="376"/>
      <c r="FLB113" s="376"/>
      <c r="FLC113" s="376"/>
      <c r="FLD113" s="376"/>
      <c r="FLE113" s="376"/>
      <c r="FLF113" s="376"/>
      <c r="FLG113" s="376"/>
      <c r="FLH113" s="376"/>
      <c r="FLI113" s="376"/>
      <c r="FLJ113" s="376"/>
      <c r="FLK113" s="376"/>
      <c r="FLL113" s="376"/>
      <c r="FLM113" s="376"/>
      <c r="FLN113" s="376"/>
      <c r="FLO113" s="376"/>
      <c r="FLP113" s="376"/>
      <c r="FLQ113" s="376"/>
      <c r="FLR113" s="376"/>
      <c r="FLS113" s="376"/>
      <c r="FLT113" s="376"/>
      <c r="FLU113" s="376"/>
      <c r="FLV113" s="376"/>
      <c r="FLW113" s="376"/>
      <c r="FLX113" s="376"/>
      <c r="FLY113" s="376"/>
      <c r="FLZ113" s="376"/>
      <c r="FMA113" s="376"/>
      <c r="FMB113" s="376"/>
      <c r="FMC113" s="376"/>
      <c r="FMD113" s="376"/>
      <c r="FME113" s="376"/>
      <c r="FMF113" s="376"/>
      <c r="FMG113" s="376"/>
      <c r="FMH113" s="376"/>
      <c r="FMI113" s="376"/>
      <c r="FMJ113" s="376"/>
      <c r="FMK113" s="376"/>
      <c r="FML113" s="376"/>
      <c r="FMM113" s="376"/>
      <c r="FMN113" s="376"/>
      <c r="FMO113" s="376"/>
      <c r="FMP113" s="376"/>
      <c r="FMQ113" s="376"/>
      <c r="FMR113" s="376"/>
      <c r="FMS113" s="376"/>
      <c r="FMT113" s="376"/>
      <c r="FMU113" s="376"/>
      <c r="FMV113" s="376"/>
      <c r="FMW113" s="376"/>
      <c r="FMX113" s="376"/>
      <c r="FMY113" s="376"/>
      <c r="FMZ113" s="376"/>
      <c r="FNA113" s="376"/>
      <c r="FNB113" s="376"/>
      <c r="FNC113" s="376"/>
      <c r="FND113" s="376"/>
      <c r="FNE113" s="376"/>
      <c r="FNF113" s="376"/>
      <c r="FNG113" s="376"/>
      <c r="FNH113" s="376"/>
      <c r="FNI113" s="376"/>
      <c r="FNJ113" s="376"/>
      <c r="FNK113" s="376"/>
      <c r="FNL113" s="376"/>
      <c r="FNM113" s="376"/>
      <c r="FNN113" s="376"/>
      <c r="FNO113" s="376"/>
      <c r="FNP113" s="376"/>
      <c r="FNQ113" s="376"/>
      <c r="FNR113" s="376"/>
      <c r="FNS113" s="376"/>
      <c r="FNT113" s="376"/>
      <c r="FNU113" s="376"/>
      <c r="FNV113" s="376"/>
      <c r="FNW113" s="376"/>
      <c r="FNX113" s="376"/>
      <c r="FNY113" s="376"/>
      <c r="FNZ113" s="376"/>
      <c r="FOA113" s="376"/>
      <c r="FOB113" s="376"/>
      <c r="FOC113" s="376"/>
      <c r="FOD113" s="376"/>
      <c r="FOE113" s="376"/>
      <c r="FOF113" s="376"/>
      <c r="FOG113" s="376"/>
      <c r="FOH113" s="376"/>
      <c r="FOI113" s="376"/>
      <c r="FOJ113" s="376"/>
      <c r="FOK113" s="376"/>
      <c r="FOL113" s="376"/>
      <c r="FOM113" s="376"/>
      <c r="FON113" s="376"/>
      <c r="FOO113" s="376"/>
      <c r="FOP113" s="376"/>
      <c r="FOQ113" s="376"/>
      <c r="FOR113" s="376"/>
      <c r="FOS113" s="376"/>
      <c r="FOT113" s="376"/>
      <c r="FOU113" s="376"/>
      <c r="FOV113" s="376"/>
      <c r="FOW113" s="376"/>
      <c r="FOX113" s="376"/>
      <c r="FOY113" s="376"/>
      <c r="FOZ113" s="376"/>
      <c r="FPA113" s="376"/>
      <c r="FPB113" s="376"/>
      <c r="FPC113" s="376"/>
      <c r="FPD113" s="376"/>
      <c r="FPE113" s="376"/>
      <c r="FPF113" s="376"/>
      <c r="FPG113" s="376"/>
      <c r="FPH113" s="376"/>
      <c r="FPI113" s="376"/>
      <c r="FPJ113" s="376"/>
      <c r="FPK113" s="376"/>
      <c r="FPL113" s="376"/>
      <c r="FPM113" s="376"/>
      <c r="FPN113" s="376"/>
      <c r="FPO113" s="376"/>
      <c r="FPP113" s="376"/>
      <c r="FPQ113" s="376"/>
      <c r="FPR113" s="376"/>
      <c r="FPS113" s="376"/>
      <c r="FPT113" s="376"/>
      <c r="FPU113" s="376"/>
      <c r="FPV113" s="376"/>
      <c r="FPW113" s="376"/>
      <c r="FPX113" s="376"/>
      <c r="FPY113" s="376"/>
      <c r="FPZ113" s="376"/>
      <c r="FQA113" s="376"/>
      <c r="FQB113" s="376"/>
      <c r="FQC113" s="376"/>
      <c r="FQD113" s="376"/>
      <c r="FQE113" s="376"/>
      <c r="FQF113" s="376"/>
      <c r="FQG113" s="376"/>
      <c r="FQH113" s="376"/>
      <c r="FQI113" s="376"/>
      <c r="FQJ113" s="376"/>
      <c r="FQK113" s="376"/>
      <c r="FQL113" s="376"/>
      <c r="FQM113" s="376"/>
      <c r="FQN113" s="376"/>
      <c r="FQO113" s="376"/>
      <c r="FQP113" s="376"/>
      <c r="FQQ113" s="376"/>
      <c r="FQR113" s="376"/>
      <c r="FQS113" s="376"/>
      <c r="FQT113" s="376"/>
      <c r="FQU113" s="376"/>
      <c r="FQV113" s="376"/>
      <c r="FQW113" s="376"/>
      <c r="FQX113" s="376"/>
      <c r="FQY113" s="376"/>
      <c r="FQZ113" s="376"/>
      <c r="FRA113" s="376"/>
      <c r="FRB113" s="376"/>
      <c r="FRC113" s="376"/>
      <c r="FRD113" s="376"/>
      <c r="FRE113" s="376"/>
      <c r="FRF113" s="376"/>
      <c r="FRG113" s="376"/>
      <c r="FRH113" s="376"/>
      <c r="FRI113" s="376"/>
      <c r="FRJ113" s="376"/>
      <c r="FRK113" s="376"/>
      <c r="FRL113" s="376"/>
      <c r="FRM113" s="376"/>
      <c r="FRN113" s="376"/>
      <c r="FRO113" s="376"/>
      <c r="FRP113" s="376"/>
      <c r="FRQ113" s="376"/>
      <c r="FRR113" s="376"/>
      <c r="FRS113" s="376"/>
      <c r="FRT113" s="376"/>
      <c r="FRU113" s="376"/>
      <c r="FRV113" s="376"/>
      <c r="FRW113" s="376"/>
      <c r="FRX113" s="376"/>
      <c r="FRY113" s="376"/>
      <c r="FRZ113" s="376"/>
      <c r="FSA113" s="376"/>
      <c r="FSB113" s="376"/>
      <c r="FSC113" s="376"/>
      <c r="FSD113" s="376"/>
      <c r="FSE113" s="376"/>
      <c r="FSF113" s="376"/>
      <c r="FSG113" s="376"/>
      <c r="FSH113" s="376"/>
      <c r="FSI113" s="376"/>
      <c r="FSJ113" s="376"/>
      <c r="FSK113" s="376"/>
      <c r="FSL113" s="376"/>
      <c r="FSM113" s="376"/>
      <c r="FSN113" s="376"/>
      <c r="FSO113" s="376"/>
      <c r="FSP113" s="376"/>
      <c r="FSQ113" s="376"/>
      <c r="FSR113" s="376"/>
      <c r="FSS113" s="376"/>
      <c r="FST113" s="376"/>
      <c r="FSU113" s="376"/>
      <c r="FSV113" s="376"/>
      <c r="FSW113" s="376"/>
      <c r="FSX113" s="376"/>
      <c r="FSY113" s="376"/>
      <c r="FSZ113" s="376"/>
      <c r="FTA113" s="376"/>
      <c r="FTB113" s="376"/>
      <c r="FTC113" s="376"/>
      <c r="FTD113" s="376"/>
      <c r="FTE113" s="376"/>
      <c r="FTF113" s="376"/>
      <c r="FTG113" s="376"/>
      <c r="FTH113" s="376"/>
      <c r="FTI113" s="376"/>
      <c r="FTJ113" s="376"/>
      <c r="FTK113" s="376"/>
      <c r="FTL113" s="376"/>
      <c r="FTM113" s="376"/>
      <c r="FTN113" s="376"/>
      <c r="FTO113" s="376"/>
      <c r="FTP113" s="376"/>
      <c r="FTQ113" s="376"/>
      <c r="FTR113" s="376"/>
      <c r="FTS113" s="376"/>
      <c r="FTT113" s="376"/>
      <c r="FTU113" s="376"/>
      <c r="FTV113" s="376"/>
      <c r="FTW113" s="376"/>
      <c r="FTX113" s="376"/>
      <c r="FTY113" s="376"/>
      <c r="FTZ113" s="376"/>
      <c r="FUA113" s="376"/>
      <c r="FUB113" s="376"/>
      <c r="FUC113" s="376"/>
      <c r="FUD113" s="376"/>
      <c r="FUE113" s="376"/>
      <c r="FUF113" s="376"/>
      <c r="FUG113" s="376"/>
      <c r="FUH113" s="376"/>
      <c r="FUI113" s="376"/>
      <c r="FUJ113" s="376"/>
      <c r="FUK113" s="376"/>
      <c r="FUL113" s="376"/>
      <c r="FUM113" s="376"/>
      <c r="FUN113" s="376"/>
      <c r="FUO113" s="376"/>
      <c r="FUP113" s="376"/>
      <c r="FUQ113" s="376"/>
      <c r="FUR113" s="376"/>
      <c r="FUS113" s="376"/>
      <c r="FUT113" s="376"/>
      <c r="FUU113" s="376"/>
      <c r="FUV113" s="376"/>
      <c r="FUW113" s="376"/>
      <c r="FUX113" s="376"/>
      <c r="FUY113" s="376"/>
      <c r="FUZ113" s="376"/>
      <c r="FVA113" s="376"/>
      <c r="FVB113" s="376"/>
      <c r="FVC113" s="376"/>
      <c r="FVD113" s="376"/>
      <c r="FVE113" s="376"/>
      <c r="FVF113" s="376"/>
      <c r="FVG113" s="376"/>
      <c r="FVH113" s="376"/>
      <c r="FVI113" s="376"/>
      <c r="FVJ113" s="376"/>
      <c r="FVK113" s="376"/>
      <c r="FVL113" s="376"/>
      <c r="FVM113" s="376"/>
      <c r="FVN113" s="376"/>
      <c r="FVO113" s="376"/>
      <c r="FVP113" s="376"/>
      <c r="FVQ113" s="376"/>
      <c r="FVR113" s="376"/>
      <c r="FVS113" s="376"/>
      <c r="FVT113" s="376"/>
      <c r="FVU113" s="376"/>
      <c r="FVV113" s="376"/>
      <c r="FVW113" s="376"/>
      <c r="FVX113" s="376"/>
      <c r="FVY113" s="376"/>
      <c r="FVZ113" s="376"/>
      <c r="FWA113" s="376"/>
      <c r="FWB113" s="376"/>
      <c r="FWC113" s="376"/>
      <c r="FWD113" s="376"/>
      <c r="FWE113" s="376"/>
      <c r="FWF113" s="376"/>
      <c r="FWG113" s="376"/>
      <c r="FWH113" s="376"/>
      <c r="FWI113" s="376"/>
      <c r="FWJ113" s="376"/>
      <c r="FWK113" s="376"/>
      <c r="FWL113" s="376"/>
      <c r="FWM113" s="376"/>
      <c r="FWN113" s="376"/>
      <c r="FWO113" s="376"/>
      <c r="FWP113" s="376"/>
      <c r="FWQ113" s="376"/>
      <c r="FWR113" s="376"/>
      <c r="FWS113" s="376"/>
      <c r="FWT113" s="376"/>
      <c r="FWU113" s="376"/>
      <c r="FWV113" s="376"/>
      <c r="FWW113" s="376"/>
      <c r="FWX113" s="376"/>
      <c r="FWY113" s="376"/>
      <c r="FWZ113" s="376"/>
      <c r="FXA113" s="376"/>
      <c r="FXB113" s="376"/>
      <c r="FXC113" s="376"/>
      <c r="FXD113" s="376"/>
      <c r="FXE113" s="376"/>
      <c r="FXF113" s="376"/>
      <c r="FXG113" s="376"/>
      <c r="FXH113" s="376"/>
      <c r="FXI113" s="376"/>
      <c r="FXJ113" s="376"/>
      <c r="FXK113" s="376"/>
      <c r="FXL113" s="376"/>
      <c r="FXM113" s="376"/>
      <c r="FXN113" s="376"/>
      <c r="FXO113" s="376"/>
      <c r="FXP113" s="376"/>
      <c r="FXQ113" s="376"/>
      <c r="FXR113" s="376"/>
      <c r="FXS113" s="376"/>
      <c r="FXT113" s="376"/>
      <c r="FXU113" s="376"/>
      <c r="FXV113" s="376"/>
      <c r="FXW113" s="376"/>
      <c r="FXX113" s="376"/>
      <c r="FXY113" s="376"/>
      <c r="FXZ113" s="376"/>
      <c r="FYA113" s="376"/>
      <c r="FYB113" s="376"/>
      <c r="FYC113" s="376"/>
      <c r="FYD113" s="376"/>
      <c r="FYE113" s="376"/>
      <c r="FYF113" s="376"/>
      <c r="FYG113" s="376"/>
      <c r="FYH113" s="376"/>
      <c r="FYI113" s="376"/>
      <c r="FYJ113" s="376"/>
      <c r="FYK113" s="376"/>
      <c r="FYL113" s="376"/>
      <c r="FYM113" s="376"/>
      <c r="FYN113" s="376"/>
      <c r="FYO113" s="376"/>
      <c r="FYP113" s="376"/>
      <c r="FYQ113" s="376"/>
      <c r="FYR113" s="376"/>
      <c r="FYS113" s="376"/>
      <c r="FYT113" s="376"/>
      <c r="FYU113" s="376"/>
      <c r="FYV113" s="376"/>
      <c r="FYW113" s="376"/>
      <c r="FYX113" s="376"/>
      <c r="FYY113" s="376"/>
      <c r="FYZ113" s="376"/>
      <c r="FZA113" s="376"/>
      <c r="FZB113" s="376"/>
      <c r="FZC113" s="376"/>
      <c r="FZD113" s="376"/>
      <c r="FZE113" s="376"/>
      <c r="FZF113" s="376"/>
      <c r="FZG113" s="376"/>
      <c r="FZH113" s="376"/>
      <c r="FZI113" s="376"/>
      <c r="FZJ113" s="376"/>
      <c r="FZK113" s="376"/>
      <c r="FZL113" s="376"/>
      <c r="FZM113" s="376"/>
      <c r="FZN113" s="376"/>
      <c r="FZO113" s="376"/>
      <c r="FZP113" s="376"/>
      <c r="FZQ113" s="376"/>
      <c r="FZR113" s="376"/>
      <c r="FZS113" s="376"/>
      <c r="FZT113" s="376"/>
      <c r="FZU113" s="376"/>
      <c r="FZV113" s="376"/>
      <c r="FZW113" s="376"/>
      <c r="FZX113" s="376"/>
      <c r="FZY113" s="376"/>
      <c r="FZZ113" s="376"/>
      <c r="GAA113" s="376"/>
      <c r="GAB113" s="376"/>
      <c r="GAC113" s="376"/>
      <c r="GAD113" s="376"/>
      <c r="GAE113" s="376"/>
      <c r="GAF113" s="376"/>
      <c r="GAG113" s="376"/>
      <c r="GAH113" s="376"/>
      <c r="GAI113" s="376"/>
      <c r="GAJ113" s="376"/>
      <c r="GAK113" s="376"/>
      <c r="GAL113" s="376"/>
      <c r="GAM113" s="376"/>
      <c r="GAN113" s="376"/>
      <c r="GAO113" s="376"/>
      <c r="GAP113" s="376"/>
      <c r="GAQ113" s="376"/>
      <c r="GAR113" s="376"/>
      <c r="GAS113" s="376"/>
      <c r="GAT113" s="376"/>
      <c r="GAU113" s="376"/>
      <c r="GAV113" s="376"/>
      <c r="GAW113" s="376"/>
      <c r="GAX113" s="376"/>
      <c r="GAY113" s="376"/>
      <c r="GAZ113" s="376"/>
      <c r="GBA113" s="376"/>
      <c r="GBB113" s="376"/>
      <c r="GBC113" s="376"/>
      <c r="GBD113" s="376"/>
      <c r="GBE113" s="376"/>
      <c r="GBF113" s="376"/>
      <c r="GBG113" s="376"/>
      <c r="GBH113" s="376"/>
      <c r="GBI113" s="376"/>
      <c r="GBJ113" s="376"/>
      <c r="GBK113" s="376"/>
      <c r="GBL113" s="376"/>
      <c r="GBM113" s="376"/>
      <c r="GBN113" s="376"/>
      <c r="GBO113" s="376"/>
      <c r="GBP113" s="376"/>
      <c r="GBQ113" s="376"/>
      <c r="GBR113" s="376"/>
      <c r="GBS113" s="376"/>
      <c r="GBT113" s="376"/>
      <c r="GBU113" s="376"/>
      <c r="GBV113" s="376"/>
      <c r="GBW113" s="376"/>
      <c r="GBX113" s="376"/>
      <c r="GBY113" s="376"/>
      <c r="GBZ113" s="376"/>
      <c r="GCA113" s="376"/>
      <c r="GCB113" s="376"/>
      <c r="GCC113" s="376"/>
      <c r="GCD113" s="376"/>
      <c r="GCE113" s="376"/>
      <c r="GCF113" s="376"/>
      <c r="GCG113" s="376"/>
      <c r="GCH113" s="376"/>
      <c r="GCI113" s="376"/>
      <c r="GCJ113" s="376"/>
      <c r="GCK113" s="376"/>
      <c r="GCL113" s="376"/>
      <c r="GCM113" s="376"/>
      <c r="GCN113" s="376"/>
      <c r="GCO113" s="376"/>
      <c r="GCP113" s="376"/>
      <c r="GCQ113" s="376"/>
      <c r="GCR113" s="376"/>
      <c r="GCS113" s="376"/>
      <c r="GCT113" s="376"/>
      <c r="GCU113" s="376"/>
      <c r="GCV113" s="376"/>
      <c r="GCW113" s="376"/>
      <c r="GCX113" s="376"/>
      <c r="GCY113" s="376"/>
      <c r="GCZ113" s="376"/>
      <c r="GDA113" s="376"/>
      <c r="GDB113" s="376"/>
      <c r="GDC113" s="376"/>
      <c r="GDD113" s="376"/>
      <c r="GDE113" s="376"/>
      <c r="GDF113" s="376"/>
      <c r="GDG113" s="376"/>
      <c r="GDH113" s="376"/>
      <c r="GDI113" s="376"/>
      <c r="GDJ113" s="376"/>
      <c r="GDK113" s="376"/>
      <c r="GDL113" s="376"/>
      <c r="GDM113" s="376"/>
      <c r="GDN113" s="376"/>
      <c r="GDO113" s="376"/>
      <c r="GDP113" s="376"/>
      <c r="GDQ113" s="376"/>
      <c r="GDR113" s="376"/>
      <c r="GDS113" s="376"/>
      <c r="GDT113" s="376"/>
      <c r="GDU113" s="376"/>
      <c r="GDV113" s="376"/>
      <c r="GDW113" s="376"/>
      <c r="GDX113" s="376"/>
      <c r="GDY113" s="376"/>
      <c r="GDZ113" s="376"/>
      <c r="GEA113" s="376"/>
      <c r="GEB113" s="376"/>
      <c r="GEC113" s="376"/>
      <c r="GED113" s="376"/>
      <c r="GEE113" s="376"/>
      <c r="GEF113" s="376"/>
      <c r="GEG113" s="376"/>
      <c r="GEH113" s="376"/>
      <c r="GEI113" s="376"/>
      <c r="GEJ113" s="376"/>
      <c r="GEK113" s="376"/>
      <c r="GEL113" s="376"/>
      <c r="GEM113" s="376"/>
      <c r="GEN113" s="376"/>
      <c r="GEO113" s="376"/>
      <c r="GEP113" s="376"/>
      <c r="GEQ113" s="376"/>
      <c r="GER113" s="376"/>
      <c r="GES113" s="376"/>
      <c r="GET113" s="376"/>
      <c r="GEU113" s="376"/>
      <c r="GEV113" s="376"/>
      <c r="GEW113" s="376"/>
      <c r="GEX113" s="376"/>
      <c r="GEY113" s="376"/>
      <c r="GEZ113" s="376"/>
      <c r="GFA113" s="376"/>
      <c r="GFB113" s="376"/>
      <c r="GFC113" s="376"/>
      <c r="GFD113" s="376"/>
      <c r="GFE113" s="376"/>
      <c r="GFF113" s="376"/>
      <c r="GFG113" s="376"/>
      <c r="GFH113" s="376"/>
      <c r="GFI113" s="376"/>
      <c r="GFJ113" s="376"/>
      <c r="GFK113" s="376"/>
      <c r="GFL113" s="376"/>
      <c r="GFM113" s="376"/>
      <c r="GFN113" s="376"/>
      <c r="GFO113" s="376"/>
      <c r="GFP113" s="376"/>
      <c r="GFQ113" s="376"/>
      <c r="GFR113" s="376"/>
      <c r="GFS113" s="376"/>
      <c r="GFT113" s="376"/>
      <c r="GFU113" s="376"/>
      <c r="GFV113" s="376"/>
      <c r="GFW113" s="376"/>
      <c r="GFX113" s="376"/>
      <c r="GFY113" s="376"/>
      <c r="GFZ113" s="376"/>
      <c r="GGA113" s="376"/>
      <c r="GGB113" s="376"/>
      <c r="GGC113" s="376"/>
      <c r="GGD113" s="376"/>
      <c r="GGE113" s="376"/>
      <c r="GGF113" s="376"/>
      <c r="GGG113" s="376"/>
      <c r="GGH113" s="376"/>
      <c r="GGI113" s="376"/>
      <c r="GGJ113" s="376"/>
      <c r="GGK113" s="376"/>
      <c r="GGL113" s="376"/>
      <c r="GGM113" s="376"/>
      <c r="GGN113" s="376"/>
      <c r="GGO113" s="376"/>
      <c r="GGP113" s="376"/>
      <c r="GGQ113" s="376"/>
      <c r="GGR113" s="376"/>
      <c r="GGS113" s="376"/>
      <c r="GGT113" s="376"/>
      <c r="GGU113" s="376"/>
      <c r="GGV113" s="376"/>
      <c r="GGW113" s="376"/>
      <c r="GGX113" s="376"/>
      <c r="GGY113" s="376"/>
      <c r="GGZ113" s="376"/>
      <c r="GHA113" s="376"/>
      <c r="GHB113" s="376"/>
      <c r="GHC113" s="376"/>
      <c r="GHD113" s="376"/>
      <c r="GHE113" s="376"/>
      <c r="GHF113" s="376"/>
      <c r="GHG113" s="376"/>
      <c r="GHH113" s="376"/>
      <c r="GHI113" s="376"/>
      <c r="GHJ113" s="376"/>
      <c r="GHK113" s="376"/>
      <c r="GHL113" s="376"/>
      <c r="GHM113" s="376"/>
      <c r="GHN113" s="376"/>
      <c r="GHO113" s="376"/>
      <c r="GHP113" s="376"/>
      <c r="GHQ113" s="376"/>
      <c r="GHR113" s="376"/>
      <c r="GHS113" s="376"/>
      <c r="GHT113" s="376"/>
      <c r="GHU113" s="376"/>
      <c r="GHV113" s="376"/>
      <c r="GHW113" s="376"/>
      <c r="GHX113" s="376"/>
      <c r="GHY113" s="376"/>
      <c r="GHZ113" s="376"/>
      <c r="GIA113" s="376"/>
      <c r="GIB113" s="376"/>
      <c r="GIC113" s="376"/>
      <c r="GID113" s="376"/>
      <c r="GIE113" s="376"/>
      <c r="GIF113" s="376"/>
      <c r="GIG113" s="376"/>
      <c r="GIH113" s="376"/>
      <c r="GII113" s="376"/>
      <c r="GIJ113" s="376"/>
      <c r="GIK113" s="376"/>
      <c r="GIL113" s="376"/>
      <c r="GIM113" s="376"/>
      <c r="GIN113" s="376"/>
      <c r="GIO113" s="376"/>
      <c r="GIP113" s="376"/>
      <c r="GIQ113" s="376"/>
      <c r="GIR113" s="376"/>
      <c r="GIS113" s="376"/>
      <c r="GIT113" s="376"/>
      <c r="GIU113" s="376"/>
      <c r="GIV113" s="376"/>
      <c r="GIW113" s="376"/>
      <c r="GIX113" s="376"/>
      <c r="GIY113" s="376"/>
      <c r="GIZ113" s="376"/>
      <c r="GJA113" s="376"/>
      <c r="GJB113" s="376"/>
      <c r="GJC113" s="376"/>
      <c r="GJD113" s="376"/>
      <c r="GJE113" s="376"/>
      <c r="GJF113" s="376"/>
      <c r="GJG113" s="376"/>
      <c r="GJH113" s="376"/>
      <c r="GJI113" s="376"/>
      <c r="GJJ113" s="376"/>
      <c r="GJK113" s="376"/>
      <c r="GJL113" s="376"/>
      <c r="GJM113" s="376"/>
      <c r="GJN113" s="376"/>
      <c r="GJO113" s="376"/>
      <c r="GJP113" s="376"/>
      <c r="GJQ113" s="376"/>
      <c r="GJR113" s="376"/>
      <c r="GJS113" s="376"/>
      <c r="GJT113" s="376"/>
      <c r="GJU113" s="376"/>
      <c r="GJV113" s="376"/>
      <c r="GJW113" s="376"/>
      <c r="GJX113" s="376"/>
      <c r="GJY113" s="376"/>
      <c r="GJZ113" s="376"/>
      <c r="GKA113" s="376"/>
      <c r="GKB113" s="376"/>
      <c r="GKC113" s="376"/>
      <c r="GKD113" s="376"/>
      <c r="GKE113" s="376"/>
      <c r="GKF113" s="376"/>
      <c r="GKG113" s="376"/>
      <c r="GKH113" s="376"/>
      <c r="GKI113" s="376"/>
      <c r="GKJ113" s="376"/>
      <c r="GKK113" s="376"/>
      <c r="GKL113" s="376"/>
      <c r="GKM113" s="376"/>
      <c r="GKN113" s="376"/>
      <c r="GKO113" s="376"/>
      <c r="GKP113" s="376"/>
      <c r="GKQ113" s="376"/>
      <c r="GKR113" s="376"/>
      <c r="GKS113" s="376"/>
      <c r="GKT113" s="376"/>
      <c r="GKU113" s="376"/>
      <c r="GKV113" s="376"/>
      <c r="GKW113" s="376"/>
      <c r="GKX113" s="376"/>
      <c r="GKY113" s="376"/>
      <c r="GKZ113" s="376"/>
      <c r="GLA113" s="376"/>
      <c r="GLB113" s="376"/>
      <c r="GLC113" s="376"/>
      <c r="GLD113" s="376"/>
      <c r="GLE113" s="376"/>
      <c r="GLF113" s="376"/>
      <c r="GLG113" s="376"/>
      <c r="GLH113" s="376"/>
      <c r="GLI113" s="376"/>
      <c r="GLJ113" s="376"/>
      <c r="GLK113" s="376"/>
      <c r="GLL113" s="376"/>
      <c r="GLM113" s="376"/>
      <c r="GLN113" s="376"/>
      <c r="GLO113" s="376"/>
      <c r="GLP113" s="376"/>
      <c r="GLQ113" s="376"/>
      <c r="GLR113" s="376"/>
      <c r="GLS113" s="376"/>
      <c r="GLT113" s="376"/>
      <c r="GLU113" s="376"/>
      <c r="GLV113" s="376"/>
      <c r="GLW113" s="376"/>
      <c r="GLX113" s="376"/>
      <c r="GLY113" s="376"/>
      <c r="GLZ113" s="376"/>
      <c r="GMA113" s="376"/>
      <c r="GMB113" s="376"/>
      <c r="GMC113" s="376"/>
      <c r="GMD113" s="376"/>
      <c r="GME113" s="376"/>
      <c r="GMF113" s="376"/>
      <c r="GMG113" s="376"/>
      <c r="GMH113" s="376"/>
      <c r="GMI113" s="376"/>
      <c r="GMJ113" s="376"/>
      <c r="GMK113" s="376"/>
      <c r="GML113" s="376"/>
      <c r="GMM113" s="376"/>
      <c r="GMN113" s="376"/>
      <c r="GMO113" s="376"/>
      <c r="GMP113" s="376"/>
      <c r="GMQ113" s="376"/>
      <c r="GMR113" s="376"/>
      <c r="GMS113" s="376"/>
      <c r="GMT113" s="376"/>
      <c r="GMU113" s="376"/>
      <c r="GMV113" s="376"/>
      <c r="GMW113" s="376"/>
      <c r="GMX113" s="376"/>
      <c r="GMY113" s="376"/>
      <c r="GMZ113" s="376"/>
      <c r="GNA113" s="376"/>
      <c r="GNB113" s="376"/>
      <c r="GNC113" s="376"/>
      <c r="GND113" s="376"/>
      <c r="GNE113" s="376"/>
      <c r="GNF113" s="376"/>
      <c r="GNG113" s="376"/>
      <c r="GNH113" s="376"/>
      <c r="GNI113" s="376"/>
      <c r="GNJ113" s="376"/>
      <c r="GNK113" s="376"/>
      <c r="GNL113" s="376"/>
      <c r="GNM113" s="376"/>
      <c r="GNN113" s="376"/>
      <c r="GNO113" s="376"/>
      <c r="GNP113" s="376"/>
      <c r="GNQ113" s="376"/>
      <c r="GNR113" s="376"/>
      <c r="GNS113" s="376"/>
      <c r="GNT113" s="376"/>
      <c r="GNU113" s="376"/>
      <c r="GNV113" s="376"/>
      <c r="GNW113" s="376"/>
      <c r="GNX113" s="376"/>
      <c r="GNY113" s="376"/>
      <c r="GNZ113" s="376"/>
      <c r="GOA113" s="376"/>
      <c r="GOB113" s="376"/>
      <c r="GOC113" s="376"/>
      <c r="GOD113" s="376"/>
      <c r="GOE113" s="376"/>
      <c r="GOF113" s="376"/>
      <c r="GOG113" s="376"/>
      <c r="GOH113" s="376"/>
      <c r="GOI113" s="376"/>
      <c r="GOJ113" s="376"/>
      <c r="GOK113" s="376"/>
      <c r="GOL113" s="376"/>
      <c r="GOM113" s="376"/>
      <c r="GON113" s="376"/>
      <c r="GOO113" s="376"/>
      <c r="GOP113" s="376"/>
      <c r="GOQ113" s="376"/>
      <c r="GOR113" s="376"/>
      <c r="GOS113" s="376"/>
      <c r="GOT113" s="376"/>
      <c r="GOU113" s="376"/>
      <c r="GOV113" s="376"/>
      <c r="GOW113" s="376"/>
      <c r="GOX113" s="376"/>
      <c r="GOY113" s="376"/>
      <c r="GOZ113" s="376"/>
      <c r="GPA113" s="376"/>
      <c r="GPB113" s="376"/>
      <c r="GPC113" s="376"/>
      <c r="GPD113" s="376"/>
      <c r="GPE113" s="376"/>
      <c r="GPF113" s="376"/>
      <c r="GPG113" s="376"/>
      <c r="GPH113" s="376"/>
      <c r="GPI113" s="376"/>
      <c r="GPJ113" s="376"/>
      <c r="GPK113" s="376"/>
      <c r="GPL113" s="376"/>
      <c r="GPM113" s="376"/>
      <c r="GPN113" s="376"/>
      <c r="GPO113" s="376"/>
      <c r="GPP113" s="376"/>
      <c r="GPQ113" s="376"/>
      <c r="GPR113" s="376"/>
      <c r="GPS113" s="376"/>
      <c r="GPT113" s="376"/>
      <c r="GPU113" s="376"/>
      <c r="GPV113" s="376"/>
      <c r="GPW113" s="376"/>
      <c r="GPX113" s="376"/>
      <c r="GPY113" s="376"/>
      <c r="GPZ113" s="376"/>
      <c r="GQA113" s="376"/>
      <c r="GQB113" s="376"/>
      <c r="GQC113" s="376"/>
      <c r="GQD113" s="376"/>
      <c r="GQE113" s="376"/>
      <c r="GQF113" s="376"/>
      <c r="GQG113" s="376"/>
      <c r="GQH113" s="376"/>
      <c r="GQI113" s="376"/>
      <c r="GQJ113" s="376"/>
      <c r="GQK113" s="376"/>
      <c r="GQL113" s="376"/>
      <c r="GQM113" s="376"/>
      <c r="GQN113" s="376"/>
      <c r="GQO113" s="376"/>
      <c r="GQP113" s="376"/>
      <c r="GQQ113" s="376"/>
      <c r="GQR113" s="376"/>
      <c r="GQS113" s="376"/>
      <c r="GQT113" s="376"/>
      <c r="GQU113" s="376"/>
      <c r="GQV113" s="376"/>
      <c r="GQW113" s="376"/>
      <c r="GQX113" s="376"/>
      <c r="GQY113" s="376"/>
      <c r="GQZ113" s="376"/>
      <c r="GRA113" s="376"/>
      <c r="GRB113" s="376"/>
      <c r="GRC113" s="376"/>
      <c r="GRD113" s="376"/>
      <c r="GRE113" s="376"/>
      <c r="GRF113" s="376"/>
      <c r="GRG113" s="376"/>
      <c r="GRH113" s="376"/>
      <c r="GRI113" s="376"/>
      <c r="GRJ113" s="376"/>
      <c r="GRK113" s="376"/>
      <c r="GRL113" s="376"/>
      <c r="GRM113" s="376"/>
      <c r="GRN113" s="376"/>
      <c r="GRO113" s="376"/>
      <c r="GRP113" s="376"/>
      <c r="GRQ113" s="376"/>
      <c r="GRR113" s="376"/>
      <c r="GRS113" s="376"/>
      <c r="GRT113" s="376"/>
      <c r="GRU113" s="376"/>
      <c r="GRV113" s="376"/>
      <c r="GRW113" s="376"/>
      <c r="GRX113" s="376"/>
      <c r="GRY113" s="376"/>
      <c r="GRZ113" s="376"/>
      <c r="GSA113" s="376"/>
      <c r="GSB113" s="376"/>
      <c r="GSC113" s="376"/>
      <c r="GSD113" s="376"/>
      <c r="GSE113" s="376"/>
      <c r="GSF113" s="376"/>
      <c r="GSG113" s="376"/>
      <c r="GSH113" s="376"/>
      <c r="GSI113" s="376"/>
      <c r="GSJ113" s="376"/>
      <c r="GSK113" s="376"/>
      <c r="GSL113" s="376"/>
      <c r="GSM113" s="376"/>
      <c r="GSN113" s="376"/>
      <c r="GSO113" s="376"/>
      <c r="GSP113" s="376"/>
      <c r="GSQ113" s="376"/>
      <c r="GSR113" s="376"/>
      <c r="GSS113" s="376"/>
      <c r="GST113" s="376"/>
      <c r="GSU113" s="376"/>
      <c r="GSV113" s="376"/>
      <c r="GSW113" s="376"/>
      <c r="GSX113" s="376"/>
      <c r="GSY113" s="376"/>
      <c r="GSZ113" s="376"/>
      <c r="GTA113" s="376"/>
      <c r="GTB113" s="376"/>
      <c r="GTC113" s="376"/>
      <c r="GTD113" s="376"/>
      <c r="GTE113" s="376"/>
      <c r="GTF113" s="376"/>
      <c r="GTG113" s="376"/>
      <c r="GTH113" s="376"/>
      <c r="GTI113" s="376"/>
      <c r="GTJ113" s="376"/>
      <c r="GTK113" s="376"/>
      <c r="GTL113" s="376"/>
      <c r="GTM113" s="376"/>
      <c r="GTN113" s="376"/>
      <c r="GTO113" s="376"/>
      <c r="GTP113" s="376"/>
      <c r="GTQ113" s="376"/>
      <c r="GTR113" s="376"/>
      <c r="GTS113" s="376"/>
      <c r="GTT113" s="376"/>
      <c r="GTU113" s="376"/>
      <c r="GTV113" s="376"/>
      <c r="GTW113" s="376"/>
      <c r="GTX113" s="376"/>
      <c r="GTY113" s="376"/>
      <c r="GTZ113" s="376"/>
      <c r="GUA113" s="376"/>
      <c r="GUB113" s="376"/>
      <c r="GUC113" s="376"/>
      <c r="GUD113" s="376"/>
      <c r="GUE113" s="376"/>
      <c r="GUF113" s="376"/>
      <c r="GUG113" s="376"/>
      <c r="GUH113" s="376"/>
      <c r="GUI113" s="376"/>
      <c r="GUJ113" s="376"/>
      <c r="GUK113" s="376"/>
      <c r="GUL113" s="376"/>
      <c r="GUM113" s="376"/>
      <c r="GUN113" s="376"/>
      <c r="GUO113" s="376"/>
      <c r="GUP113" s="376"/>
      <c r="GUQ113" s="376"/>
      <c r="GUR113" s="376"/>
      <c r="GUS113" s="376"/>
      <c r="GUT113" s="376"/>
      <c r="GUU113" s="376"/>
      <c r="GUV113" s="376"/>
      <c r="GUW113" s="376"/>
      <c r="GUX113" s="376"/>
      <c r="GUY113" s="376"/>
      <c r="GUZ113" s="376"/>
      <c r="GVA113" s="376"/>
      <c r="GVB113" s="376"/>
      <c r="GVC113" s="376"/>
      <c r="GVD113" s="376"/>
      <c r="GVE113" s="376"/>
      <c r="GVF113" s="376"/>
      <c r="GVG113" s="376"/>
      <c r="GVH113" s="376"/>
      <c r="GVI113" s="376"/>
      <c r="GVJ113" s="376"/>
      <c r="GVK113" s="376"/>
      <c r="GVL113" s="376"/>
      <c r="GVM113" s="376"/>
      <c r="GVN113" s="376"/>
      <c r="GVO113" s="376"/>
      <c r="GVP113" s="376"/>
      <c r="GVQ113" s="376"/>
      <c r="GVR113" s="376"/>
      <c r="GVS113" s="376"/>
      <c r="GVT113" s="376"/>
      <c r="GVU113" s="376"/>
      <c r="GVV113" s="376"/>
      <c r="GVW113" s="376"/>
      <c r="GVX113" s="376"/>
      <c r="GVY113" s="376"/>
      <c r="GVZ113" s="376"/>
      <c r="GWA113" s="376"/>
      <c r="GWB113" s="376"/>
      <c r="GWC113" s="376"/>
      <c r="GWD113" s="376"/>
      <c r="GWE113" s="376"/>
      <c r="GWF113" s="376"/>
      <c r="GWG113" s="376"/>
      <c r="GWH113" s="376"/>
      <c r="GWI113" s="376"/>
      <c r="GWJ113" s="376"/>
      <c r="GWK113" s="376"/>
      <c r="GWL113" s="376"/>
      <c r="GWM113" s="376"/>
      <c r="GWN113" s="376"/>
      <c r="GWO113" s="376"/>
      <c r="GWP113" s="376"/>
      <c r="GWQ113" s="376"/>
      <c r="GWR113" s="376"/>
      <c r="GWS113" s="376"/>
      <c r="GWT113" s="376"/>
      <c r="GWU113" s="376"/>
      <c r="GWV113" s="376"/>
      <c r="GWW113" s="376"/>
      <c r="GWX113" s="376"/>
      <c r="GWY113" s="376"/>
      <c r="GWZ113" s="376"/>
      <c r="GXA113" s="376"/>
      <c r="GXB113" s="376"/>
      <c r="GXC113" s="376"/>
      <c r="GXD113" s="376"/>
      <c r="GXE113" s="376"/>
      <c r="GXF113" s="376"/>
      <c r="GXG113" s="376"/>
      <c r="GXH113" s="376"/>
      <c r="GXI113" s="376"/>
      <c r="GXJ113" s="376"/>
      <c r="GXK113" s="376"/>
      <c r="GXL113" s="376"/>
      <c r="GXM113" s="376"/>
      <c r="GXN113" s="376"/>
      <c r="GXO113" s="376"/>
      <c r="GXP113" s="376"/>
      <c r="GXQ113" s="376"/>
      <c r="GXR113" s="376"/>
      <c r="GXS113" s="376"/>
      <c r="GXT113" s="376"/>
      <c r="GXU113" s="376"/>
      <c r="GXV113" s="376"/>
      <c r="GXW113" s="376"/>
      <c r="GXX113" s="376"/>
      <c r="GXY113" s="376"/>
      <c r="GXZ113" s="376"/>
      <c r="GYA113" s="376"/>
      <c r="GYB113" s="376"/>
      <c r="GYC113" s="376"/>
      <c r="GYD113" s="376"/>
      <c r="GYE113" s="376"/>
      <c r="GYF113" s="376"/>
      <c r="GYG113" s="376"/>
      <c r="GYH113" s="376"/>
      <c r="GYI113" s="376"/>
      <c r="GYJ113" s="376"/>
      <c r="GYK113" s="376"/>
      <c r="GYL113" s="376"/>
      <c r="GYM113" s="376"/>
      <c r="GYN113" s="376"/>
      <c r="GYO113" s="376"/>
      <c r="GYP113" s="376"/>
      <c r="GYQ113" s="376"/>
      <c r="GYR113" s="376"/>
      <c r="GYS113" s="376"/>
      <c r="GYT113" s="376"/>
      <c r="GYU113" s="376"/>
      <c r="GYV113" s="376"/>
      <c r="GYW113" s="376"/>
      <c r="GYX113" s="376"/>
      <c r="GYY113" s="376"/>
      <c r="GYZ113" s="376"/>
      <c r="GZA113" s="376"/>
      <c r="GZB113" s="376"/>
      <c r="GZC113" s="376"/>
      <c r="GZD113" s="376"/>
      <c r="GZE113" s="376"/>
      <c r="GZF113" s="376"/>
      <c r="GZG113" s="376"/>
      <c r="GZH113" s="376"/>
      <c r="GZI113" s="376"/>
      <c r="GZJ113" s="376"/>
      <c r="GZK113" s="376"/>
      <c r="GZL113" s="376"/>
      <c r="GZM113" s="376"/>
      <c r="GZN113" s="376"/>
      <c r="GZO113" s="376"/>
      <c r="GZP113" s="376"/>
      <c r="GZQ113" s="376"/>
      <c r="GZR113" s="376"/>
      <c r="GZS113" s="376"/>
      <c r="GZT113" s="376"/>
      <c r="GZU113" s="376"/>
      <c r="GZV113" s="376"/>
      <c r="GZW113" s="376"/>
      <c r="GZX113" s="376"/>
      <c r="GZY113" s="376"/>
      <c r="GZZ113" s="376"/>
      <c r="HAA113" s="376"/>
      <c r="HAB113" s="376"/>
      <c r="HAC113" s="376"/>
      <c r="HAD113" s="376"/>
      <c r="HAE113" s="376"/>
      <c r="HAF113" s="376"/>
      <c r="HAG113" s="376"/>
      <c r="HAH113" s="376"/>
      <c r="HAI113" s="376"/>
      <c r="HAJ113" s="376"/>
      <c r="HAK113" s="376"/>
      <c r="HAL113" s="376"/>
      <c r="HAM113" s="376"/>
      <c r="HAN113" s="376"/>
      <c r="HAO113" s="376"/>
      <c r="HAP113" s="376"/>
      <c r="HAQ113" s="376"/>
      <c r="HAR113" s="376"/>
      <c r="HAS113" s="376"/>
      <c r="HAT113" s="376"/>
      <c r="HAU113" s="376"/>
      <c r="HAV113" s="376"/>
      <c r="HAW113" s="376"/>
      <c r="HAX113" s="376"/>
      <c r="HAY113" s="376"/>
      <c r="HAZ113" s="376"/>
      <c r="HBA113" s="376"/>
      <c r="HBB113" s="376"/>
      <c r="HBC113" s="376"/>
      <c r="HBD113" s="376"/>
      <c r="HBE113" s="376"/>
      <c r="HBF113" s="376"/>
      <c r="HBG113" s="376"/>
      <c r="HBH113" s="376"/>
      <c r="HBI113" s="376"/>
      <c r="HBJ113" s="376"/>
      <c r="HBK113" s="376"/>
      <c r="HBL113" s="376"/>
      <c r="HBM113" s="376"/>
      <c r="HBN113" s="376"/>
      <c r="HBO113" s="376"/>
      <c r="HBP113" s="376"/>
      <c r="HBQ113" s="376"/>
      <c r="HBR113" s="376"/>
      <c r="HBS113" s="376"/>
      <c r="HBT113" s="376"/>
      <c r="HBU113" s="376"/>
      <c r="HBV113" s="376"/>
      <c r="HBW113" s="376"/>
      <c r="HBX113" s="376"/>
      <c r="HBY113" s="376"/>
      <c r="HBZ113" s="376"/>
      <c r="HCA113" s="376"/>
      <c r="HCB113" s="376"/>
      <c r="HCC113" s="376"/>
      <c r="HCD113" s="376"/>
      <c r="HCE113" s="376"/>
      <c r="HCF113" s="376"/>
      <c r="HCG113" s="376"/>
      <c r="HCH113" s="376"/>
      <c r="HCI113" s="376"/>
      <c r="HCJ113" s="376"/>
      <c r="HCK113" s="376"/>
      <c r="HCL113" s="376"/>
      <c r="HCM113" s="376"/>
      <c r="HCN113" s="376"/>
      <c r="HCO113" s="376"/>
      <c r="HCP113" s="376"/>
      <c r="HCQ113" s="376"/>
      <c r="HCR113" s="376"/>
      <c r="HCS113" s="376"/>
      <c r="HCT113" s="376"/>
      <c r="HCU113" s="376"/>
      <c r="HCV113" s="376"/>
      <c r="HCW113" s="376"/>
      <c r="HCX113" s="376"/>
      <c r="HCY113" s="376"/>
      <c r="HCZ113" s="376"/>
      <c r="HDA113" s="376"/>
      <c r="HDB113" s="376"/>
      <c r="HDC113" s="376"/>
      <c r="HDD113" s="376"/>
      <c r="HDE113" s="376"/>
      <c r="HDF113" s="376"/>
      <c r="HDG113" s="376"/>
      <c r="HDH113" s="376"/>
      <c r="HDI113" s="376"/>
      <c r="HDJ113" s="376"/>
      <c r="HDK113" s="376"/>
      <c r="HDL113" s="376"/>
      <c r="HDM113" s="376"/>
      <c r="HDN113" s="376"/>
      <c r="HDO113" s="376"/>
      <c r="HDP113" s="376"/>
      <c r="HDQ113" s="376"/>
      <c r="HDR113" s="376"/>
      <c r="HDS113" s="376"/>
      <c r="HDT113" s="376"/>
      <c r="HDU113" s="376"/>
      <c r="HDV113" s="376"/>
      <c r="HDW113" s="376"/>
      <c r="HDX113" s="376"/>
      <c r="HDY113" s="376"/>
      <c r="HDZ113" s="376"/>
      <c r="HEA113" s="376"/>
      <c r="HEB113" s="376"/>
      <c r="HEC113" s="376"/>
      <c r="HED113" s="376"/>
      <c r="HEE113" s="376"/>
      <c r="HEF113" s="376"/>
      <c r="HEG113" s="376"/>
      <c r="HEH113" s="376"/>
      <c r="HEI113" s="376"/>
      <c r="HEJ113" s="376"/>
      <c r="HEK113" s="376"/>
      <c r="HEL113" s="376"/>
      <c r="HEM113" s="376"/>
      <c r="HEN113" s="376"/>
      <c r="HEO113" s="376"/>
      <c r="HEP113" s="376"/>
      <c r="HEQ113" s="376"/>
      <c r="HER113" s="376"/>
      <c r="HES113" s="376"/>
      <c r="HET113" s="376"/>
      <c r="HEU113" s="376"/>
      <c r="HEV113" s="376"/>
      <c r="HEW113" s="376"/>
      <c r="HEX113" s="376"/>
      <c r="HEY113" s="376"/>
      <c r="HEZ113" s="376"/>
      <c r="HFA113" s="376"/>
      <c r="HFB113" s="376"/>
      <c r="HFC113" s="376"/>
      <c r="HFD113" s="376"/>
      <c r="HFE113" s="376"/>
      <c r="HFF113" s="376"/>
      <c r="HFG113" s="376"/>
      <c r="HFH113" s="376"/>
      <c r="HFI113" s="376"/>
      <c r="HFJ113" s="376"/>
      <c r="HFK113" s="376"/>
      <c r="HFL113" s="376"/>
      <c r="HFM113" s="376"/>
      <c r="HFN113" s="376"/>
      <c r="HFO113" s="376"/>
      <c r="HFP113" s="376"/>
      <c r="HFQ113" s="376"/>
      <c r="HFR113" s="376"/>
      <c r="HFS113" s="376"/>
      <c r="HFT113" s="376"/>
      <c r="HFU113" s="376"/>
      <c r="HFV113" s="376"/>
      <c r="HFW113" s="376"/>
      <c r="HFX113" s="376"/>
      <c r="HFY113" s="376"/>
      <c r="HFZ113" s="376"/>
      <c r="HGA113" s="376"/>
      <c r="HGB113" s="376"/>
      <c r="HGC113" s="376"/>
      <c r="HGD113" s="376"/>
      <c r="HGE113" s="376"/>
      <c r="HGF113" s="376"/>
      <c r="HGG113" s="376"/>
      <c r="HGH113" s="376"/>
      <c r="HGI113" s="376"/>
      <c r="HGJ113" s="376"/>
      <c r="HGK113" s="376"/>
      <c r="HGL113" s="376"/>
      <c r="HGM113" s="376"/>
      <c r="HGN113" s="376"/>
      <c r="HGO113" s="376"/>
      <c r="HGP113" s="376"/>
      <c r="HGQ113" s="376"/>
      <c r="HGR113" s="376"/>
      <c r="HGS113" s="376"/>
      <c r="HGT113" s="376"/>
      <c r="HGU113" s="376"/>
      <c r="HGV113" s="376"/>
      <c r="HGW113" s="376"/>
      <c r="HGX113" s="376"/>
      <c r="HGY113" s="376"/>
      <c r="HGZ113" s="376"/>
      <c r="HHA113" s="376"/>
      <c r="HHB113" s="376"/>
      <c r="HHC113" s="376"/>
      <c r="HHD113" s="376"/>
      <c r="HHE113" s="376"/>
      <c r="HHF113" s="376"/>
      <c r="HHG113" s="376"/>
      <c r="HHH113" s="376"/>
      <c r="HHI113" s="376"/>
      <c r="HHJ113" s="376"/>
      <c r="HHK113" s="376"/>
      <c r="HHL113" s="376"/>
      <c r="HHM113" s="376"/>
      <c r="HHN113" s="376"/>
      <c r="HHO113" s="376"/>
      <c r="HHP113" s="376"/>
      <c r="HHQ113" s="376"/>
      <c r="HHR113" s="376"/>
      <c r="HHS113" s="376"/>
      <c r="HHT113" s="376"/>
      <c r="HHU113" s="376"/>
      <c r="HHV113" s="376"/>
      <c r="HHW113" s="376"/>
      <c r="HHX113" s="376"/>
      <c r="HHY113" s="376"/>
      <c r="HHZ113" s="376"/>
      <c r="HIA113" s="376"/>
      <c r="HIB113" s="376"/>
      <c r="HIC113" s="376"/>
      <c r="HID113" s="376"/>
      <c r="HIE113" s="376"/>
      <c r="HIF113" s="376"/>
      <c r="HIG113" s="376"/>
      <c r="HIH113" s="376"/>
      <c r="HII113" s="376"/>
      <c r="HIJ113" s="376"/>
      <c r="HIK113" s="376"/>
      <c r="HIL113" s="376"/>
      <c r="HIM113" s="376"/>
      <c r="HIN113" s="376"/>
      <c r="HIO113" s="376"/>
      <c r="HIP113" s="376"/>
      <c r="HIQ113" s="376"/>
      <c r="HIR113" s="376"/>
      <c r="HIS113" s="376"/>
      <c r="HIT113" s="376"/>
      <c r="HIU113" s="376"/>
      <c r="HIV113" s="376"/>
      <c r="HIW113" s="376"/>
      <c r="HIX113" s="376"/>
      <c r="HIY113" s="376"/>
      <c r="HIZ113" s="376"/>
      <c r="HJA113" s="376"/>
      <c r="HJB113" s="376"/>
      <c r="HJC113" s="376"/>
      <c r="HJD113" s="376"/>
      <c r="HJE113" s="376"/>
      <c r="HJF113" s="376"/>
      <c r="HJG113" s="376"/>
      <c r="HJH113" s="376"/>
      <c r="HJI113" s="376"/>
      <c r="HJJ113" s="376"/>
      <c r="HJK113" s="376"/>
      <c r="HJL113" s="376"/>
      <c r="HJM113" s="376"/>
      <c r="HJN113" s="376"/>
      <c r="HJO113" s="376"/>
      <c r="HJP113" s="376"/>
      <c r="HJQ113" s="376"/>
      <c r="HJR113" s="376"/>
      <c r="HJS113" s="376"/>
      <c r="HJT113" s="376"/>
      <c r="HJU113" s="376"/>
      <c r="HJV113" s="376"/>
      <c r="HJW113" s="376"/>
      <c r="HJX113" s="376"/>
      <c r="HJY113" s="376"/>
      <c r="HJZ113" s="376"/>
      <c r="HKA113" s="376"/>
      <c r="HKB113" s="376"/>
      <c r="HKC113" s="376"/>
      <c r="HKD113" s="376"/>
      <c r="HKE113" s="376"/>
      <c r="HKF113" s="376"/>
      <c r="HKG113" s="376"/>
      <c r="HKH113" s="376"/>
      <c r="HKI113" s="376"/>
      <c r="HKJ113" s="376"/>
      <c r="HKK113" s="376"/>
      <c r="HKL113" s="376"/>
      <c r="HKM113" s="376"/>
      <c r="HKN113" s="376"/>
      <c r="HKO113" s="376"/>
      <c r="HKP113" s="376"/>
      <c r="HKQ113" s="376"/>
      <c r="HKR113" s="376"/>
      <c r="HKS113" s="376"/>
      <c r="HKT113" s="376"/>
      <c r="HKU113" s="376"/>
      <c r="HKV113" s="376"/>
      <c r="HKW113" s="376"/>
      <c r="HKX113" s="376"/>
      <c r="HKY113" s="376"/>
      <c r="HKZ113" s="376"/>
      <c r="HLA113" s="376"/>
      <c r="HLB113" s="376"/>
      <c r="HLC113" s="376"/>
      <c r="HLD113" s="376"/>
      <c r="HLE113" s="376"/>
      <c r="HLF113" s="376"/>
      <c r="HLG113" s="376"/>
      <c r="HLH113" s="376"/>
      <c r="HLI113" s="376"/>
      <c r="HLJ113" s="376"/>
      <c r="HLK113" s="376"/>
      <c r="HLL113" s="376"/>
      <c r="HLM113" s="376"/>
      <c r="HLN113" s="376"/>
      <c r="HLO113" s="376"/>
      <c r="HLP113" s="376"/>
      <c r="HLQ113" s="376"/>
      <c r="HLR113" s="376"/>
      <c r="HLS113" s="376"/>
      <c r="HLT113" s="376"/>
      <c r="HLU113" s="376"/>
      <c r="HLV113" s="376"/>
      <c r="HLW113" s="376"/>
      <c r="HLX113" s="376"/>
      <c r="HLY113" s="376"/>
      <c r="HLZ113" s="376"/>
      <c r="HMA113" s="376"/>
      <c r="HMB113" s="376"/>
      <c r="HMC113" s="376"/>
      <c r="HMD113" s="376"/>
      <c r="HME113" s="376"/>
      <c r="HMF113" s="376"/>
      <c r="HMG113" s="376"/>
      <c r="HMH113" s="376"/>
      <c r="HMI113" s="376"/>
      <c r="HMJ113" s="376"/>
      <c r="HMK113" s="376"/>
      <c r="HML113" s="376"/>
      <c r="HMM113" s="376"/>
      <c r="HMN113" s="376"/>
      <c r="HMO113" s="376"/>
      <c r="HMP113" s="376"/>
      <c r="HMQ113" s="376"/>
      <c r="HMR113" s="376"/>
      <c r="HMS113" s="376"/>
      <c r="HMT113" s="376"/>
      <c r="HMU113" s="376"/>
      <c r="HMV113" s="376"/>
      <c r="HMW113" s="376"/>
      <c r="HMX113" s="376"/>
      <c r="HMY113" s="376"/>
      <c r="HMZ113" s="376"/>
      <c r="HNA113" s="376"/>
      <c r="HNB113" s="376"/>
      <c r="HNC113" s="376"/>
      <c r="HND113" s="376"/>
      <c r="HNE113" s="376"/>
      <c r="HNF113" s="376"/>
      <c r="HNG113" s="376"/>
      <c r="HNH113" s="376"/>
      <c r="HNI113" s="376"/>
      <c r="HNJ113" s="376"/>
      <c r="HNK113" s="376"/>
      <c r="HNL113" s="376"/>
      <c r="HNM113" s="376"/>
      <c r="HNN113" s="376"/>
      <c r="HNO113" s="376"/>
      <c r="HNP113" s="376"/>
      <c r="HNQ113" s="376"/>
      <c r="HNR113" s="376"/>
      <c r="HNS113" s="376"/>
      <c r="HNT113" s="376"/>
      <c r="HNU113" s="376"/>
      <c r="HNV113" s="376"/>
      <c r="HNW113" s="376"/>
      <c r="HNX113" s="376"/>
      <c r="HNY113" s="376"/>
      <c r="HNZ113" s="376"/>
      <c r="HOA113" s="376"/>
      <c r="HOB113" s="376"/>
      <c r="HOC113" s="376"/>
      <c r="HOD113" s="376"/>
      <c r="HOE113" s="376"/>
      <c r="HOF113" s="376"/>
      <c r="HOG113" s="376"/>
      <c r="HOH113" s="376"/>
      <c r="HOI113" s="376"/>
      <c r="HOJ113" s="376"/>
      <c r="HOK113" s="376"/>
      <c r="HOL113" s="376"/>
      <c r="HOM113" s="376"/>
      <c r="HON113" s="376"/>
      <c r="HOO113" s="376"/>
      <c r="HOP113" s="376"/>
      <c r="HOQ113" s="376"/>
      <c r="HOR113" s="376"/>
      <c r="HOS113" s="376"/>
      <c r="HOT113" s="376"/>
      <c r="HOU113" s="376"/>
      <c r="HOV113" s="376"/>
      <c r="HOW113" s="376"/>
      <c r="HOX113" s="376"/>
      <c r="HOY113" s="376"/>
      <c r="HOZ113" s="376"/>
      <c r="HPA113" s="376"/>
      <c r="HPB113" s="376"/>
      <c r="HPC113" s="376"/>
      <c r="HPD113" s="376"/>
      <c r="HPE113" s="376"/>
      <c r="HPF113" s="376"/>
      <c r="HPG113" s="376"/>
      <c r="HPH113" s="376"/>
      <c r="HPI113" s="376"/>
      <c r="HPJ113" s="376"/>
      <c r="HPK113" s="376"/>
      <c r="HPL113" s="376"/>
      <c r="HPM113" s="376"/>
      <c r="HPN113" s="376"/>
      <c r="HPO113" s="376"/>
      <c r="HPP113" s="376"/>
      <c r="HPQ113" s="376"/>
      <c r="HPR113" s="376"/>
      <c r="HPS113" s="376"/>
      <c r="HPT113" s="376"/>
      <c r="HPU113" s="376"/>
      <c r="HPV113" s="376"/>
      <c r="HPW113" s="376"/>
      <c r="HPX113" s="376"/>
      <c r="HPY113" s="376"/>
      <c r="HPZ113" s="376"/>
      <c r="HQA113" s="376"/>
      <c r="HQB113" s="376"/>
      <c r="HQC113" s="376"/>
      <c r="HQD113" s="376"/>
      <c r="HQE113" s="376"/>
      <c r="HQF113" s="376"/>
      <c r="HQG113" s="376"/>
      <c r="HQH113" s="376"/>
      <c r="HQI113" s="376"/>
      <c r="HQJ113" s="376"/>
      <c r="HQK113" s="376"/>
      <c r="HQL113" s="376"/>
      <c r="HQM113" s="376"/>
      <c r="HQN113" s="376"/>
      <c r="HQO113" s="376"/>
      <c r="HQP113" s="376"/>
      <c r="HQQ113" s="376"/>
      <c r="HQR113" s="376"/>
      <c r="HQS113" s="376"/>
      <c r="HQT113" s="376"/>
      <c r="HQU113" s="376"/>
      <c r="HQV113" s="376"/>
      <c r="HQW113" s="376"/>
      <c r="HQX113" s="376"/>
      <c r="HQY113" s="376"/>
      <c r="HQZ113" s="376"/>
      <c r="HRA113" s="376"/>
      <c r="HRB113" s="376"/>
      <c r="HRC113" s="376"/>
      <c r="HRD113" s="376"/>
      <c r="HRE113" s="376"/>
      <c r="HRF113" s="376"/>
      <c r="HRG113" s="376"/>
      <c r="HRH113" s="376"/>
      <c r="HRI113" s="376"/>
      <c r="HRJ113" s="376"/>
      <c r="HRK113" s="376"/>
      <c r="HRL113" s="376"/>
      <c r="HRM113" s="376"/>
      <c r="HRN113" s="376"/>
      <c r="HRO113" s="376"/>
      <c r="HRP113" s="376"/>
      <c r="HRQ113" s="376"/>
      <c r="HRR113" s="376"/>
      <c r="HRS113" s="376"/>
      <c r="HRT113" s="376"/>
      <c r="HRU113" s="376"/>
      <c r="HRV113" s="376"/>
      <c r="HRW113" s="376"/>
      <c r="HRX113" s="376"/>
      <c r="HRY113" s="376"/>
      <c r="HRZ113" s="376"/>
      <c r="HSA113" s="376"/>
      <c r="HSB113" s="376"/>
      <c r="HSC113" s="376"/>
      <c r="HSD113" s="376"/>
      <c r="HSE113" s="376"/>
      <c r="HSF113" s="376"/>
      <c r="HSG113" s="376"/>
      <c r="HSH113" s="376"/>
      <c r="HSI113" s="376"/>
      <c r="HSJ113" s="376"/>
      <c r="HSK113" s="376"/>
      <c r="HSL113" s="376"/>
      <c r="HSM113" s="376"/>
      <c r="HSN113" s="376"/>
      <c r="HSO113" s="376"/>
      <c r="HSP113" s="376"/>
      <c r="HSQ113" s="376"/>
      <c r="HSR113" s="376"/>
      <c r="HSS113" s="376"/>
      <c r="HST113" s="376"/>
      <c r="HSU113" s="376"/>
      <c r="HSV113" s="376"/>
      <c r="HSW113" s="376"/>
      <c r="HSX113" s="376"/>
      <c r="HSY113" s="376"/>
      <c r="HSZ113" s="376"/>
      <c r="HTA113" s="376"/>
      <c r="HTB113" s="376"/>
      <c r="HTC113" s="376"/>
      <c r="HTD113" s="376"/>
      <c r="HTE113" s="376"/>
      <c r="HTF113" s="376"/>
      <c r="HTG113" s="376"/>
      <c r="HTH113" s="376"/>
      <c r="HTI113" s="376"/>
      <c r="HTJ113" s="376"/>
      <c r="HTK113" s="376"/>
      <c r="HTL113" s="376"/>
      <c r="HTM113" s="376"/>
      <c r="HTN113" s="376"/>
      <c r="HTO113" s="376"/>
      <c r="HTP113" s="376"/>
      <c r="HTQ113" s="376"/>
      <c r="HTR113" s="376"/>
      <c r="HTS113" s="376"/>
      <c r="HTT113" s="376"/>
      <c r="HTU113" s="376"/>
      <c r="HTV113" s="376"/>
      <c r="HTW113" s="376"/>
      <c r="HTX113" s="376"/>
      <c r="HTY113" s="376"/>
      <c r="HTZ113" s="376"/>
      <c r="HUA113" s="376"/>
      <c r="HUB113" s="376"/>
      <c r="HUC113" s="376"/>
      <c r="HUD113" s="376"/>
      <c r="HUE113" s="376"/>
      <c r="HUF113" s="376"/>
      <c r="HUG113" s="376"/>
      <c r="HUH113" s="376"/>
      <c r="HUI113" s="376"/>
      <c r="HUJ113" s="376"/>
      <c r="HUK113" s="376"/>
      <c r="HUL113" s="376"/>
      <c r="HUM113" s="376"/>
      <c r="HUN113" s="376"/>
      <c r="HUO113" s="376"/>
      <c r="HUP113" s="376"/>
      <c r="HUQ113" s="376"/>
      <c r="HUR113" s="376"/>
      <c r="HUS113" s="376"/>
      <c r="HUT113" s="376"/>
      <c r="HUU113" s="376"/>
      <c r="HUV113" s="376"/>
      <c r="HUW113" s="376"/>
      <c r="HUX113" s="376"/>
      <c r="HUY113" s="376"/>
      <c r="HUZ113" s="376"/>
      <c r="HVA113" s="376"/>
      <c r="HVB113" s="376"/>
      <c r="HVC113" s="376"/>
      <c r="HVD113" s="376"/>
      <c r="HVE113" s="376"/>
      <c r="HVF113" s="376"/>
      <c r="HVG113" s="376"/>
      <c r="HVH113" s="376"/>
      <c r="HVI113" s="376"/>
      <c r="HVJ113" s="376"/>
      <c r="HVK113" s="376"/>
      <c r="HVL113" s="376"/>
      <c r="HVM113" s="376"/>
      <c r="HVN113" s="376"/>
      <c r="HVO113" s="376"/>
      <c r="HVP113" s="376"/>
      <c r="HVQ113" s="376"/>
      <c r="HVR113" s="376"/>
      <c r="HVS113" s="376"/>
      <c r="HVT113" s="376"/>
      <c r="HVU113" s="376"/>
      <c r="HVV113" s="376"/>
      <c r="HVW113" s="376"/>
      <c r="HVX113" s="376"/>
      <c r="HVY113" s="376"/>
      <c r="HVZ113" s="376"/>
      <c r="HWA113" s="376"/>
      <c r="HWB113" s="376"/>
      <c r="HWC113" s="376"/>
      <c r="HWD113" s="376"/>
      <c r="HWE113" s="376"/>
      <c r="HWF113" s="376"/>
      <c r="HWG113" s="376"/>
      <c r="HWH113" s="376"/>
      <c r="HWI113" s="376"/>
      <c r="HWJ113" s="376"/>
      <c r="HWK113" s="376"/>
      <c r="HWL113" s="376"/>
      <c r="HWM113" s="376"/>
      <c r="HWN113" s="376"/>
      <c r="HWO113" s="376"/>
      <c r="HWP113" s="376"/>
      <c r="HWQ113" s="376"/>
      <c r="HWR113" s="376"/>
      <c r="HWS113" s="376"/>
      <c r="HWT113" s="376"/>
      <c r="HWU113" s="376"/>
      <c r="HWV113" s="376"/>
      <c r="HWW113" s="376"/>
      <c r="HWX113" s="376"/>
      <c r="HWY113" s="376"/>
      <c r="HWZ113" s="376"/>
      <c r="HXA113" s="376"/>
      <c r="HXB113" s="376"/>
      <c r="HXC113" s="376"/>
      <c r="HXD113" s="376"/>
      <c r="HXE113" s="376"/>
      <c r="HXF113" s="376"/>
      <c r="HXG113" s="376"/>
      <c r="HXH113" s="376"/>
      <c r="HXI113" s="376"/>
      <c r="HXJ113" s="376"/>
      <c r="HXK113" s="376"/>
      <c r="HXL113" s="376"/>
      <c r="HXM113" s="376"/>
      <c r="HXN113" s="376"/>
      <c r="HXO113" s="376"/>
      <c r="HXP113" s="376"/>
      <c r="HXQ113" s="376"/>
      <c r="HXR113" s="376"/>
      <c r="HXS113" s="376"/>
      <c r="HXT113" s="376"/>
      <c r="HXU113" s="376"/>
      <c r="HXV113" s="376"/>
      <c r="HXW113" s="376"/>
      <c r="HXX113" s="376"/>
      <c r="HXY113" s="376"/>
      <c r="HXZ113" s="376"/>
      <c r="HYA113" s="376"/>
      <c r="HYB113" s="376"/>
      <c r="HYC113" s="376"/>
      <c r="HYD113" s="376"/>
      <c r="HYE113" s="376"/>
      <c r="HYF113" s="376"/>
      <c r="HYG113" s="376"/>
      <c r="HYH113" s="376"/>
      <c r="HYI113" s="376"/>
      <c r="HYJ113" s="376"/>
      <c r="HYK113" s="376"/>
      <c r="HYL113" s="376"/>
      <c r="HYM113" s="376"/>
      <c r="HYN113" s="376"/>
      <c r="HYO113" s="376"/>
      <c r="HYP113" s="376"/>
      <c r="HYQ113" s="376"/>
      <c r="HYR113" s="376"/>
      <c r="HYS113" s="376"/>
      <c r="HYT113" s="376"/>
      <c r="HYU113" s="376"/>
      <c r="HYV113" s="376"/>
      <c r="HYW113" s="376"/>
      <c r="HYX113" s="376"/>
      <c r="HYY113" s="376"/>
      <c r="HYZ113" s="376"/>
      <c r="HZA113" s="376"/>
      <c r="HZB113" s="376"/>
      <c r="HZC113" s="376"/>
      <c r="HZD113" s="376"/>
      <c r="HZE113" s="376"/>
      <c r="HZF113" s="376"/>
      <c r="HZG113" s="376"/>
      <c r="HZH113" s="376"/>
      <c r="HZI113" s="376"/>
      <c r="HZJ113" s="376"/>
      <c r="HZK113" s="376"/>
      <c r="HZL113" s="376"/>
      <c r="HZM113" s="376"/>
      <c r="HZN113" s="376"/>
      <c r="HZO113" s="376"/>
      <c r="HZP113" s="376"/>
      <c r="HZQ113" s="376"/>
      <c r="HZR113" s="376"/>
      <c r="HZS113" s="376"/>
      <c r="HZT113" s="376"/>
      <c r="HZU113" s="376"/>
      <c r="HZV113" s="376"/>
      <c r="HZW113" s="376"/>
      <c r="HZX113" s="376"/>
      <c r="HZY113" s="376"/>
      <c r="HZZ113" s="376"/>
      <c r="IAA113" s="376"/>
      <c r="IAB113" s="376"/>
      <c r="IAC113" s="376"/>
      <c r="IAD113" s="376"/>
      <c r="IAE113" s="376"/>
      <c r="IAF113" s="376"/>
      <c r="IAG113" s="376"/>
      <c r="IAH113" s="376"/>
      <c r="IAI113" s="376"/>
      <c r="IAJ113" s="376"/>
      <c r="IAK113" s="376"/>
      <c r="IAL113" s="376"/>
      <c r="IAM113" s="376"/>
      <c r="IAN113" s="376"/>
      <c r="IAO113" s="376"/>
      <c r="IAP113" s="376"/>
      <c r="IAQ113" s="376"/>
      <c r="IAR113" s="376"/>
      <c r="IAS113" s="376"/>
      <c r="IAT113" s="376"/>
      <c r="IAU113" s="376"/>
      <c r="IAV113" s="376"/>
      <c r="IAW113" s="376"/>
      <c r="IAX113" s="376"/>
      <c r="IAY113" s="376"/>
      <c r="IAZ113" s="376"/>
      <c r="IBA113" s="376"/>
      <c r="IBB113" s="376"/>
      <c r="IBC113" s="376"/>
      <c r="IBD113" s="376"/>
      <c r="IBE113" s="376"/>
      <c r="IBF113" s="376"/>
      <c r="IBG113" s="376"/>
      <c r="IBH113" s="376"/>
      <c r="IBI113" s="376"/>
      <c r="IBJ113" s="376"/>
      <c r="IBK113" s="376"/>
      <c r="IBL113" s="376"/>
      <c r="IBM113" s="376"/>
      <c r="IBN113" s="376"/>
      <c r="IBO113" s="376"/>
      <c r="IBP113" s="376"/>
      <c r="IBQ113" s="376"/>
      <c r="IBR113" s="376"/>
      <c r="IBS113" s="376"/>
      <c r="IBT113" s="376"/>
      <c r="IBU113" s="376"/>
      <c r="IBV113" s="376"/>
      <c r="IBW113" s="376"/>
      <c r="IBX113" s="376"/>
      <c r="IBY113" s="376"/>
      <c r="IBZ113" s="376"/>
      <c r="ICA113" s="376"/>
      <c r="ICB113" s="376"/>
      <c r="ICC113" s="376"/>
      <c r="ICD113" s="376"/>
      <c r="ICE113" s="376"/>
      <c r="ICF113" s="376"/>
      <c r="ICG113" s="376"/>
      <c r="ICH113" s="376"/>
      <c r="ICI113" s="376"/>
      <c r="ICJ113" s="376"/>
      <c r="ICK113" s="376"/>
      <c r="ICL113" s="376"/>
      <c r="ICM113" s="376"/>
      <c r="ICN113" s="376"/>
      <c r="ICO113" s="376"/>
      <c r="ICP113" s="376"/>
      <c r="ICQ113" s="376"/>
      <c r="ICR113" s="376"/>
      <c r="ICS113" s="376"/>
      <c r="ICT113" s="376"/>
      <c r="ICU113" s="376"/>
      <c r="ICV113" s="376"/>
      <c r="ICW113" s="376"/>
      <c r="ICX113" s="376"/>
      <c r="ICY113" s="376"/>
      <c r="ICZ113" s="376"/>
      <c r="IDA113" s="376"/>
      <c r="IDB113" s="376"/>
      <c r="IDC113" s="376"/>
      <c r="IDD113" s="376"/>
      <c r="IDE113" s="376"/>
      <c r="IDF113" s="376"/>
      <c r="IDG113" s="376"/>
      <c r="IDH113" s="376"/>
      <c r="IDI113" s="376"/>
      <c r="IDJ113" s="376"/>
      <c r="IDK113" s="376"/>
      <c r="IDL113" s="376"/>
      <c r="IDM113" s="376"/>
      <c r="IDN113" s="376"/>
      <c r="IDO113" s="376"/>
      <c r="IDP113" s="376"/>
      <c r="IDQ113" s="376"/>
      <c r="IDR113" s="376"/>
      <c r="IDS113" s="376"/>
      <c r="IDT113" s="376"/>
      <c r="IDU113" s="376"/>
      <c r="IDV113" s="376"/>
      <c r="IDW113" s="376"/>
      <c r="IDX113" s="376"/>
      <c r="IDY113" s="376"/>
      <c r="IDZ113" s="376"/>
      <c r="IEA113" s="376"/>
      <c r="IEB113" s="376"/>
      <c r="IEC113" s="376"/>
      <c r="IED113" s="376"/>
      <c r="IEE113" s="376"/>
      <c r="IEF113" s="376"/>
      <c r="IEG113" s="376"/>
      <c r="IEH113" s="376"/>
      <c r="IEI113" s="376"/>
      <c r="IEJ113" s="376"/>
      <c r="IEK113" s="376"/>
      <c r="IEL113" s="376"/>
      <c r="IEM113" s="376"/>
      <c r="IEN113" s="376"/>
      <c r="IEO113" s="376"/>
      <c r="IEP113" s="376"/>
      <c r="IEQ113" s="376"/>
      <c r="IER113" s="376"/>
      <c r="IES113" s="376"/>
      <c r="IET113" s="376"/>
      <c r="IEU113" s="376"/>
      <c r="IEV113" s="376"/>
      <c r="IEW113" s="376"/>
      <c r="IEX113" s="376"/>
      <c r="IEY113" s="376"/>
      <c r="IEZ113" s="376"/>
      <c r="IFA113" s="376"/>
      <c r="IFB113" s="376"/>
      <c r="IFC113" s="376"/>
      <c r="IFD113" s="376"/>
      <c r="IFE113" s="376"/>
      <c r="IFF113" s="376"/>
      <c r="IFG113" s="376"/>
      <c r="IFH113" s="376"/>
      <c r="IFI113" s="376"/>
      <c r="IFJ113" s="376"/>
      <c r="IFK113" s="376"/>
      <c r="IFL113" s="376"/>
      <c r="IFM113" s="376"/>
      <c r="IFN113" s="376"/>
      <c r="IFO113" s="376"/>
      <c r="IFP113" s="376"/>
      <c r="IFQ113" s="376"/>
      <c r="IFR113" s="376"/>
      <c r="IFS113" s="376"/>
      <c r="IFT113" s="376"/>
      <c r="IFU113" s="376"/>
      <c r="IFV113" s="376"/>
      <c r="IFW113" s="376"/>
      <c r="IFX113" s="376"/>
      <c r="IFY113" s="376"/>
      <c r="IFZ113" s="376"/>
      <c r="IGA113" s="376"/>
      <c r="IGB113" s="376"/>
      <c r="IGC113" s="376"/>
      <c r="IGD113" s="376"/>
      <c r="IGE113" s="376"/>
      <c r="IGF113" s="376"/>
      <c r="IGG113" s="376"/>
      <c r="IGH113" s="376"/>
      <c r="IGI113" s="376"/>
      <c r="IGJ113" s="376"/>
      <c r="IGK113" s="376"/>
      <c r="IGL113" s="376"/>
      <c r="IGM113" s="376"/>
      <c r="IGN113" s="376"/>
      <c r="IGO113" s="376"/>
      <c r="IGP113" s="376"/>
      <c r="IGQ113" s="376"/>
      <c r="IGR113" s="376"/>
      <c r="IGS113" s="376"/>
      <c r="IGT113" s="376"/>
      <c r="IGU113" s="376"/>
      <c r="IGV113" s="376"/>
      <c r="IGW113" s="376"/>
      <c r="IGX113" s="376"/>
      <c r="IGY113" s="376"/>
      <c r="IGZ113" s="376"/>
      <c r="IHA113" s="376"/>
      <c r="IHB113" s="376"/>
      <c r="IHC113" s="376"/>
      <c r="IHD113" s="376"/>
      <c r="IHE113" s="376"/>
      <c r="IHF113" s="376"/>
      <c r="IHG113" s="376"/>
      <c r="IHH113" s="376"/>
      <c r="IHI113" s="376"/>
      <c r="IHJ113" s="376"/>
      <c r="IHK113" s="376"/>
      <c r="IHL113" s="376"/>
      <c r="IHM113" s="376"/>
      <c r="IHN113" s="376"/>
      <c r="IHO113" s="376"/>
      <c r="IHP113" s="376"/>
      <c r="IHQ113" s="376"/>
      <c r="IHR113" s="376"/>
      <c r="IHS113" s="376"/>
      <c r="IHT113" s="376"/>
      <c r="IHU113" s="376"/>
      <c r="IHV113" s="376"/>
      <c r="IHW113" s="376"/>
      <c r="IHX113" s="376"/>
      <c r="IHY113" s="376"/>
      <c r="IHZ113" s="376"/>
      <c r="IIA113" s="376"/>
      <c r="IIB113" s="376"/>
      <c r="IIC113" s="376"/>
      <c r="IID113" s="376"/>
      <c r="IIE113" s="376"/>
      <c r="IIF113" s="376"/>
      <c r="IIG113" s="376"/>
      <c r="IIH113" s="376"/>
      <c r="III113" s="376"/>
      <c r="IIJ113" s="376"/>
      <c r="IIK113" s="376"/>
      <c r="IIL113" s="376"/>
      <c r="IIM113" s="376"/>
      <c r="IIN113" s="376"/>
      <c r="IIO113" s="376"/>
      <c r="IIP113" s="376"/>
      <c r="IIQ113" s="376"/>
      <c r="IIR113" s="376"/>
      <c r="IIS113" s="376"/>
      <c r="IIT113" s="376"/>
      <c r="IIU113" s="376"/>
      <c r="IIV113" s="376"/>
      <c r="IIW113" s="376"/>
      <c r="IIX113" s="376"/>
      <c r="IIY113" s="376"/>
      <c r="IIZ113" s="376"/>
      <c r="IJA113" s="376"/>
      <c r="IJB113" s="376"/>
      <c r="IJC113" s="376"/>
      <c r="IJD113" s="376"/>
      <c r="IJE113" s="376"/>
      <c r="IJF113" s="376"/>
      <c r="IJG113" s="376"/>
      <c r="IJH113" s="376"/>
      <c r="IJI113" s="376"/>
      <c r="IJJ113" s="376"/>
      <c r="IJK113" s="376"/>
      <c r="IJL113" s="376"/>
      <c r="IJM113" s="376"/>
      <c r="IJN113" s="376"/>
      <c r="IJO113" s="376"/>
      <c r="IJP113" s="376"/>
      <c r="IJQ113" s="376"/>
      <c r="IJR113" s="376"/>
      <c r="IJS113" s="376"/>
      <c r="IJT113" s="376"/>
      <c r="IJU113" s="376"/>
      <c r="IJV113" s="376"/>
      <c r="IJW113" s="376"/>
      <c r="IJX113" s="376"/>
      <c r="IJY113" s="376"/>
      <c r="IJZ113" s="376"/>
      <c r="IKA113" s="376"/>
      <c r="IKB113" s="376"/>
      <c r="IKC113" s="376"/>
      <c r="IKD113" s="376"/>
      <c r="IKE113" s="376"/>
      <c r="IKF113" s="376"/>
      <c r="IKG113" s="376"/>
      <c r="IKH113" s="376"/>
      <c r="IKI113" s="376"/>
      <c r="IKJ113" s="376"/>
      <c r="IKK113" s="376"/>
      <c r="IKL113" s="376"/>
      <c r="IKM113" s="376"/>
      <c r="IKN113" s="376"/>
      <c r="IKO113" s="376"/>
      <c r="IKP113" s="376"/>
      <c r="IKQ113" s="376"/>
      <c r="IKR113" s="376"/>
      <c r="IKS113" s="376"/>
      <c r="IKT113" s="376"/>
      <c r="IKU113" s="376"/>
      <c r="IKV113" s="376"/>
      <c r="IKW113" s="376"/>
      <c r="IKX113" s="376"/>
      <c r="IKY113" s="376"/>
      <c r="IKZ113" s="376"/>
      <c r="ILA113" s="376"/>
      <c r="ILB113" s="376"/>
      <c r="ILC113" s="376"/>
      <c r="ILD113" s="376"/>
      <c r="ILE113" s="376"/>
      <c r="ILF113" s="376"/>
      <c r="ILG113" s="376"/>
      <c r="ILH113" s="376"/>
      <c r="ILI113" s="376"/>
      <c r="ILJ113" s="376"/>
      <c r="ILK113" s="376"/>
      <c r="ILL113" s="376"/>
      <c r="ILM113" s="376"/>
      <c r="ILN113" s="376"/>
      <c r="ILO113" s="376"/>
      <c r="ILP113" s="376"/>
      <c r="ILQ113" s="376"/>
      <c r="ILR113" s="376"/>
      <c r="ILS113" s="376"/>
      <c r="ILT113" s="376"/>
      <c r="ILU113" s="376"/>
      <c r="ILV113" s="376"/>
      <c r="ILW113" s="376"/>
      <c r="ILX113" s="376"/>
      <c r="ILY113" s="376"/>
      <c r="ILZ113" s="376"/>
      <c r="IMA113" s="376"/>
      <c r="IMB113" s="376"/>
      <c r="IMC113" s="376"/>
      <c r="IMD113" s="376"/>
      <c r="IME113" s="376"/>
      <c r="IMF113" s="376"/>
      <c r="IMG113" s="376"/>
      <c r="IMH113" s="376"/>
      <c r="IMI113" s="376"/>
      <c r="IMJ113" s="376"/>
      <c r="IMK113" s="376"/>
      <c r="IML113" s="376"/>
      <c r="IMM113" s="376"/>
      <c r="IMN113" s="376"/>
      <c r="IMO113" s="376"/>
      <c r="IMP113" s="376"/>
      <c r="IMQ113" s="376"/>
      <c r="IMR113" s="376"/>
      <c r="IMS113" s="376"/>
      <c r="IMT113" s="376"/>
      <c r="IMU113" s="376"/>
      <c r="IMV113" s="376"/>
      <c r="IMW113" s="376"/>
      <c r="IMX113" s="376"/>
      <c r="IMY113" s="376"/>
      <c r="IMZ113" s="376"/>
      <c r="INA113" s="376"/>
      <c r="INB113" s="376"/>
      <c r="INC113" s="376"/>
      <c r="IND113" s="376"/>
      <c r="INE113" s="376"/>
      <c r="INF113" s="376"/>
      <c r="ING113" s="376"/>
      <c r="INH113" s="376"/>
      <c r="INI113" s="376"/>
      <c r="INJ113" s="376"/>
      <c r="INK113" s="376"/>
      <c r="INL113" s="376"/>
      <c r="INM113" s="376"/>
      <c r="INN113" s="376"/>
      <c r="INO113" s="376"/>
      <c r="INP113" s="376"/>
      <c r="INQ113" s="376"/>
      <c r="INR113" s="376"/>
      <c r="INS113" s="376"/>
      <c r="INT113" s="376"/>
      <c r="INU113" s="376"/>
      <c r="INV113" s="376"/>
      <c r="INW113" s="376"/>
      <c r="INX113" s="376"/>
      <c r="INY113" s="376"/>
      <c r="INZ113" s="376"/>
      <c r="IOA113" s="376"/>
      <c r="IOB113" s="376"/>
      <c r="IOC113" s="376"/>
      <c r="IOD113" s="376"/>
      <c r="IOE113" s="376"/>
      <c r="IOF113" s="376"/>
      <c r="IOG113" s="376"/>
      <c r="IOH113" s="376"/>
      <c r="IOI113" s="376"/>
      <c r="IOJ113" s="376"/>
      <c r="IOK113" s="376"/>
      <c r="IOL113" s="376"/>
      <c r="IOM113" s="376"/>
      <c r="ION113" s="376"/>
      <c r="IOO113" s="376"/>
      <c r="IOP113" s="376"/>
      <c r="IOQ113" s="376"/>
      <c r="IOR113" s="376"/>
      <c r="IOS113" s="376"/>
      <c r="IOT113" s="376"/>
      <c r="IOU113" s="376"/>
      <c r="IOV113" s="376"/>
      <c r="IOW113" s="376"/>
      <c r="IOX113" s="376"/>
      <c r="IOY113" s="376"/>
      <c r="IOZ113" s="376"/>
      <c r="IPA113" s="376"/>
      <c r="IPB113" s="376"/>
      <c r="IPC113" s="376"/>
      <c r="IPD113" s="376"/>
      <c r="IPE113" s="376"/>
      <c r="IPF113" s="376"/>
      <c r="IPG113" s="376"/>
      <c r="IPH113" s="376"/>
      <c r="IPI113" s="376"/>
      <c r="IPJ113" s="376"/>
      <c r="IPK113" s="376"/>
      <c r="IPL113" s="376"/>
      <c r="IPM113" s="376"/>
      <c r="IPN113" s="376"/>
      <c r="IPO113" s="376"/>
      <c r="IPP113" s="376"/>
      <c r="IPQ113" s="376"/>
      <c r="IPR113" s="376"/>
      <c r="IPS113" s="376"/>
      <c r="IPT113" s="376"/>
      <c r="IPU113" s="376"/>
      <c r="IPV113" s="376"/>
      <c r="IPW113" s="376"/>
      <c r="IPX113" s="376"/>
      <c r="IPY113" s="376"/>
      <c r="IPZ113" s="376"/>
      <c r="IQA113" s="376"/>
      <c r="IQB113" s="376"/>
      <c r="IQC113" s="376"/>
      <c r="IQD113" s="376"/>
      <c r="IQE113" s="376"/>
      <c r="IQF113" s="376"/>
      <c r="IQG113" s="376"/>
      <c r="IQH113" s="376"/>
      <c r="IQI113" s="376"/>
      <c r="IQJ113" s="376"/>
      <c r="IQK113" s="376"/>
      <c r="IQL113" s="376"/>
      <c r="IQM113" s="376"/>
      <c r="IQN113" s="376"/>
      <c r="IQO113" s="376"/>
      <c r="IQP113" s="376"/>
      <c r="IQQ113" s="376"/>
      <c r="IQR113" s="376"/>
      <c r="IQS113" s="376"/>
      <c r="IQT113" s="376"/>
      <c r="IQU113" s="376"/>
      <c r="IQV113" s="376"/>
      <c r="IQW113" s="376"/>
      <c r="IQX113" s="376"/>
      <c r="IQY113" s="376"/>
      <c r="IQZ113" s="376"/>
      <c r="IRA113" s="376"/>
      <c r="IRB113" s="376"/>
      <c r="IRC113" s="376"/>
      <c r="IRD113" s="376"/>
      <c r="IRE113" s="376"/>
      <c r="IRF113" s="376"/>
      <c r="IRG113" s="376"/>
      <c r="IRH113" s="376"/>
      <c r="IRI113" s="376"/>
      <c r="IRJ113" s="376"/>
      <c r="IRK113" s="376"/>
      <c r="IRL113" s="376"/>
      <c r="IRM113" s="376"/>
      <c r="IRN113" s="376"/>
      <c r="IRO113" s="376"/>
      <c r="IRP113" s="376"/>
      <c r="IRQ113" s="376"/>
      <c r="IRR113" s="376"/>
      <c r="IRS113" s="376"/>
      <c r="IRT113" s="376"/>
      <c r="IRU113" s="376"/>
      <c r="IRV113" s="376"/>
      <c r="IRW113" s="376"/>
      <c r="IRX113" s="376"/>
      <c r="IRY113" s="376"/>
      <c r="IRZ113" s="376"/>
      <c r="ISA113" s="376"/>
      <c r="ISB113" s="376"/>
      <c r="ISC113" s="376"/>
      <c r="ISD113" s="376"/>
      <c r="ISE113" s="376"/>
      <c r="ISF113" s="376"/>
      <c r="ISG113" s="376"/>
      <c r="ISH113" s="376"/>
      <c r="ISI113" s="376"/>
      <c r="ISJ113" s="376"/>
      <c r="ISK113" s="376"/>
      <c r="ISL113" s="376"/>
      <c r="ISM113" s="376"/>
      <c r="ISN113" s="376"/>
      <c r="ISO113" s="376"/>
      <c r="ISP113" s="376"/>
      <c r="ISQ113" s="376"/>
      <c r="ISR113" s="376"/>
      <c r="ISS113" s="376"/>
      <c r="IST113" s="376"/>
      <c r="ISU113" s="376"/>
      <c r="ISV113" s="376"/>
      <c r="ISW113" s="376"/>
      <c r="ISX113" s="376"/>
      <c r="ISY113" s="376"/>
      <c r="ISZ113" s="376"/>
      <c r="ITA113" s="376"/>
      <c r="ITB113" s="376"/>
      <c r="ITC113" s="376"/>
      <c r="ITD113" s="376"/>
      <c r="ITE113" s="376"/>
      <c r="ITF113" s="376"/>
      <c r="ITG113" s="376"/>
      <c r="ITH113" s="376"/>
      <c r="ITI113" s="376"/>
      <c r="ITJ113" s="376"/>
      <c r="ITK113" s="376"/>
      <c r="ITL113" s="376"/>
      <c r="ITM113" s="376"/>
      <c r="ITN113" s="376"/>
      <c r="ITO113" s="376"/>
      <c r="ITP113" s="376"/>
      <c r="ITQ113" s="376"/>
      <c r="ITR113" s="376"/>
      <c r="ITS113" s="376"/>
      <c r="ITT113" s="376"/>
      <c r="ITU113" s="376"/>
      <c r="ITV113" s="376"/>
      <c r="ITW113" s="376"/>
      <c r="ITX113" s="376"/>
      <c r="ITY113" s="376"/>
      <c r="ITZ113" s="376"/>
      <c r="IUA113" s="376"/>
      <c r="IUB113" s="376"/>
      <c r="IUC113" s="376"/>
      <c r="IUD113" s="376"/>
      <c r="IUE113" s="376"/>
      <c r="IUF113" s="376"/>
      <c r="IUG113" s="376"/>
      <c r="IUH113" s="376"/>
      <c r="IUI113" s="376"/>
      <c r="IUJ113" s="376"/>
      <c r="IUK113" s="376"/>
      <c r="IUL113" s="376"/>
      <c r="IUM113" s="376"/>
      <c r="IUN113" s="376"/>
      <c r="IUO113" s="376"/>
      <c r="IUP113" s="376"/>
      <c r="IUQ113" s="376"/>
      <c r="IUR113" s="376"/>
      <c r="IUS113" s="376"/>
      <c r="IUT113" s="376"/>
      <c r="IUU113" s="376"/>
      <c r="IUV113" s="376"/>
      <c r="IUW113" s="376"/>
      <c r="IUX113" s="376"/>
      <c r="IUY113" s="376"/>
      <c r="IUZ113" s="376"/>
      <c r="IVA113" s="376"/>
      <c r="IVB113" s="376"/>
      <c r="IVC113" s="376"/>
      <c r="IVD113" s="376"/>
      <c r="IVE113" s="376"/>
      <c r="IVF113" s="376"/>
      <c r="IVG113" s="376"/>
      <c r="IVH113" s="376"/>
      <c r="IVI113" s="376"/>
      <c r="IVJ113" s="376"/>
      <c r="IVK113" s="376"/>
      <c r="IVL113" s="376"/>
      <c r="IVM113" s="376"/>
      <c r="IVN113" s="376"/>
      <c r="IVO113" s="376"/>
      <c r="IVP113" s="376"/>
      <c r="IVQ113" s="376"/>
      <c r="IVR113" s="376"/>
      <c r="IVS113" s="376"/>
      <c r="IVT113" s="376"/>
      <c r="IVU113" s="376"/>
      <c r="IVV113" s="376"/>
      <c r="IVW113" s="376"/>
      <c r="IVX113" s="376"/>
      <c r="IVY113" s="376"/>
      <c r="IVZ113" s="376"/>
      <c r="IWA113" s="376"/>
      <c r="IWB113" s="376"/>
      <c r="IWC113" s="376"/>
      <c r="IWD113" s="376"/>
      <c r="IWE113" s="376"/>
      <c r="IWF113" s="376"/>
      <c r="IWG113" s="376"/>
      <c r="IWH113" s="376"/>
      <c r="IWI113" s="376"/>
      <c r="IWJ113" s="376"/>
      <c r="IWK113" s="376"/>
      <c r="IWL113" s="376"/>
      <c r="IWM113" s="376"/>
      <c r="IWN113" s="376"/>
      <c r="IWO113" s="376"/>
      <c r="IWP113" s="376"/>
      <c r="IWQ113" s="376"/>
      <c r="IWR113" s="376"/>
      <c r="IWS113" s="376"/>
      <c r="IWT113" s="376"/>
      <c r="IWU113" s="376"/>
      <c r="IWV113" s="376"/>
      <c r="IWW113" s="376"/>
      <c r="IWX113" s="376"/>
      <c r="IWY113" s="376"/>
      <c r="IWZ113" s="376"/>
      <c r="IXA113" s="376"/>
      <c r="IXB113" s="376"/>
      <c r="IXC113" s="376"/>
      <c r="IXD113" s="376"/>
      <c r="IXE113" s="376"/>
      <c r="IXF113" s="376"/>
      <c r="IXG113" s="376"/>
      <c r="IXH113" s="376"/>
      <c r="IXI113" s="376"/>
      <c r="IXJ113" s="376"/>
      <c r="IXK113" s="376"/>
      <c r="IXL113" s="376"/>
      <c r="IXM113" s="376"/>
      <c r="IXN113" s="376"/>
      <c r="IXO113" s="376"/>
      <c r="IXP113" s="376"/>
      <c r="IXQ113" s="376"/>
      <c r="IXR113" s="376"/>
      <c r="IXS113" s="376"/>
      <c r="IXT113" s="376"/>
      <c r="IXU113" s="376"/>
      <c r="IXV113" s="376"/>
      <c r="IXW113" s="376"/>
      <c r="IXX113" s="376"/>
      <c r="IXY113" s="376"/>
      <c r="IXZ113" s="376"/>
      <c r="IYA113" s="376"/>
      <c r="IYB113" s="376"/>
      <c r="IYC113" s="376"/>
      <c r="IYD113" s="376"/>
      <c r="IYE113" s="376"/>
      <c r="IYF113" s="376"/>
      <c r="IYG113" s="376"/>
      <c r="IYH113" s="376"/>
      <c r="IYI113" s="376"/>
      <c r="IYJ113" s="376"/>
      <c r="IYK113" s="376"/>
      <c r="IYL113" s="376"/>
      <c r="IYM113" s="376"/>
      <c r="IYN113" s="376"/>
      <c r="IYO113" s="376"/>
      <c r="IYP113" s="376"/>
      <c r="IYQ113" s="376"/>
      <c r="IYR113" s="376"/>
      <c r="IYS113" s="376"/>
      <c r="IYT113" s="376"/>
      <c r="IYU113" s="376"/>
      <c r="IYV113" s="376"/>
      <c r="IYW113" s="376"/>
      <c r="IYX113" s="376"/>
      <c r="IYY113" s="376"/>
      <c r="IYZ113" s="376"/>
      <c r="IZA113" s="376"/>
      <c r="IZB113" s="376"/>
      <c r="IZC113" s="376"/>
      <c r="IZD113" s="376"/>
      <c r="IZE113" s="376"/>
      <c r="IZF113" s="376"/>
      <c r="IZG113" s="376"/>
      <c r="IZH113" s="376"/>
      <c r="IZI113" s="376"/>
      <c r="IZJ113" s="376"/>
      <c r="IZK113" s="376"/>
      <c r="IZL113" s="376"/>
      <c r="IZM113" s="376"/>
      <c r="IZN113" s="376"/>
      <c r="IZO113" s="376"/>
      <c r="IZP113" s="376"/>
      <c r="IZQ113" s="376"/>
      <c r="IZR113" s="376"/>
      <c r="IZS113" s="376"/>
      <c r="IZT113" s="376"/>
      <c r="IZU113" s="376"/>
      <c r="IZV113" s="376"/>
      <c r="IZW113" s="376"/>
      <c r="IZX113" s="376"/>
      <c r="IZY113" s="376"/>
      <c r="IZZ113" s="376"/>
      <c r="JAA113" s="376"/>
      <c r="JAB113" s="376"/>
      <c r="JAC113" s="376"/>
      <c r="JAD113" s="376"/>
      <c r="JAE113" s="376"/>
      <c r="JAF113" s="376"/>
      <c r="JAG113" s="376"/>
      <c r="JAH113" s="376"/>
      <c r="JAI113" s="376"/>
      <c r="JAJ113" s="376"/>
      <c r="JAK113" s="376"/>
      <c r="JAL113" s="376"/>
      <c r="JAM113" s="376"/>
      <c r="JAN113" s="376"/>
      <c r="JAO113" s="376"/>
      <c r="JAP113" s="376"/>
      <c r="JAQ113" s="376"/>
      <c r="JAR113" s="376"/>
      <c r="JAS113" s="376"/>
      <c r="JAT113" s="376"/>
      <c r="JAU113" s="376"/>
      <c r="JAV113" s="376"/>
      <c r="JAW113" s="376"/>
      <c r="JAX113" s="376"/>
      <c r="JAY113" s="376"/>
      <c r="JAZ113" s="376"/>
      <c r="JBA113" s="376"/>
      <c r="JBB113" s="376"/>
      <c r="JBC113" s="376"/>
      <c r="JBD113" s="376"/>
      <c r="JBE113" s="376"/>
      <c r="JBF113" s="376"/>
      <c r="JBG113" s="376"/>
      <c r="JBH113" s="376"/>
      <c r="JBI113" s="376"/>
      <c r="JBJ113" s="376"/>
      <c r="JBK113" s="376"/>
      <c r="JBL113" s="376"/>
      <c r="JBM113" s="376"/>
      <c r="JBN113" s="376"/>
      <c r="JBO113" s="376"/>
      <c r="JBP113" s="376"/>
      <c r="JBQ113" s="376"/>
      <c r="JBR113" s="376"/>
      <c r="JBS113" s="376"/>
      <c r="JBT113" s="376"/>
      <c r="JBU113" s="376"/>
      <c r="JBV113" s="376"/>
      <c r="JBW113" s="376"/>
      <c r="JBX113" s="376"/>
      <c r="JBY113" s="376"/>
      <c r="JBZ113" s="376"/>
      <c r="JCA113" s="376"/>
      <c r="JCB113" s="376"/>
      <c r="JCC113" s="376"/>
      <c r="JCD113" s="376"/>
      <c r="JCE113" s="376"/>
      <c r="JCF113" s="376"/>
      <c r="JCG113" s="376"/>
      <c r="JCH113" s="376"/>
      <c r="JCI113" s="376"/>
      <c r="JCJ113" s="376"/>
      <c r="JCK113" s="376"/>
      <c r="JCL113" s="376"/>
      <c r="JCM113" s="376"/>
      <c r="JCN113" s="376"/>
      <c r="JCO113" s="376"/>
      <c r="JCP113" s="376"/>
      <c r="JCQ113" s="376"/>
      <c r="JCR113" s="376"/>
      <c r="JCS113" s="376"/>
      <c r="JCT113" s="376"/>
      <c r="JCU113" s="376"/>
      <c r="JCV113" s="376"/>
      <c r="JCW113" s="376"/>
      <c r="JCX113" s="376"/>
      <c r="JCY113" s="376"/>
      <c r="JCZ113" s="376"/>
      <c r="JDA113" s="376"/>
      <c r="JDB113" s="376"/>
      <c r="JDC113" s="376"/>
      <c r="JDD113" s="376"/>
      <c r="JDE113" s="376"/>
      <c r="JDF113" s="376"/>
      <c r="JDG113" s="376"/>
      <c r="JDH113" s="376"/>
      <c r="JDI113" s="376"/>
      <c r="JDJ113" s="376"/>
      <c r="JDK113" s="376"/>
      <c r="JDL113" s="376"/>
      <c r="JDM113" s="376"/>
      <c r="JDN113" s="376"/>
      <c r="JDO113" s="376"/>
      <c r="JDP113" s="376"/>
      <c r="JDQ113" s="376"/>
      <c r="JDR113" s="376"/>
      <c r="JDS113" s="376"/>
      <c r="JDT113" s="376"/>
      <c r="JDU113" s="376"/>
      <c r="JDV113" s="376"/>
      <c r="JDW113" s="376"/>
      <c r="JDX113" s="376"/>
      <c r="JDY113" s="376"/>
      <c r="JDZ113" s="376"/>
      <c r="JEA113" s="376"/>
      <c r="JEB113" s="376"/>
      <c r="JEC113" s="376"/>
      <c r="JED113" s="376"/>
      <c r="JEE113" s="376"/>
      <c r="JEF113" s="376"/>
      <c r="JEG113" s="376"/>
      <c r="JEH113" s="376"/>
      <c r="JEI113" s="376"/>
      <c r="JEJ113" s="376"/>
      <c r="JEK113" s="376"/>
      <c r="JEL113" s="376"/>
      <c r="JEM113" s="376"/>
      <c r="JEN113" s="376"/>
      <c r="JEO113" s="376"/>
      <c r="JEP113" s="376"/>
      <c r="JEQ113" s="376"/>
      <c r="JER113" s="376"/>
      <c r="JES113" s="376"/>
      <c r="JET113" s="376"/>
      <c r="JEU113" s="376"/>
      <c r="JEV113" s="376"/>
      <c r="JEW113" s="376"/>
      <c r="JEX113" s="376"/>
      <c r="JEY113" s="376"/>
      <c r="JEZ113" s="376"/>
      <c r="JFA113" s="376"/>
      <c r="JFB113" s="376"/>
      <c r="JFC113" s="376"/>
      <c r="JFD113" s="376"/>
      <c r="JFE113" s="376"/>
      <c r="JFF113" s="376"/>
      <c r="JFG113" s="376"/>
      <c r="JFH113" s="376"/>
      <c r="JFI113" s="376"/>
      <c r="JFJ113" s="376"/>
      <c r="JFK113" s="376"/>
      <c r="JFL113" s="376"/>
      <c r="JFM113" s="376"/>
      <c r="JFN113" s="376"/>
      <c r="JFO113" s="376"/>
      <c r="JFP113" s="376"/>
      <c r="JFQ113" s="376"/>
      <c r="JFR113" s="376"/>
      <c r="JFS113" s="376"/>
      <c r="JFT113" s="376"/>
      <c r="JFU113" s="376"/>
      <c r="JFV113" s="376"/>
      <c r="JFW113" s="376"/>
      <c r="JFX113" s="376"/>
      <c r="JFY113" s="376"/>
      <c r="JFZ113" s="376"/>
      <c r="JGA113" s="376"/>
      <c r="JGB113" s="376"/>
      <c r="JGC113" s="376"/>
      <c r="JGD113" s="376"/>
      <c r="JGE113" s="376"/>
      <c r="JGF113" s="376"/>
      <c r="JGG113" s="376"/>
      <c r="JGH113" s="376"/>
      <c r="JGI113" s="376"/>
      <c r="JGJ113" s="376"/>
      <c r="JGK113" s="376"/>
      <c r="JGL113" s="376"/>
      <c r="JGM113" s="376"/>
      <c r="JGN113" s="376"/>
      <c r="JGO113" s="376"/>
      <c r="JGP113" s="376"/>
      <c r="JGQ113" s="376"/>
      <c r="JGR113" s="376"/>
      <c r="JGS113" s="376"/>
      <c r="JGT113" s="376"/>
      <c r="JGU113" s="376"/>
      <c r="JGV113" s="376"/>
      <c r="JGW113" s="376"/>
      <c r="JGX113" s="376"/>
      <c r="JGY113" s="376"/>
      <c r="JGZ113" s="376"/>
      <c r="JHA113" s="376"/>
      <c r="JHB113" s="376"/>
      <c r="JHC113" s="376"/>
      <c r="JHD113" s="376"/>
      <c r="JHE113" s="376"/>
      <c r="JHF113" s="376"/>
      <c r="JHG113" s="376"/>
      <c r="JHH113" s="376"/>
      <c r="JHI113" s="376"/>
      <c r="JHJ113" s="376"/>
      <c r="JHK113" s="376"/>
      <c r="JHL113" s="376"/>
      <c r="JHM113" s="376"/>
      <c r="JHN113" s="376"/>
      <c r="JHO113" s="376"/>
      <c r="JHP113" s="376"/>
      <c r="JHQ113" s="376"/>
      <c r="JHR113" s="376"/>
      <c r="JHS113" s="376"/>
      <c r="JHT113" s="376"/>
      <c r="JHU113" s="376"/>
      <c r="JHV113" s="376"/>
      <c r="JHW113" s="376"/>
      <c r="JHX113" s="376"/>
      <c r="JHY113" s="376"/>
      <c r="JHZ113" s="376"/>
      <c r="JIA113" s="376"/>
      <c r="JIB113" s="376"/>
      <c r="JIC113" s="376"/>
      <c r="JID113" s="376"/>
      <c r="JIE113" s="376"/>
      <c r="JIF113" s="376"/>
      <c r="JIG113" s="376"/>
      <c r="JIH113" s="376"/>
      <c r="JII113" s="376"/>
      <c r="JIJ113" s="376"/>
      <c r="JIK113" s="376"/>
      <c r="JIL113" s="376"/>
      <c r="JIM113" s="376"/>
      <c r="JIN113" s="376"/>
      <c r="JIO113" s="376"/>
      <c r="JIP113" s="376"/>
      <c r="JIQ113" s="376"/>
      <c r="JIR113" s="376"/>
      <c r="JIS113" s="376"/>
      <c r="JIT113" s="376"/>
      <c r="JIU113" s="376"/>
      <c r="JIV113" s="376"/>
      <c r="JIW113" s="376"/>
      <c r="JIX113" s="376"/>
      <c r="JIY113" s="376"/>
      <c r="JIZ113" s="376"/>
      <c r="JJA113" s="376"/>
      <c r="JJB113" s="376"/>
      <c r="JJC113" s="376"/>
      <c r="JJD113" s="376"/>
      <c r="JJE113" s="376"/>
      <c r="JJF113" s="376"/>
      <c r="JJG113" s="376"/>
      <c r="JJH113" s="376"/>
      <c r="JJI113" s="376"/>
      <c r="JJJ113" s="376"/>
      <c r="JJK113" s="376"/>
      <c r="JJL113" s="376"/>
      <c r="JJM113" s="376"/>
      <c r="JJN113" s="376"/>
      <c r="JJO113" s="376"/>
      <c r="JJP113" s="376"/>
      <c r="JJQ113" s="376"/>
      <c r="JJR113" s="376"/>
      <c r="JJS113" s="376"/>
      <c r="JJT113" s="376"/>
      <c r="JJU113" s="376"/>
      <c r="JJV113" s="376"/>
      <c r="JJW113" s="376"/>
      <c r="JJX113" s="376"/>
      <c r="JJY113" s="376"/>
      <c r="JJZ113" s="376"/>
      <c r="JKA113" s="376"/>
      <c r="JKB113" s="376"/>
      <c r="JKC113" s="376"/>
      <c r="JKD113" s="376"/>
      <c r="JKE113" s="376"/>
      <c r="JKF113" s="376"/>
      <c r="JKG113" s="376"/>
      <c r="JKH113" s="376"/>
      <c r="JKI113" s="376"/>
      <c r="JKJ113" s="376"/>
      <c r="JKK113" s="376"/>
      <c r="JKL113" s="376"/>
      <c r="JKM113" s="376"/>
      <c r="JKN113" s="376"/>
      <c r="JKO113" s="376"/>
      <c r="JKP113" s="376"/>
      <c r="JKQ113" s="376"/>
      <c r="JKR113" s="376"/>
      <c r="JKS113" s="376"/>
      <c r="JKT113" s="376"/>
      <c r="JKU113" s="376"/>
      <c r="JKV113" s="376"/>
      <c r="JKW113" s="376"/>
      <c r="JKX113" s="376"/>
      <c r="JKY113" s="376"/>
      <c r="JKZ113" s="376"/>
      <c r="JLA113" s="376"/>
      <c r="JLB113" s="376"/>
      <c r="JLC113" s="376"/>
      <c r="JLD113" s="376"/>
      <c r="JLE113" s="376"/>
      <c r="JLF113" s="376"/>
      <c r="JLG113" s="376"/>
      <c r="JLH113" s="376"/>
      <c r="JLI113" s="376"/>
      <c r="JLJ113" s="376"/>
      <c r="JLK113" s="376"/>
      <c r="JLL113" s="376"/>
      <c r="JLM113" s="376"/>
      <c r="JLN113" s="376"/>
      <c r="JLO113" s="376"/>
      <c r="JLP113" s="376"/>
      <c r="JLQ113" s="376"/>
      <c r="JLR113" s="376"/>
      <c r="JLS113" s="376"/>
      <c r="JLT113" s="376"/>
      <c r="JLU113" s="376"/>
      <c r="JLV113" s="376"/>
      <c r="JLW113" s="376"/>
      <c r="JLX113" s="376"/>
      <c r="JLY113" s="376"/>
      <c r="JLZ113" s="376"/>
      <c r="JMA113" s="376"/>
      <c r="JMB113" s="376"/>
      <c r="JMC113" s="376"/>
      <c r="JMD113" s="376"/>
      <c r="JME113" s="376"/>
      <c r="JMF113" s="376"/>
      <c r="JMG113" s="376"/>
      <c r="JMH113" s="376"/>
      <c r="JMI113" s="376"/>
      <c r="JMJ113" s="376"/>
      <c r="JMK113" s="376"/>
      <c r="JML113" s="376"/>
      <c r="JMM113" s="376"/>
      <c r="JMN113" s="376"/>
      <c r="JMO113" s="376"/>
      <c r="JMP113" s="376"/>
      <c r="JMQ113" s="376"/>
      <c r="JMR113" s="376"/>
      <c r="JMS113" s="376"/>
      <c r="JMT113" s="376"/>
      <c r="JMU113" s="376"/>
      <c r="JMV113" s="376"/>
      <c r="JMW113" s="376"/>
      <c r="JMX113" s="376"/>
      <c r="JMY113" s="376"/>
      <c r="JMZ113" s="376"/>
      <c r="JNA113" s="376"/>
      <c r="JNB113" s="376"/>
      <c r="JNC113" s="376"/>
      <c r="JND113" s="376"/>
      <c r="JNE113" s="376"/>
      <c r="JNF113" s="376"/>
      <c r="JNG113" s="376"/>
      <c r="JNH113" s="376"/>
      <c r="JNI113" s="376"/>
      <c r="JNJ113" s="376"/>
      <c r="JNK113" s="376"/>
      <c r="JNL113" s="376"/>
      <c r="JNM113" s="376"/>
      <c r="JNN113" s="376"/>
      <c r="JNO113" s="376"/>
      <c r="JNP113" s="376"/>
      <c r="JNQ113" s="376"/>
      <c r="JNR113" s="376"/>
      <c r="JNS113" s="376"/>
      <c r="JNT113" s="376"/>
      <c r="JNU113" s="376"/>
      <c r="JNV113" s="376"/>
      <c r="JNW113" s="376"/>
      <c r="JNX113" s="376"/>
      <c r="JNY113" s="376"/>
      <c r="JNZ113" s="376"/>
      <c r="JOA113" s="376"/>
      <c r="JOB113" s="376"/>
      <c r="JOC113" s="376"/>
      <c r="JOD113" s="376"/>
      <c r="JOE113" s="376"/>
      <c r="JOF113" s="376"/>
      <c r="JOG113" s="376"/>
      <c r="JOH113" s="376"/>
      <c r="JOI113" s="376"/>
      <c r="JOJ113" s="376"/>
      <c r="JOK113" s="376"/>
      <c r="JOL113" s="376"/>
      <c r="JOM113" s="376"/>
      <c r="JON113" s="376"/>
      <c r="JOO113" s="376"/>
      <c r="JOP113" s="376"/>
      <c r="JOQ113" s="376"/>
      <c r="JOR113" s="376"/>
      <c r="JOS113" s="376"/>
      <c r="JOT113" s="376"/>
      <c r="JOU113" s="376"/>
      <c r="JOV113" s="376"/>
      <c r="JOW113" s="376"/>
      <c r="JOX113" s="376"/>
      <c r="JOY113" s="376"/>
      <c r="JOZ113" s="376"/>
      <c r="JPA113" s="376"/>
      <c r="JPB113" s="376"/>
      <c r="JPC113" s="376"/>
      <c r="JPD113" s="376"/>
      <c r="JPE113" s="376"/>
      <c r="JPF113" s="376"/>
      <c r="JPG113" s="376"/>
      <c r="JPH113" s="376"/>
      <c r="JPI113" s="376"/>
      <c r="JPJ113" s="376"/>
      <c r="JPK113" s="376"/>
      <c r="JPL113" s="376"/>
      <c r="JPM113" s="376"/>
      <c r="JPN113" s="376"/>
      <c r="JPO113" s="376"/>
      <c r="JPP113" s="376"/>
      <c r="JPQ113" s="376"/>
      <c r="JPR113" s="376"/>
      <c r="JPS113" s="376"/>
      <c r="JPT113" s="376"/>
      <c r="JPU113" s="376"/>
      <c r="JPV113" s="376"/>
      <c r="JPW113" s="376"/>
      <c r="JPX113" s="376"/>
      <c r="JPY113" s="376"/>
      <c r="JPZ113" s="376"/>
      <c r="JQA113" s="376"/>
      <c r="JQB113" s="376"/>
      <c r="JQC113" s="376"/>
      <c r="JQD113" s="376"/>
      <c r="JQE113" s="376"/>
      <c r="JQF113" s="376"/>
      <c r="JQG113" s="376"/>
      <c r="JQH113" s="376"/>
      <c r="JQI113" s="376"/>
      <c r="JQJ113" s="376"/>
      <c r="JQK113" s="376"/>
      <c r="JQL113" s="376"/>
      <c r="JQM113" s="376"/>
      <c r="JQN113" s="376"/>
      <c r="JQO113" s="376"/>
      <c r="JQP113" s="376"/>
      <c r="JQQ113" s="376"/>
      <c r="JQR113" s="376"/>
      <c r="JQS113" s="376"/>
      <c r="JQT113" s="376"/>
      <c r="JQU113" s="376"/>
      <c r="JQV113" s="376"/>
      <c r="JQW113" s="376"/>
      <c r="JQX113" s="376"/>
      <c r="JQY113" s="376"/>
      <c r="JQZ113" s="376"/>
      <c r="JRA113" s="376"/>
      <c r="JRB113" s="376"/>
      <c r="JRC113" s="376"/>
      <c r="JRD113" s="376"/>
      <c r="JRE113" s="376"/>
      <c r="JRF113" s="376"/>
      <c r="JRG113" s="376"/>
      <c r="JRH113" s="376"/>
      <c r="JRI113" s="376"/>
      <c r="JRJ113" s="376"/>
      <c r="JRK113" s="376"/>
      <c r="JRL113" s="376"/>
      <c r="JRM113" s="376"/>
      <c r="JRN113" s="376"/>
      <c r="JRO113" s="376"/>
      <c r="JRP113" s="376"/>
      <c r="JRQ113" s="376"/>
      <c r="JRR113" s="376"/>
      <c r="JRS113" s="376"/>
      <c r="JRT113" s="376"/>
      <c r="JRU113" s="376"/>
      <c r="JRV113" s="376"/>
      <c r="JRW113" s="376"/>
      <c r="JRX113" s="376"/>
      <c r="JRY113" s="376"/>
      <c r="JRZ113" s="376"/>
      <c r="JSA113" s="376"/>
      <c r="JSB113" s="376"/>
      <c r="JSC113" s="376"/>
      <c r="JSD113" s="376"/>
      <c r="JSE113" s="376"/>
      <c r="JSF113" s="376"/>
      <c r="JSG113" s="376"/>
      <c r="JSH113" s="376"/>
      <c r="JSI113" s="376"/>
      <c r="JSJ113" s="376"/>
      <c r="JSK113" s="376"/>
      <c r="JSL113" s="376"/>
      <c r="JSM113" s="376"/>
      <c r="JSN113" s="376"/>
      <c r="JSO113" s="376"/>
      <c r="JSP113" s="376"/>
      <c r="JSQ113" s="376"/>
      <c r="JSR113" s="376"/>
      <c r="JSS113" s="376"/>
      <c r="JST113" s="376"/>
      <c r="JSU113" s="376"/>
      <c r="JSV113" s="376"/>
      <c r="JSW113" s="376"/>
      <c r="JSX113" s="376"/>
      <c r="JSY113" s="376"/>
      <c r="JSZ113" s="376"/>
      <c r="JTA113" s="376"/>
      <c r="JTB113" s="376"/>
      <c r="JTC113" s="376"/>
      <c r="JTD113" s="376"/>
      <c r="JTE113" s="376"/>
      <c r="JTF113" s="376"/>
      <c r="JTG113" s="376"/>
      <c r="JTH113" s="376"/>
      <c r="JTI113" s="376"/>
      <c r="JTJ113" s="376"/>
      <c r="JTK113" s="376"/>
      <c r="JTL113" s="376"/>
      <c r="JTM113" s="376"/>
      <c r="JTN113" s="376"/>
      <c r="JTO113" s="376"/>
      <c r="JTP113" s="376"/>
      <c r="JTQ113" s="376"/>
      <c r="JTR113" s="376"/>
      <c r="JTS113" s="376"/>
      <c r="JTT113" s="376"/>
      <c r="JTU113" s="376"/>
      <c r="JTV113" s="376"/>
      <c r="JTW113" s="376"/>
      <c r="JTX113" s="376"/>
      <c r="JTY113" s="376"/>
      <c r="JTZ113" s="376"/>
      <c r="JUA113" s="376"/>
      <c r="JUB113" s="376"/>
      <c r="JUC113" s="376"/>
      <c r="JUD113" s="376"/>
      <c r="JUE113" s="376"/>
      <c r="JUF113" s="376"/>
      <c r="JUG113" s="376"/>
      <c r="JUH113" s="376"/>
      <c r="JUI113" s="376"/>
      <c r="JUJ113" s="376"/>
      <c r="JUK113" s="376"/>
      <c r="JUL113" s="376"/>
      <c r="JUM113" s="376"/>
      <c r="JUN113" s="376"/>
      <c r="JUO113" s="376"/>
      <c r="JUP113" s="376"/>
      <c r="JUQ113" s="376"/>
      <c r="JUR113" s="376"/>
      <c r="JUS113" s="376"/>
      <c r="JUT113" s="376"/>
      <c r="JUU113" s="376"/>
      <c r="JUV113" s="376"/>
      <c r="JUW113" s="376"/>
      <c r="JUX113" s="376"/>
      <c r="JUY113" s="376"/>
      <c r="JUZ113" s="376"/>
      <c r="JVA113" s="376"/>
      <c r="JVB113" s="376"/>
      <c r="JVC113" s="376"/>
      <c r="JVD113" s="376"/>
      <c r="JVE113" s="376"/>
      <c r="JVF113" s="376"/>
      <c r="JVG113" s="376"/>
      <c r="JVH113" s="376"/>
      <c r="JVI113" s="376"/>
      <c r="JVJ113" s="376"/>
      <c r="JVK113" s="376"/>
      <c r="JVL113" s="376"/>
      <c r="JVM113" s="376"/>
      <c r="JVN113" s="376"/>
      <c r="JVO113" s="376"/>
      <c r="JVP113" s="376"/>
      <c r="JVQ113" s="376"/>
      <c r="JVR113" s="376"/>
      <c r="JVS113" s="376"/>
      <c r="JVT113" s="376"/>
      <c r="JVU113" s="376"/>
      <c r="JVV113" s="376"/>
      <c r="JVW113" s="376"/>
      <c r="JVX113" s="376"/>
      <c r="JVY113" s="376"/>
      <c r="JVZ113" s="376"/>
      <c r="JWA113" s="376"/>
      <c r="JWB113" s="376"/>
      <c r="JWC113" s="376"/>
      <c r="JWD113" s="376"/>
      <c r="JWE113" s="376"/>
      <c r="JWF113" s="376"/>
      <c r="JWG113" s="376"/>
      <c r="JWH113" s="376"/>
      <c r="JWI113" s="376"/>
      <c r="JWJ113" s="376"/>
      <c r="JWK113" s="376"/>
      <c r="JWL113" s="376"/>
      <c r="JWM113" s="376"/>
      <c r="JWN113" s="376"/>
      <c r="JWO113" s="376"/>
      <c r="JWP113" s="376"/>
      <c r="JWQ113" s="376"/>
      <c r="JWR113" s="376"/>
      <c r="JWS113" s="376"/>
      <c r="JWT113" s="376"/>
      <c r="JWU113" s="376"/>
      <c r="JWV113" s="376"/>
      <c r="JWW113" s="376"/>
      <c r="JWX113" s="376"/>
      <c r="JWY113" s="376"/>
      <c r="JWZ113" s="376"/>
      <c r="JXA113" s="376"/>
      <c r="JXB113" s="376"/>
      <c r="JXC113" s="376"/>
      <c r="JXD113" s="376"/>
      <c r="JXE113" s="376"/>
      <c r="JXF113" s="376"/>
      <c r="JXG113" s="376"/>
      <c r="JXH113" s="376"/>
      <c r="JXI113" s="376"/>
      <c r="JXJ113" s="376"/>
      <c r="JXK113" s="376"/>
      <c r="JXL113" s="376"/>
      <c r="JXM113" s="376"/>
      <c r="JXN113" s="376"/>
      <c r="JXO113" s="376"/>
      <c r="JXP113" s="376"/>
      <c r="JXQ113" s="376"/>
      <c r="JXR113" s="376"/>
      <c r="JXS113" s="376"/>
      <c r="JXT113" s="376"/>
      <c r="JXU113" s="376"/>
      <c r="JXV113" s="376"/>
      <c r="JXW113" s="376"/>
      <c r="JXX113" s="376"/>
      <c r="JXY113" s="376"/>
      <c r="JXZ113" s="376"/>
      <c r="JYA113" s="376"/>
      <c r="JYB113" s="376"/>
      <c r="JYC113" s="376"/>
      <c r="JYD113" s="376"/>
      <c r="JYE113" s="376"/>
      <c r="JYF113" s="376"/>
      <c r="JYG113" s="376"/>
      <c r="JYH113" s="376"/>
      <c r="JYI113" s="376"/>
      <c r="JYJ113" s="376"/>
      <c r="JYK113" s="376"/>
      <c r="JYL113" s="376"/>
      <c r="JYM113" s="376"/>
      <c r="JYN113" s="376"/>
      <c r="JYO113" s="376"/>
      <c r="JYP113" s="376"/>
      <c r="JYQ113" s="376"/>
      <c r="JYR113" s="376"/>
      <c r="JYS113" s="376"/>
      <c r="JYT113" s="376"/>
      <c r="JYU113" s="376"/>
      <c r="JYV113" s="376"/>
      <c r="JYW113" s="376"/>
      <c r="JYX113" s="376"/>
      <c r="JYY113" s="376"/>
      <c r="JYZ113" s="376"/>
      <c r="JZA113" s="376"/>
      <c r="JZB113" s="376"/>
      <c r="JZC113" s="376"/>
      <c r="JZD113" s="376"/>
      <c r="JZE113" s="376"/>
      <c r="JZF113" s="376"/>
      <c r="JZG113" s="376"/>
      <c r="JZH113" s="376"/>
      <c r="JZI113" s="376"/>
      <c r="JZJ113" s="376"/>
      <c r="JZK113" s="376"/>
      <c r="JZL113" s="376"/>
      <c r="JZM113" s="376"/>
      <c r="JZN113" s="376"/>
      <c r="JZO113" s="376"/>
      <c r="JZP113" s="376"/>
      <c r="JZQ113" s="376"/>
      <c r="JZR113" s="376"/>
      <c r="JZS113" s="376"/>
      <c r="JZT113" s="376"/>
      <c r="JZU113" s="376"/>
      <c r="JZV113" s="376"/>
      <c r="JZW113" s="376"/>
      <c r="JZX113" s="376"/>
      <c r="JZY113" s="376"/>
      <c r="JZZ113" s="376"/>
      <c r="KAA113" s="376"/>
      <c r="KAB113" s="376"/>
      <c r="KAC113" s="376"/>
      <c r="KAD113" s="376"/>
      <c r="KAE113" s="376"/>
      <c r="KAF113" s="376"/>
      <c r="KAG113" s="376"/>
      <c r="KAH113" s="376"/>
      <c r="KAI113" s="376"/>
      <c r="KAJ113" s="376"/>
      <c r="KAK113" s="376"/>
      <c r="KAL113" s="376"/>
      <c r="KAM113" s="376"/>
      <c r="KAN113" s="376"/>
      <c r="KAO113" s="376"/>
      <c r="KAP113" s="376"/>
      <c r="KAQ113" s="376"/>
      <c r="KAR113" s="376"/>
      <c r="KAS113" s="376"/>
      <c r="KAT113" s="376"/>
      <c r="KAU113" s="376"/>
      <c r="KAV113" s="376"/>
      <c r="KAW113" s="376"/>
      <c r="KAX113" s="376"/>
      <c r="KAY113" s="376"/>
      <c r="KAZ113" s="376"/>
      <c r="KBA113" s="376"/>
      <c r="KBB113" s="376"/>
      <c r="KBC113" s="376"/>
      <c r="KBD113" s="376"/>
      <c r="KBE113" s="376"/>
      <c r="KBF113" s="376"/>
      <c r="KBG113" s="376"/>
      <c r="KBH113" s="376"/>
      <c r="KBI113" s="376"/>
      <c r="KBJ113" s="376"/>
      <c r="KBK113" s="376"/>
      <c r="KBL113" s="376"/>
      <c r="KBM113" s="376"/>
      <c r="KBN113" s="376"/>
      <c r="KBO113" s="376"/>
      <c r="KBP113" s="376"/>
      <c r="KBQ113" s="376"/>
      <c r="KBR113" s="376"/>
      <c r="KBS113" s="376"/>
      <c r="KBT113" s="376"/>
      <c r="KBU113" s="376"/>
      <c r="KBV113" s="376"/>
      <c r="KBW113" s="376"/>
      <c r="KBX113" s="376"/>
      <c r="KBY113" s="376"/>
      <c r="KBZ113" s="376"/>
      <c r="KCA113" s="376"/>
      <c r="KCB113" s="376"/>
      <c r="KCC113" s="376"/>
      <c r="KCD113" s="376"/>
      <c r="KCE113" s="376"/>
      <c r="KCF113" s="376"/>
      <c r="KCG113" s="376"/>
      <c r="KCH113" s="376"/>
      <c r="KCI113" s="376"/>
      <c r="KCJ113" s="376"/>
      <c r="KCK113" s="376"/>
      <c r="KCL113" s="376"/>
      <c r="KCM113" s="376"/>
      <c r="KCN113" s="376"/>
      <c r="KCO113" s="376"/>
      <c r="KCP113" s="376"/>
      <c r="KCQ113" s="376"/>
      <c r="KCR113" s="376"/>
      <c r="KCS113" s="376"/>
      <c r="KCT113" s="376"/>
      <c r="KCU113" s="376"/>
      <c r="KCV113" s="376"/>
      <c r="KCW113" s="376"/>
      <c r="KCX113" s="376"/>
      <c r="KCY113" s="376"/>
      <c r="KCZ113" s="376"/>
      <c r="KDA113" s="376"/>
      <c r="KDB113" s="376"/>
      <c r="KDC113" s="376"/>
      <c r="KDD113" s="376"/>
      <c r="KDE113" s="376"/>
      <c r="KDF113" s="376"/>
      <c r="KDG113" s="376"/>
      <c r="KDH113" s="376"/>
      <c r="KDI113" s="376"/>
      <c r="KDJ113" s="376"/>
      <c r="KDK113" s="376"/>
      <c r="KDL113" s="376"/>
      <c r="KDM113" s="376"/>
      <c r="KDN113" s="376"/>
      <c r="KDO113" s="376"/>
      <c r="KDP113" s="376"/>
      <c r="KDQ113" s="376"/>
      <c r="KDR113" s="376"/>
      <c r="KDS113" s="376"/>
      <c r="KDT113" s="376"/>
      <c r="KDU113" s="376"/>
      <c r="KDV113" s="376"/>
      <c r="KDW113" s="376"/>
      <c r="KDX113" s="376"/>
      <c r="KDY113" s="376"/>
      <c r="KDZ113" s="376"/>
      <c r="KEA113" s="376"/>
      <c r="KEB113" s="376"/>
      <c r="KEC113" s="376"/>
      <c r="KED113" s="376"/>
      <c r="KEE113" s="376"/>
      <c r="KEF113" s="376"/>
      <c r="KEG113" s="376"/>
      <c r="KEH113" s="376"/>
      <c r="KEI113" s="376"/>
      <c r="KEJ113" s="376"/>
      <c r="KEK113" s="376"/>
      <c r="KEL113" s="376"/>
      <c r="KEM113" s="376"/>
      <c r="KEN113" s="376"/>
      <c r="KEO113" s="376"/>
      <c r="KEP113" s="376"/>
      <c r="KEQ113" s="376"/>
      <c r="KER113" s="376"/>
      <c r="KES113" s="376"/>
      <c r="KET113" s="376"/>
      <c r="KEU113" s="376"/>
      <c r="KEV113" s="376"/>
      <c r="KEW113" s="376"/>
      <c r="KEX113" s="376"/>
      <c r="KEY113" s="376"/>
      <c r="KEZ113" s="376"/>
      <c r="KFA113" s="376"/>
      <c r="KFB113" s="376"/>
      <c r="KFC113" s="376"/>
      <c r="KFD113" s="376"/>
      <c r="KFE113" s="376"/>
      <c r="KFF113" s="376"/>
      <c r="KFG113" s="376"/>
      <c r="KFH113" s="376"/>
      <c r="KFI113" s="376"/>
      <c r="KFJ113" s="376"/>
      <c r="KFK113" s="376"/>
      <c r="KFL113" s="376"/>
      <c r="KFM113" s="376"/>
      <c r="KFN113" s="376"/>
      <c r="KFO113" s="376"/>
      <c r="KFP113" s="376"/>
      <c r="KFQ113" s="376"/>
      <c r="KFR113" s="376"/>
      <c r="KFS113" s="376"/>
      <c r="KFT113" s="376"/>
      <c r="KFU113" s="376"/>
      <c r="KFV113" s="376"/>
      <c r="KFW113" s="376"/>
      <c r="KFX113" s="376"/>
      <c r="KFY113" s="376"/>
      <c r="KFZ113" s="376"/>
      <c r="KGA113" s="376"/>
      <c r="KGB113" s="376"/>
      <c r="KGC113" s="376"/>
      <c r="KGD113" s="376"/>
      <c r="KGE113" s="376"/>
      <c r="KGF113" s="376"/>
      <c r="KGG113" s="376"/>
      <c r="KGH113" s="376"/>
      <c r="KGI113" s="376"/>
      <c r="KGJ113" s="376"/>
      <c r="KGK113" s="376"/>
      <c r="KGL113" s="376"/>
      <c r="KGM113" s="376"/>
      <c r="KGN113" s="376"/>
      <c r="KGO113" s="376"/>
      <c r="KGP113" s="376"/>
      <c r="KGQ113" s="376"/>
      <c r="KGR113" s="376"/>
      <c r="KGS113" s="376"/>
      <c r="KGT113" s="376"/>
      <c r="KGU113" s="376"/>
      <c r="KGV113" s="376"/>
      <c r="KGW113" s="376"/>
      <c r="KGX113" s="376"/>
      <c r="KGY113" s="376"/>
      <c r="KGZ113" s="376"/>
      <c r="KHA113" s="376"/>
      <c r="KHB113" s="376"/>
      <c r="KHC113" s="376"/>
      <c r="KHD113" s="376"/>
      <c r="KHE113" s="376"/>
      <c r="KHF113" s="376"/>
      <c r="KHG113" s="376"/>
      <c r="KHH113" s="376"/>
      <c r="KHI113" s="376"/>
      <c r="KHJ113" s="376"/>
      <c r="KHK113" s="376"/>
      <c r="KHL113" s="376"/>
      <c r="KHM113" s="376"/>
      <c r="KHN113" s="376"/>
      <c r="KHO113" s="376"/>
      <c r="KHP113" s="376"/>
      <c r="KHQ113" s="376"/>
      <c r="KHR113" s="376"/>
      <c r="KHS113" s="376"/>
      <c r="KHT113" s="376"/>
      <c r="KHU113" s="376"/>
      <c r="KHV113" s="376"/>
      <c r="KHW113" s="376"/>
      <c r="KHX113" s="376"/>
      <c r="KHY113" s="376"/>
      <c r="KHZ113" s="376"/>
      <c r="KIA113" s="376"/>
      <c r="KIB113" s="376"/>
      <c r="KIC113" s="376"/>
      <c r="KID113" s="376"/>
      <c r="KIE113" s="376"/>
      <c r="KIF113" s="376"/>
      <c r="KIG113" s="376"/>
      <c r="KIH113" s="376"/>
      <c r="KII113" s="376"/>
      <c r="KIJ113" s="376"/>
      <c r="KIK113" s="376"/>
      <c r="KIL113" s="376"/>
      <c r="KIM113" s="376"/>
      <c r="KIN113" s="376"/>
      <c r="KIO113" s="376"/>
      <c r="KIP113" s="376"/>
      <c r="KIQ113" s="376"/>
      <c r="KIR113" s="376"/>
      <c r="KIS113" s="376"/>
      <c r="KIT113" s="376"/>
      <c r="KIU113" s="376"/>
      <c r="KIV113" s="376"/>
      <c r="KIW113" s="376"/>
      <c r="KIX113" s="376"/>
      <c r="KIY113" s="376"/>
      <c r="KIZ113" s="376"/>
      <c r="KJA113" s="376"/>
      <c r="KJB113" s="376"/>
      <c r="KJC113" s="376"/>
      <c r="KJD113" s="376"/>
      <c r="KJE113" s="376"/>
      <c r="KJF113" s="376"/>
      <c r="KJG113" s="376"/>
      <c r="KJH113" s="376"/>
      <c r="KJI113" s="376"/>
      <c r="KJJ113" s="376"/>
      <c r="KJK113" s="376"/>
      <c r="KJL113" s="376"/>
      <c r="KJM113" s="376"/>
      <c r="KJN113" s="376"/>
      <c r="KJO113" s="376"/>
      <c r="KJP113" s="376"/>
      <c r="KJQ113" s="376"/>
      <c r="KJR113" s="376"/>
      <c r="KJS113" s="376"/>
      <c r="KJT113" s="376"/>
      <c r="KJU113" s="376"/>
      <c r="KJV113" s="376"/>
      <c r="KJW113" s="376"/>
      <c r="KJX113" s="376"/>
      <c r="KJY113" s="376"/>
      <c r="KJZ113" s="376"/>
      <c r="KKA113" s="376"/>
      <c r="KKB113" s="376"/>
      <c r="KKC113" s="376"/>
      <c r="KKD113" s="376"/>
      <c r="KKE113" s="376"/>
      <c r="KKF113" s="376"/>
      <c r="KKG113" s="376"/>
      <c r="KKH113" s="376"/>
      <c r="KKI113" s="376"/>
      <c r="KKJ113" s="376"/>
      <c r="KKK113" s="376"/>
      <c r="KKL113" s="376"/>
      <c r="KKM113" s="376"/>
      <c r="KKN113" s="376"/>
      <c r="KKO113" s="376"/>
      <c r="KKP113" s="376"/>
      <c r="KKQ113" s="376"/>
      <c r="KKR113" s="376"/>
      <c r="KKS113" s="376"/>
      <c r="KKT113" s="376"/>
      <c r="KKU113" s="376"/>
      <c r="KKV113" s="376"/>
      <c r="KKW113" s="376"/>
      <c r="KKX113" s="376"/>
      <c r="KKY113" s="376"/>
      <c r="KKZ113" s="376"/>
      <c r="KLA113" s="376"/>
      <c r="KLB113" s="376"/>
      <c r="KLC113" s="376"/>
      <c r="KLD113" s="376"/>
      <c r="KLE113" s="376"/>
      <c r="KLF113" s="376"/>
      <c r="KLG113" s="376"/>
      <c r="KLH113" s="376"/>
      <c r="KLI113" s="376"/>
      <c r="KLJ113" s="376"/>
      <c r="KLK113" s="376"/>
      <c r="KLL113" s="376"/>
      <c r="KLM113" s="376"/>
      <c r="KLN113" s="376"/>
      <c r="KLO113" s="376"/>
      <c r="KLP113" s="376"/>
      <c r="KLQ113" s="376"/>
      <c r="KLR113" s="376"/>
      <c r="KLS113" s="376"/>
      <c r="KLT113" s="376"/>
      <c r="KLU113" s="376"/>
      <c r="KLV113" s="376"/>
      <c r="KLW113" s="376"/>
      <c r="KLX113" s="376"/>
      <c r="KLY113" s="376"/>
      <c r="KLZ113" s="376"/>
      <c r="KMA113" s="376"/>
      <c r="KMB113" s="376"/>
      <c r="KMC113" s="376"/>
      <c r="KMD113" s="376"/>
      <c r="KME113" s="376"/>
      <c r="KMF113" s="376"/>
      <c r="KMG113" s="376"/>
      <c r="KMH113" s="376"/>
      <c r="KMI113" s="376"/>
      <c r="KMJ113" s="376"/>
      <c r="KMK113" s="376"/>
      <c r="KML113" s="376"/>
      <c r="KMM113" s="376"/>
      <c r="KMN113" s="376"/>
      <c r="KMO113" s="376"/>
      <c r="KMP113" s="376"/>
      <c r="KMQ113" s="376"/>
      <c r="KMR113" s="376"/>
      <c r="KMS113" s="376"/>
      <c r="KMT113" s="376"/>
      <c r="KMU113" s="376"/>
      <c r="KMV113" s="376"/>
      <c r="KMW113" s="376"/>
      <c r="KMX113" s="376"/>
      <c r="KMY113" s="376"/>
      <c r="KMZ113" s="376"/>
      <c r="KNA113" s="376"/>
      <c r="KNB113" s="376"/>
      <c r="KNC113" s="376"/>
      <c r="KND113" s="376"/>
      <c r="KNE113" s="376"/>
      <c r="KNF113" s="376"/>
      <c r="KNG113" s="376"/>
      <c r="KNH113" s="376"/>
      <c r="KNI113" s="376"/>
      <c r="KNJ113" s="376"/>
      <c r="KNK113" s="376"/>
      <c r="KNL113" s="376"/>
      <c r="KNM113" s="376"/>
      <c r="KNN113" s="376"/>
      <c r="KNO113" s="376"/>
      <c r="KNP113" s="376"/>
      <c r="KNQ113" s="376"/>
      <c r="KNR113" s="376"/>
      <c r="KNS113" s="376"/>
      <c r="KNT113" s="376"/>
      <c r="KNU113" s="376"/>
      <c r="KNV113" s="376"/>
      <c r="KNW113" s="376"/>
      <c r="KNX113" s="376"/>
      <c r="KNY113" s="376"/>
      <c r="KNZ113" s="376"/>
      <c r="KOA113" s="376"/>
      <c r="KOB113" s="376"/>
      <c r="KOC113" s="376"/>
      <c r="KOD113" s="376"/>
      <c r="KOE113" s="376"/>
      <c r="KOF113" s="376"/>
      <c r="KOG113" s="376"/>
      <c r="KOH113" s="376"/>
      <c r="KOI113" s="376"/>
      <c r="KOJ113" s="376"/>
      <c r="KOK113" s="376"/>
      <c r="KOL113" s="376"/>
      <c r="KOM113" s="376"/>
      <c r="KON113" s="376"/>
      <c r="KOO113" s="376"/>
      <c r="KOP113" s="376"/>
      <c r="KOQ113" s="376"/>
      <c r="KOR113" s="376"/>
      <c r="KOS113" s="376"/>
      <c r="KOT113" s="376"/>
      <c r="KOU113" s="376"/>
      <c r="KOV113" s="376"/>
      <c r="KOW113" s="376"/>
      <c r="KOX113" s="376"/>
      <c r="KOY113" s="376"/>
      <c r="KOZ113" s="376"/>
      <c r="KPA113" s="376"/>
      <c r="KPB113" s="376"/>
      <c r="KPC113" s="376"/>
      <c r="KPD113" s="376"/>
      <c r="KPE113" s="376"/>
      <c r="KPF113" s="376"/>
      <c r="KPG113" s="376"/>
      <c r="KPH113" s="376"/>
      <c r="KPI113" s="376"/>
      <c r="KPJ113" s="376"/>
      <c r="KPK113" s="376"/>
      <c r="KPL113" s="376"/>
      <c r="KPM113" s="376"/>
      <c r="KPN113" s="376"/>
      <c r="KPO113" s="376"/>
      <c r="KPP113" s="376"/>
      <c r="KPQ113" s="376"/>
      <c r="KPR113" s="376"/>
      <c r="KPS113" s="376"/>
      <c r="KPT113" s="376"/>
      <c r="KPU113" s="376"/>
      <c r="KPV113" s="376"/>
      <c r="KPW113" s="376"/>
      <c r="KPX113" s="376"/>
      <c r="KPY113" s="376"/>
      <c r="KPZ113" s="376"/>
      <c r="KQA113" s="376"/>
      <c r="KQB113" s="376"/>
      <c r="KQC113" s="376"/>
      <c r="KQD113" s="376"/>
      <c r="KQE113" s="376"/>
      <c r="KQF113" s="376"/>
      <c r="KQG113" s="376"/>
      <c r="KQH113" s="376"/>
      <c r="KQI113" s="376"/>
      <c r="KQJ113" s="376"/>
      <c r="KQK113" s="376"/>
      <c r="KQL113" s="376"/>
      <c r="KQM113" s="376"/>
      <c r="KQN113" s="376"/>
      <c r="KQO113" s="376"/>
      <c r="KQP113" s="376"/>
      <c r="KQQ113" s="376"/>
      <c r="KQR113" s="376"/>
      <c r="KQS113" s="376"/>
      <c r="KQT113" s="376"/>
      <c r="KQU113" s="376"/>
      <c r="KQV113" s="376"/>
      <c r="KQW113" s="376"/>
      <c r="KQX113" s="376"/>
      <c r="KQY113" s="376"/>
      <c r="KQZ113" s="376"/>
      <c r="KRA113" s="376"/>
      <c r="KRB113" s="376"/>
      <c r="KRC113" s="376"/>
      <c r="KRD113" s="376"/>
      <c r="KRE113" s="376"/>
      <c r="KRF113" s="376"/>
      <c r="KRG113" s="376"/>
      <c r="KRH113" s="376"/>
      <c r="KRI113" s="376"/>
      <c r="KRJ113" s="376"/>
      <c r="KRK113" s="376"/>
      <c r="KRL113" s="376"/>
      <c r="KRM113" s="376"/>
      <c r="KRN113" s="376"/>
      <c r="KRO113" s="376"/>
      <c r="KRP113" s="376"/>
      <c r="KRQ113" s="376"/>
      <c r="KRR113" s="376"/>
      <c r="KRS113" s="376"/>
      <c r="KRT113" s="376"/>
      <c r="KRU113" s="376"/>
      <c r="KRV113" s="376"/>
      <c r="KRW113" s="376"/>
      <c r="KRX113" s="376"/>
      <c r="KRY113" s="376"/>
      <c r="KRZ113" s="376"/>
      <c r="KSA113" s="376"/>
      <c r="KSB113" s="376"/>
      <c r="KSC113" s="376"/>
      <c r="KSD113" s="376"/>
      <c r="KSE113" s="376"/>
      <c r="KSF113" s="376"/>
      <c r="KSG113" s="376"/>
      <c r="KSH113" s="376"/>
      <c r="KSI113" s="376"/>
      <c r="KSJ113" s="376"/>
      <c r="KSK113" s="376"/>
      <c r="KSL113" s="376"/>
      <c r="KSM113" s="376"/>
      <c r="KSN113" s="376"/>
      <c r="KSO113" s="376"/>
      <c r="KSP113" s="376"/>
      <c r="KSQ113" s="376"/>
      <c r="KSR113" s="376"/>
      <c r="KSS113" s="376"/>
      <c r="KST113" s="376"/>
      <c r="KSU113" s="376"/>
      <c r="KSV113" s="376"/>
      <c r="KSW113" s="376"/>
      <c r="KSX113" s="376"/>
      <c r="KSY113" s="376"/>
      <c r="KSZ113" s="376"/>
      <c r="KTA113" s="376"/>
      <c r="KTB113" s="376"/>
      <c r="KTC113" s="376"/>
      <c r="KTD113" s="376"/>
      <c r="KTE113" s="376"/>
      <c r="KTF113" s="376"/>
      <c r="KTG113" s="376"/>
      <c r="KTH113" s="376"/>
      <c r="KTI113" s="376"/>
      <c r="KTJ113" s="376"/>
      <c r="KTK113" s="376"/>
      <c r="KTL113" s="376"/>
      <c r="KTM113" s="376"/>
      <c r="KTN113" s="376"/>
      <c r="KTO113" s="376"/>
      <c r="KTP113" s="376"/>
      <c r="KTQ113" s="376"/>
      <c r="KTR113" s="376"/>
      <c r="KTS113" s="376"/>
      <c r="KTT113" s="376"/>
      <c r="KTU113" s="376"/>
      <c r="KTV113" s="376"/>
      <c r="KTW113" s="376"/>
      <c r="KTX113" s="376"/>
      <c r="KTY113" s="376"/>
      <c r="KTZ113" s="376"/>
      <c r="KUA113" s="376"/>
      <c r="KUB113" s="376"/>
      <c r="KUC113" s="376"/>
      <c r="KUD113" s="376"/>
      <c r="KUE113" s="376"/>
      <c r="KUF113" s="376"/>
      <c r="KUG113" s="376"/>
      <c r="KUH113" s="376"/>
      <c r="KUI113" s="376"/>
      <c r="KUJ113" s="376"/>
      <c r="KUK113" s="376"/>
      <c r="KUL113" s="376"/>
      <c r="KUM113" s="376"/>
      <c r="KUN113" s="376"/>
      <c r="KUO113" s="376"/>
      <c r="KUP113" s="376"/>
      <c r="KUQ113" s="376"/>
      <c r="KUR113" s="376"/>
      <c r="KUS113" s="376"/>
      <c r="KUT113" s="376"/>
      <c r="KUU113" s="376"/>
      <c r="KUV113" s="376"/>
      <c r="KUW113" s="376"/>
      <c r="KUX113" s="376"/>
      <c r="KUY113" s="376"/>
      <c r="KUZ113" s="376"/>
      <c r="KVA113" s="376"/>
      <c r="KVB113" s="376"/>
      <c r="KVC113" s="376"/>
      <c r="KVD113" s="376"/>
      <c r="KVE113" s="376"/>
      <c r="KVF113" s="376"/>
      <c r="KVG113" s="376"/>
      <c r="KVH113" s="376"/>
      <c r="KVI113" s="376"/>
      <c r="KVJ113" s="376"/>
      <c r="KVK113" s="376"/>
      <c r="KVL113" s="376"/>
      <c r="KVM113" s="376"/>
      <c r="KVN113" s="376"/>
      <c r="KVO113" s="376"/>
      <c r="KVP113" s="376"/>
      <c r="KVQ113" s="376"/>
      <c r="KVR113" s="376"/>
      <c r="KVS113" s="376"/>
      <c r="KVT113" s="376"/>
      <c r="KVU113" s="376"/>
      <c r="KVV113" s="376"/>
      <c r="KVW113" s="376"/>
      <c r="KVX113" s="376"/>
      <c r="KVY113" s="376"/>
      <c r="KVZ113" s="376"/>
      <c r="KWA113" s="376"/>
      <c r="KWB113" s="376"/>
      <c r="KWC113" s="376"/>
      <c r="KWD113" s="376"/>
      <c r="KWE113" s="376"/>
      <c r="KWF113" s="376"/>
      <c r="KWG113" s="376"/>
      <c r="KWH113" s="376"/>
      <c r="KWI113" s="376"/>
      <c r="KWJ113" s="376"/>
      <c r="KWK113" s="376"/>
      <c r="KWL113" s="376"/>
      <c r="KWM113" s="376"/>
      <c r="KWN113" s="376"/>
      <c r="KWO113" s="376"/>
      <c r="KWP113" s="376"/>
      <c r="KWQ113" s="376"/>
      <c r="KWR113" s="376"/>
      <c r="KWS113" s="376"/>
      <c r="KWT113" s="376"/>
      <c r="KWU113" s="376"/>
      <c r="KWV113" s="376"/>
      <c r="KWW113" s="376"/>
      <c r="KWX113" s="376"/>
      <c r="KWY113" s="376"/>
      <c r="KWZ113" s="376"/>
      <c r="KXA113" s="376"/>
      <c r="KXB113" s="376"/>
      <c r="KXC113" s="376"/>
      <c r="KXD113" s="376"/>
      <c r="KXE113" s="376"/>
      <c r="KXF113" s="376"/>
      <c r="KXG113" s="376"/>
      <c r="KXH113" s="376"/>
      <c r="KXI113" s="376"/>
      <c r="KXJ113" s="376"/>
      <c r="KXK113" s="376"/>
      <c r="KXL113" s="376"/>
      <c r="KXM113" s="376"/>
      <c r="KXN113" s="376"/>
      <c r="KXO113" s="376"/>
      <c r="KXP113" s="376"/>
      <c r="KXQ113" s="376"/>
      <c r="KXR113" s="376"/>
      <c r="KXS113" s="376"/>
      <c r="KXT113" s="376"/>
      <c r="KXU113" s="376"/>
      <c r="KXV113" s="376"/>
      <c r="KXW113" s="376"/>
      <c r="KXX113" s="376"/>
      <c r="KXY113" s="376"/>
      <c r="KXZ113" s="376"/>
      <c r="KYA113" s="376"/>
      <c r="KYB113" s="376"/>
      <c r="KYC113" s="376"/>
      <c r="KYD113" s="376"/>
      <c r="KYE113" s="376"/>
      <c r="KYF113" s="376"/>
      <c r="KYG113" s="376"/>
      <c r="KYH113" s="376"/>
      <c r="KYI113" s="376"/>
      <c r="KYJ113" s="376"/>
      <c r="KYK113" s="376"/>
      <c r="KYL113" s="376"/>
      <c r="KYM113" s="376"/>
      <c r="KYN113" s="376"/>
      <c r="KYO113" s="376"/>
      <c r="KYP113" s="376"/>
      <c r="KYQ113" s="376"/>
      <c r="KYR113" s="376"/>
      <c r="KYS113" s="376"/>
      <c r="KYT113" s="376"/>
      <c r="KYU113" s="376"/>
      <c r="KYV113" s="376"/>
      <c r="KYW113" s="376"/>
      <c r="KYX113" s="376"/>
      <c r="KYY113" s="376"/>
      <c r="KYZ113" s="376"/>
      <c r="KZA113" s="376"/>
      <c r="KZB113" s="376"/>
      <c r="KZC113" s="376"/>
      <c r="KZD113" s="376"/>
      <c r="KZE113" s="376"/>
      <c r="KZF113" s="376"/>
      <c r="KZG113" s="376"/>
      <c r="KZH113" s="376"/>
      <c r="KZI113" s="376"/>
      <c r="KZJ113" s="376"/>
      <c r="KZK113" s="376"/>
      <c r="KZL113" s="376"/>
      <c r="KZM113" s="376"/>
      <c r="KZN113" s="376"/>
      <c r="KZO113" s="376"/>
      <c r="KZP113" s="376"/>
      <c r="KZQ113" s="376"/>
      <c r="KZR113" s="376"/>
      <c r="KZS113" s="376"/>
      <c r="KZT113" s="376"/>
      <c r="KZU113" s="376"/>
      <c r="KZV113" s="376"/>
      <c r="KZW113" s="376"/>
      <c r="KZX113" s="376"/>
      <c r="KZY113" s="376"/>
      <c r="KZZ113" s="376"/>
      <c r="LAA113" s="376"/>
      <c r="LAB113" s="376"/>
      <c r="LAC113" s="376"/>
      <c r="LAD113" s="376"/>
      <c r="LAE113" s="376"/>
      <c r="LAF113" s="376"/>
      <c r="LAG113" s="376"/>
      <c r="LAH113" s="376"/>
      <c r="LAI113" s="376"/>
      <c r="LAJ113" s="376"/>
      <c r="LAK113" s="376"/>
      <c r="LAL113" s="376"/>
      <c r="LAM113" s="376"/>
      <c r="LAN113" s="376"/>
      <c r="LAO113" s="376"/>
      <c r="LAP113" s="376"/>
      <c r="LAQ113" s="376"/>
      <c r="LAR113" s="376"/>
      <c r="LAS113" s="376"/>
      <c r="LAT113" s="376"/>
      <c r="LAU113" s="376"/>
      <c r="LAV113" s="376"/>
      <c r="LAW113" s="376"/>
      <c r="LAX113" s="376"/>
      <c r="LAY113" s="376"/>
      <c r="LAZ113" s="376"/>
      <c r="LBA113" s="376"/>
      <c r="LBB113" s="376"/>
      <c r="LBC113" s="376"/>
      <c r="LBD113" s="376"/>
      <c r="LBE113" s="376"/>
      <c r="LBF113" s="376"/>
      <c r="LBG113" s="376"/>
      <c r="LBH113" s="376"/>
      <c r="LBI113" s="376"/>
      <c r="LBJ113" s="376"/>
      <c r="LBK113" s="376"/>
      <c r="LBL113" s="376"/>
      <c r="LBM113" s="376"/>
      <c r="LBN113" s="376"/>
      <c r="LBO113" s="376"/>
      <c r="LBP113" s="376"/>
      <c r="LBQ113" s="376"/>
      <c r="LBR113" s="376"/>
      <c r="LBS113" s="376"/>
      <c r="LBT113" s="376"/>
      <c r="LBU113" s="376"/>
      <c r="LBV113" s="376"/>
      <c r="LBW113" s="376"/>
      <c r="LBX113" s="376"/>
      <c r="LBY113" s="376"/>
      <c r="LBZ113" s="376"/>
      <c r="LCA113" s="376"/>
      <c r="LCB113" s="376"/>
      <c r="LCC113" s="376"/>
      <c r="LCD113" s="376"/>
      <c r="LCE113" s="376"/>
      <c r="LCF113" s="376"/>
      <c r="LCG113" s="376"/>
      <c r="LCH113" s="376"/>
      <c r="LCI113" s="376"/>
      <c r="LCJ113" s="376"/>
      <c r="LCK113" s="376"/>
      <c r="LCL113" s="376"/>
      <c r="LCM113" s="376"/>
      <c r="LCN113" s="376"/>
      <c r="LCO113" s="376"/>
      <c r="LCP113" s="376"/>
      <c r="LCQ113" s="376"/>
      <c r="LCR113" s="376"/>
      <c r="LCS113" s="376"/>
      <c r="LCT113" s="376"/>
      <c r="LCU113" s="376"/>
      <c r="LCV113" s="376"/>
      <c r="LCW113" s="376"/>
      <c r="LCX113" s="376"/>
      <c r="LCY113" s="376"/>
      <c r="LCZ113" s="376"/>
      <c r="LDA113" s="376"/>
      <c r="LDB113" s="376"/>
      <c r="LDC113" s="376"/>
      <c r="LDD113" s="376"/>
      <c r="LDE113" s="376"/>
      <c r="LDF113" s="376"/>
      <c r="LDG113" s="376"/>
      <c r="LDH113" s="376"/>
      <c r="LDI113" s="376"/>
      <c r="LDJ113" s="376"/>
      <c r="LDK113" s="376"/>
      <c r="LDL113" s="376"/>
      <c r="LDM113" s="376"/>
      <c r="LDN113" s="376"/>
      <c r="LDO113" s="376"/>
      <c r="LDP113" s="376"/>
      <c r="LDQ113" s="376"/>
      <c r="LDR113" s="376"/>
      <c r="LDS113" s="376"/>
      <c r="LDT113" s="376"/>
      <c r="LDU113" s="376"/>
      <c r="LDV113" s="376"/>
      <c r="LDW113" s="376"/>
      <c r="LDX113" s="376"/>
      <c r="LDY113" s="376"/>
      <c r="LDZ113" s="376"/>
      <c r="LEA113" s="376"/>
      <c r="LEB113" s="376"/>
      <c r="LEC113" s="376"/>
      <c r="LED113" s="376"/>
      <c r="LEE113" s="376"/>
      <c r="LEF113" s="376"/>
      <c r="LEG113" s="376"/>
      <c r="LEH113" s="376"/>
      <c r="LEI113" s="376"/>
      <c r="LEJ113" s="376"/>
      <c r="LEK113" s="376"/>
      <c r="LEL113" s="376"/>
      <c r="LEM113" s="376"/>
      <c r="LEN113" s="376"/>
      <c r="LEO113" s="376"/>
      <c r="LEP113" s="376"/>
      <c r="LEQ113" s="376"/>
      <c r="LER113" s="376"/>
      <c r="LES113" s="376"/>
      <c r="LET113" s="376"/>
      <c r="LEU113" s="376"/>
      <c r="LEV113" s="376"/>
      <c r="LEW113" s="376"/>
      <c r="LEX113" s="376"/>
      <c r="LEY113" s="376"/>
      <c r="LEZ113" s="376"/>
      <c r="LFA113" s="376"/>
      <c r="LFB113" s="376"/>
      <c r="LFC113" s="376"/>
      <c r="LFD113" s="376"/>
      <c r="LFE113" s="376"/>
      <c r="LFF113" s="376"/>
      <c r="LFG113" s="376"/>
      <c r="LFH113" s="376"/>
      <c r="LFI113" s="376"/>
      <c r="LFJ113" s="376"/>
      <c r="LFK113" s="376"/>
      <c r="LFL113" s="376"/>
      <c r="LFM113" s="376"/>
      <c r="LFN113" s="376"/>
      <c r="LFO113" s="376"/>
      <c r="LFP113" s="376"/>
      <c r="LFQ113" s="376"/>
      <c r="LFR113" s="376"/>
      <c r="LFS113" s="376"/>
      <c r="LFT113" s="376"/>
      <c r="LFU113" s="376"/>
      <c r="LFV113" s="376"/>
      <c r="LFW113" s="376"/>
      <c r="LFX113" s="376"/>
      <c r="LFY113" s="376"/>
      <c r="LFZ113" s="376"/>
      <c r="LGA113" s="376"/>
      <c r="LGB113" s="376"/>
      <c r="LGC113" s="376"/>
      <c r="LGD113" s="376"/>
      <c r="LGE113" s="376"/>
      <c r="LGF113" s="376"/>
      <c r="LGG113" s="376"/>
      <c r="LGH113" s="376"/>
      <c r="LGI113" s="376"/>
      <c r="LGJ113" s="376"/>
      <c r="LGK113" s="376"/>
      <c r="LGL113" s="376"/>
      <c r="LGM113" s="376"/>
      <c r="LGN113" s="376"/>
      <c r="LGO113" s="376"/>
      <c r="LGP113" s="376"/>
      <c r="LGQ113" s="376"/>
      <c r="LGR113" s="376"/>
      <c r="LGS113" s="376"/>
      <c r="LGT113" s="376"/>
      <c r="LGU113" s="376"/>
      <c r="LGV113" s="376"/>
      <c r="LGW113" s="376"/>
      <c r="LGX113" s="376"/>
      <c r="LGY113" s="376"/>
      <c r="LGZ113" s="376"/>
      <c r="LHA113" s="376"/>
      <c r="LHB113" s="376"/>
      <c r="LHC113" s="376"/>
      <c r="LHD113" s="376"/>
      <c r="LHE113" s="376"/>
      <c r="LHF113" s="376"/>
      <c r="LHG113" s="376"/>
      <c r="LHH113" s="376"/>
      <c r="LHI113" s="376"/>
      <c r="LHJ113" s="376"/>
      <c r="LHK113" s="376"/>
      <c r="LHL113" s="376"/>
      <c r="LHM113" s="376"/>
      <c r="LHN113" s="376"/>
      <c r="LHO113" s="376"/>
      <c r="LHP113" s="376"/>
      <c r="LHQ113" s="376"/>
      <c r="LHR113" s="376"/>
      <c r="LHS113" s="376"/>
      <c r="LHT113" s="376"/>
      <c r="LHU113" s="376"/>
      <c r="LHV113" s="376"/>
      <c r="LHW113" s="376"/>
      <c r="LHX113" s="376"/>
      <c r="LHY113" s="376"/>
      <c r="LHZ113" s="376"/>
      <c r="LIA113" s="376"/>
      <c r="LIB113" s="376"/>
      <c r="LIC113" s="376"/>
      <c r="LID113" s="376"/>
      <c r="LIE113" s="376"/>
      <c r="LIF113" s="376"/>
      <c r="LIG113" s="376"/>
      <c r="LIH113" s="376"/>
      <c r="LII113" s="376"/>
      <c r="LIJ113" s="376"/>
      <c r="LIK113" s="376"/>
      <c r="LIL113" s="376"/>
      <c r="LIM113" s="376"/>
      <c r="LIN113" s="376"/>
      <c r="LIO113" s="376"/>
      <c r="LIP113" s="376"/>
      <c r="LIQ113" s="376"/>
      <c r="LIR113" s="376"/>
      <c r="LIS113" s="376"/>
      <c r="LIT113" s="376"/>
      <c r="LIU113" s="376"/>
      <c r="LIV113" s="376"/>
      <c r="LIW113" s="376"/>
      <c r="LIX113" s="376"/>
      <c r="LIY113" s="376"/>
      <c r="LIZ113" s="376"/>
      <c r="LJA113" s="376"/>
      <c r="LJB113" s="376"/>
      <c r="LJC113" s="376"/>
      <c r="LJD113" s="376"/>
      <c r="LJE113" s="376"/>
      <c r="LJF113" s="376"/>
      <c r="LJG113" s="376"/>
      <c r="LJH113" s="376"/>
      <c r="LJI113" s="376"/>
      <c r="LJJ113" s="376"/>
      <c r="LJK113" s="376"/>
      <c r="LJL113" s="376"/>
      <c r="LJM113" s="376"/>
      <c r="LJN113" s="376"/>
      <c r="LJO113" s="376"/>
      <c r="LJP113" s="376"/>
      <c r="LJQ113" s="376"/>
      <c r="LJR113" s="376"/>
      <c r="LJS113" s="376"/>
      <c r="LJT113" s="376"/>
      <c r="LJU113" s="376"/>
      <c r="LJV113" s="376"/>
      <c r="LJW113" s="376"/>
      <c r="LJX113" s="376"/>
      <c r="LJY113" s="376"/>
      <c r="LJZ113" s="376"/>
      <c r="LKA113" s="376"/>
      <c r="LKB113" s="376"/>
      <c r="LKC113" s="376"/>
      <c r="LKD113" s="376"/>
      <c r="LKE113" s="376"/>
      <c r="LKF113" s="376"/>
      <c r="LKG113" s="376"/>
      <c r="LKH113" s="376"/>
      <c r="LKI113" s="376"/>
      <c r="LKJ113" s="376"/>
      <c r="LKK113" s="376"/>
      <c r="LKL113" s="376"/>
      <c r="LKM113" s="376"/>
      <c r="LKN113" s="376"/>
      <c r="LKO113" s="376"/>
      <c r="LKP113" s="376"/>
      <c r="LKQ113" s="376"/>
      <c r="LKR113" s="376"/>
      <c r="LKS113" s="376"/>
      <c r="LKT113" s="376"/>
      <c r="LKU113" s="376"/>
      <c r="LKV113" s="376"/>
      <c r="LKW113" s="376"/>
      <c r="LKX113" s="376"/>
      <c r="LKY113" s="376"/>
      <c r="LKZ113" s="376"/>
      <c r="LLA113" s="376"/>
      <c r="LLB113" s="376"/>
      <c r="LLC113" s="376"/>
      <c r="LLD113" s="376"/>
      <c r="LLE113" s="376"/>
      <c r="LLF113" s="376"/>
      <c r="LLG113" s="376"/>
      <c r="LLH113" s="376"/>
      <c r="LLI113" s="376"/>
      <c r="LLJ113" s="376"/>
      <c r="LLK113" s="376"/>
      <c r="LLL113" s="376"/>
      <c r="LLM113" s="376"/>
      <c r="LLN113" s="376"/>
      <c r="LLO113" s="376"/>
      <c r="LLP113" s="376"/>
      <c r="LLQ113" s="376"/>
      <c r="LLR113" s="376"/>
      <c r="LLS113" s="376"/>
      <c r="LLT113" s="376"/>
      <c r="LLU113" s="376"/>
      <c r="LLV113" s="376"/>
      <c r="LLW113" s="376"/>
      <c r="LLX113" s="376"/>
      <c r="LLY113" s="376"/>
      <c r="LLZ113" s="376"/>
      <c r="LMA113" s="376"/>
      <c r="LMB113" s="376"/>
      <c r="LMC113" s="376"/>
      <c r="LMD113" s="376"/>
      <c r="LME113" s="376"/>
      <c r="LMF113" s="376"/>
      <c r="LMG113" s="376"/>
      <c r="LMH113" s="376"/>
      <c r="LMI113" s="376"/>
      <c r="LMJ113" s="376"/>
      <c r="LMK113" s="376"/>
      <c r="LML113" s="376"/>
      <c r="LMM113" s="376"/>
      <c r="LMN113" s="376"/>
      <c r="LMO113" s="376"/>
      <c r="LMP113" s="376"/>
      <c r="LMQ113" s="376"/>
      <c r="LMR113" s="376"/>
      <c r="LMS113" s="376"/>
      <c r="LMT113" s="376"/>
      <c r="LMU113" s="376"/>
      <c r="LMV113" s="376"/>
      <c r="LMW113" s="376"/>
      <c r="LMX113" s="376"/>
      <c r="LMY113" s="376"/>
      <c r="LMZ113" s="376"/>
      <c r="LNA113" s="376"/>
      <c r="LNB113" s="376"/>
      <c r="LNC113" s="376"/>
      <c r="LND113" s="376"/>
      <c r="LNE113" s="376"/>
      <c r="LNF113" s="376"/>
      <c r="LNG113" s="376"/>
      <c r="LNH113" s="376"/>
      <c r="LNI113" s="376"/>
      <c r="LNJ113" s="376"/>
      <c r="LNK113" s="376"/>
      <c r="LNL113" s="376"/>
      <c r="LNM113" s="376"/>
      <c r="LNN113" s="376"/>
      <c r="LNO113" s="376"/>
      <c r="LNP113" s="376"/>
      <c r="LNQ113" s="376"/>
      <c r="LNR113" s="376"/>
      <c r="LNS113" s="376"/>
      <c r="LNT113" s="376"/>
      <c r="LNU113" s="376"/>
      <c r="LNV113" s="376"/>
      <c r="LNW113" s="376"/>
      <c r="LNX113" s="376"/>
      <c r="LNY113" s="376"/>
      <c r="LNZ113" s="376"/>
      <c r="LOA113" s="376"/>
      <c r="LOB113" s="376"/>
      <c r="LOC113" s="376"/>
      <c r="LOD113" s="376"/>
      <c r="LOE113" s="376"/>
      <c r="LOF113" s="376"/>
      <c r="LOG113" s="376"/>
      <c r="LOH113" s="376"/>
      <c r="LOI113" s="376"/>
      <c r="LOJ113" s="376"/>
      <c r="LOK113" s="376"/>
      <c r="LOL113" s="376"/>
      <c r="LOM113" s="376"/>
      <c r="LON113" s="376"/>
      <c r="LOO113" s="376"/>
      <c r="LOP113" s="376"/>
      <c r="LOQ113" s="376"/>
      <c r="LOR113" s="376"/>
      <c r="LOS113" s="376"/>
      <c r="LOT113" s="376"/>
      <c r="LOU113" s="376"/>
      <c r="LOV113" s="376"/>
      <c r="LOW113" s="376"/>
      <c r="LOX113" s="376"/>
      <c r="LOY113" s="376"/>
      <c r="LOZ113" s="376"/>
      <c r="LPA113" s="376"/>
      <c r="LPB113" s="376"/>
      <c r="LPC113" s="376"/>
      <c r="LPD113" s="376"/>
      <c r="LPE113" s="376"/>
      <c r="LPF113" s="376"/>
      <c r="LPG113" s="376"/>
      <c r="LPH113" s="376"/>
      <c r="LPI113" s="376"/>
      <c r="LPJ113" s="376"/>
      <c r="LPK113" s="376"/>
      <c r="LPL113" s="376"/>
      <c r="LPM113" s="376"/>
      <c r="LPN113" s="376"/>
      <c r="LPO113" s="376"/>
      <c r="LPP113" s="376"/>
      <c r="LPQ113" s="376"/>
      <c r="LPR113" s="376"/>
      <c r="LPS113" s="376"/>
      <c r="LPT113" s="376"/>
      <c r="LPU113" s="376"/>
      <c r="LPV113" s="376"/>
      <c r="LPW113" s="376"/>
      <c r="LPX113" s="376"/>
      <c r="LPY113" s="376"/>
      <c r="LPZ113" s="376"/>
      <c r="LQA113" s="376"/>
      <c r="LQB113" s="376"/>
      <c r="LQC113" s="376"/>
      <c r="LQD113" s="376"/>
      <c r="LQE113" s="376"/>
      <c r="LQF113" s="376"/>
      <c r="LQG113" s="376"/>
      <c r="LQH113" s="376"/>
      <c r="LQI113" s="376"/>
      <c r="LQJ113" s="376"/>
      <c r="LQK113" s="376"/>
      <c r="LQL113" s="376"/>
      <c r="LQM113" s="376"/>
      <c r="LQN113" s="376"/>
      <c r="LQO113" s="376"/>
      <c r="LQP113" s="376"/>
      <c r="LQQ113" s="376"/>
      <c r="LQR113" s="376"/>
      <c r="LQS113" s="376"/>
      <c r="LQT113" s="376"/>
      <c r="LQU113" s="376"/>
      <c r="LQV113" s="376"/>
      <c r="LQW113" s="376"/>
      <c r="LQX113" s="376"/>
      <c r="LQY113" s="376"/>
      <c r="LQZ113" s="376"/>
      <c r="LRA113" s="376"/>
      <c r="LRB113" s="376"/>
      <c r="LRC113" s="376"/>
      <c r="LRD113" s="376"/>
      <c r="LRE113" s="376"/>
      <c r="LRF113" s="376"/>
      <c r="LRG113" s="376"/>
      <c r="LRH113" s="376"/>
      <c r="LRI113" s="376"/>
      <c r="LRJ113" s="376"/>
      <c r="LRK113" s="376"/>
      <c r="LRL113" s="376"/>
      <c r="LRM113" s="376"/>
      <c r="LRN113" s="376"/>
      <c r="LRO113" s="376"/>
      <c r="LRP113" s="376"/>
      <c r="LRQ113" s="376"/>
      <c r="LRR113" s="376"/>
      <c r="LRS113" s="376"/>
      <c r="LRT113" s="376"/>
      <c r="LRU113" s="376"/>
      <c r="LRV113" s="376"/>
      <c r="LRW113" s="376"/>
      <c r="LRX113" s="376"/>
      <c r="LRY113" s="376"/>
      <c r="LRZ113" s="376"/>
      <c r="LSA113" s="376"/>
      <c r="LSB113" s="376"/>
      <c r="LSC113" s="376"/>
      <c r="LSD113" s="376"/>
      <c r="LSE113" s="376"/>
      <c r="LSF113" s="376"/>
      <c r="LSG113" s="376"/>
      <c r="LSH113" s="376"/>
      <c r="LSI113" s="376"/>
      <c r="LSJ113" s="376"/>
      <c r="LSK113" s="376"/>
      <c r="LSL113" s="376"/>
      <c r="LSM113" s="376"/>
      <c r="LSN113" s="376"/>
      <c r="LSO113" s="376"/>
      <c r="LSP113" s="376"/>
      <c r="LSQ113" s="376"/>
      <c r="LSR113" s="376"/>
      <c r="LSS113" s="376"/>
      <c r="LST113" s="376"/>
      <c r="LSU113" s="376"/>
      <c r="LSV113" s="376"/>
      <c r="LSW113" s="376"/>
      <c r="LSX113" s="376"/>
      <c r="LSY113" s="376"/>
      <c r="LSZ113" s="376"/>
      <c r="LTA113" s="376"/>
      <c r="LTB113" s="376"/>
      <c r="LTC113" s="376"/>
      <c r="LTD113" s="376"/>
      <c r="LTE113" s="376"/>
      <c r="LTF113" s="376"/>
      <c r="LTG113" s="376"/>
      <c r="LTH113" s="376"/>
      <c r="LTI113" s="376"/>
      <c r="LTJ113" s="376"/>
      <c r="LTK113" s="376"/>
      <c r="LTL113" s="376"/>
      <c r="LTM113" s="376"/>
      <c r="LTN113" s="376"/>
      <c r="LTO113" s="376"/>
      <c r="LTP113" s="376"/>
      <c r="LTQ113" s="376"/>
      <c r="LTR113" s="376"/>
      <c r="LTS113" s="376"/>
      <c r="LTT113" s="376"/>
      <c r="LTU113" s="376"/>
      <c r="LTV113" s="376"/>
      <c r="LTW113" s="376"/>
      <c r="LTX113" s="376"/>
      <c r="LTY113" s="376"/>
      <c r="LTZ113" s="376"/>
      <c r="LUA113" s="376"/>
      <c r="LUB113" s="376"/>
      <c r="LUC113" s="376"/>
      <c r="LUD113" s="376"/>
      <c r="LUE113" s="376"/>
      <c r="LUF113" s="376"/>
      <c r="LUG113" s="376"/>
      <c r="LUH113" s="376"/>
      <c r="LUI113" s="376"/>
      <c r="LUJ113" s="376"/>
      <c r="LUK113" s="376"/>
      <c r="LUL113" s="376"/>
      <c r="LUM113" s="376"/>
      <c r="LUN113" s="376"/>
      <c r="LUO113" s="376"/>
      <c r="LUP113" s="376"/>
      <c r="LUQ113" s="376"/>
      <c r="LUR113" s="376"/>
      <c r="LUS113" s="376"/>
      <c r="LUT113" s="376"/>
      <c r="LUU113" s="376"/>
      <c r="LUV113" s="376"/>
      <c r="LUW113" s="376"/>
      <c r="LUX113" s="376"/>
      <c r="LUY113" s="376"/>
      <c r="LUZ113" s="376"/>
      <c r="LVA113" s="376"/>
      <c r="LVB113" s="376"/>
      <c r="LVC113" s="376"/>
      <c r="LVD113" s="376"/>
      <c r="LVE113" s="376"/>
      <c r="LVF113" s="376"/>
      <c r="LVG113" s="376"/>
      <c r="LVH113" s="376"/>
      <c r="LVI113" s="376"/>
      <c r="LVJ113" s="376"/>
      <c r="LVK113" s="376"/>
      <c r="LVL113" s="376"/>
      <c r="LVM113" s="376"/>
      <c r="LVN113" s="376"/>
      <c r="LVO113" s="376"/>
      <c r="LVP113" s="376"/>
      <c r="LVQ113" s="376"/>
      <c r="LVR113" s="376"/>
      <c r="LVS113" s="376"/>
      <c r="LVT113" s="376"/>
      <c r="LVU113" s="376"/>
      <c r="LVV113" s="376"/>
      <c r="LVW113" s="376"/>
      <c r="LVX113" s="376"/>
      <c r="LVY113" s="376"/>
      <c r="LVZ113" s="376"/>
      <c r="LWA113" s="376"/>
      <c r="LWB113" s="376"/>
      <c r="LWC113" s="376"/>
      <c r="LWD113" s="376"/>
      <c r="LWE113" s="376"/>
      <c r="LWF113" s="376"/>
      <c r="LWG113" s="376"/>
      <c r="LWH113" s="376"/>
      <c r="LWI113" s="376"/>
      <c r="LWJ113" s="376"/>
      <c r="LWK113" s="376"/>
      <c r="LWL113" s="376"/>
      <c r="LWM113" s="376"/>
      <c r="LWN113" s="376"/>
      <c r="LWO113" s="376"/>
      <c r="LWP113" s="376"/>
      <c r="LWQ113" s="376"/>
      <c r="LWR113" s="376"/>
      <c r="LWS113" s="376"/>
      <c r="LWT113" s="376"/>
      <c r="LWU113" s="376"/>
      <c r="LWV113" s="376"/>
      <c r="LWW113" s="376"/>
      <c r="LWX113" s="376"/>
      <c r="LWY113" s="376"/>
      <c r="LWZ113" s="376"/>
      <c r="LXA113" s="376"/>
      <c r="LXB113" s="376"/>
      <c r="LXC113" s="376"/>
      <c r="LXD113" s="376"/>
      <c r="LXE113" s="376"/>
      <c r="LXF113" s="376"/>
      <c r="LXG113" s="376"/>
      <c r="LXH113" s="376"/>
      <c r="LXI113" s="376"/>
      <c r="LXJ113" s="376"/>
      <c r="LXK113" s="376"/>
      <c r="LXL113" s="376"/>
      <c r="LXM113" s="376"/>
      <c r="LXN113" s="376"/>
      <c r="LXO113" s="376"/>
      <c r="LXP113" s="376"/>
      <c r="LXQ113" s="376"/>
      <c r="LXR113" s="376"/>
      <c r="LXS113" s="376"/>
      <c r="LXT113" s="376"/>
      <c r="LXU113" s="376"/>
      <c r="LXV113" s="376"/>
      <c r="LXW113" s="376"/>
      <c r="LXX113" s="376"/>
      <c r="LXY113" s="376"/>
      <c r="LXZ113" s="376"/>
      <c r="LYA113" s="376"/>
      <c r="LYB113" s="376"/>
      <c r="LYC113" s="376"/>
      <c r="LYD113" s="376"/>
      <c r="LYE113" s="376"/>
      <c r="LYF113" s="376"/>
      <c r="LYG113" s="376"/>
      <c r="LYH113" s="376"/>
      <c r="LYI113" s="376"/>
      <c r="LYJ113" s="376"/>
      <c r="LYK113" s="376"/>
      <c r="LYL113" s="376"/>
      <c r="LYM113" s="376"/>
      <c r="LYN113" s="376"/>
      <c r="LYO113" s="376"/>
      <c r="LYP113" s="376"/>
      <c r="LYQ113" s="376"/>
      <c r="LYR113" s="376"/>
      <c r="LYS113" s="376"/>
      <c r="LYT113" s="376"/>
      <c r="LYU113" s="376"/>
      <c r="LYV113" s="376"/>
      <c r="LYW113" s="376"/>
      <c r="LYX113" s="376"/>
      <c r="LYY113" s="376"/>
      <c r="LYZ113" s="376"/>
      <c r="LZA113" s="376"/>
      <c r="LZB113" s="376"/>
      <c r="LZC113" s="376"/>
      <c r="LZD113" s="376"/>
      <c r="LZE113" s="376"/>
      <c r="LZF113" s="376"/>
      <c r="LZG113" s="376"/>
      <c r="LZH113" s="376"/>
      <c r="LZI113" s="376"/>
      <c r="LZJ113" s="376"/>
      <c r="LZK113" s="376"/>
      <c r="LZL113" s="376"/>
      <c r="LZM113" s="376"/>
      <c r="LZN113" s="376"/>
      <c r="LZO113" s="376"/>
      <c r="LZP113" s="376"/>
      <c r="LZQ113" s="376"/>
      <c r="LZR113" s="376"/>
      <c r="LZS113" s="376"/>
      <c r="LZT113" s="376"/>
      <c r="LZU113" s="376"/>
      <c r="LZV113" s="376"/>
      <c r="LZW113" s="376"/>
      <c r="LZX113" s="376"/>
      <c r="LZY113" s="376"/>
      <c r="LZZ113" s="376"/>
      <c r="MAA113" s="376"/>
      <c r="MAB113" s="376"/>
      <c r="MAC113" s="376"/>
      <c r="MAD113" s="376"/>
      <c r="MAE113" s="376"/>
      <c r="MAF113" s="376"/>
      <c r="MAG113" s="376"/>
      <c r="MAH113" s="376"/>
      <c r="MAI113" s="376"/>
      <c r="MAJ113" s="376"/>
      <c r="MAK113" s="376"/>
      <c r="MAL113" s="376"/>
      <c r="MAM113" s="376"/>
      <c r="MAN113" s="376"/>
      <c r="MAO113" s="376"/>
      <c r="MAP113" s="376"/>
      <c r="MAQ113" s="376"/>
      <c r="MAR113" s="376"/>
      <c r="MAS113" s="376"/>
      <c r="MAT113" s="376"/>
      <c r="MAU113" s="376"/>
      <c r="MAV113" s="376"/>
      <c r="MAW113" s="376"/>
      <c r="MAX113" s="376"/>
      <c r="MAY113" s="376"/>
      <c r="MAZ113" s="376"/>
      <c r="MBA113" s="376"/>
      <c r="MBB113" s="376"/>
      <c r="MBC113" s="376"/>
      <c r="MBD113" s="376"/>
      <c r="MBE113" s="376"/>
      <c r="MBF113" s="376"/>
      <c r="MBG113" s="376"/>
      <c r="MBH113" s="376"/>
      <c r="MBI113" s="376"/>
      <c r="MBJ113" s="376"/>
      <c r="MBK113" s="376"/>
      <c r="MBL113" s="376"/>
      <c r="MBM113" s="376"/>
      <c r="MBN113" s="376"/>
      <c r="MBO113" s="376"/>
      <c r="MBP113" s="376"/>
      <c r="MBQ113" s="376"/>
      <c r="MBR113" s="376"/>
      <c r="MBS113" s="376"/>
      <c r="MBT113" s="376"/>
      <c r="MBU113" s="376"/>
      <c r="MBV113" s="376"/>
      <c r="MBW113" s="376"/>
      <c r="MBX113" s="376"/>
      <c r="MBY113" s="376"/>
      <c r="MBZ113" s="376"/>
      <c r="MCA113" s="376"/>
      <c r="MCB113" s="376"/>
      <c r="MCC113" s="376"/>
      <c r="MCD113" s="376"/>
      <c r="MCE113" s="376"/>
      <c r="MCF113" s="376"/>
      <c r="MCG113" s="376"/>
      <c r="MCH113" s="376"/>
      <c r="MCI113" s="376"/>
      <c r="MCJ113" s="376"/>
      <c r="MCK113" s="376"/>
      <c r="MCL113" s="376"/>
      <c r="MCM113" s="376"/>
      <c r="MCN113" s="376"/>
      <c r="MCO113" s="376"/>
      <c r="MCP113" s="376"/>
      <c r="MCQ113" s="376"/>
      <c r="MCR113" s="376"/>
      <c r="MCS113" s="376"/>
      <c r="MCT113" s="376"/>
      <c r="MCU113" s="376"/>
      <c r="MCV113" s="376"/>
      <c r="MCW113" s="376"/>
      <c r="MCX113" s="376"/>
      <c r="MCY113" s="376"/>
      <c r="MCZ113" s="376"/>
      <c r="MDA113" s="376"/>
      <c r="MDB113" s="376"/>
      <c r="MDC113" s="376"/>
      <c r="MDD113" s="376"/>
      <c r="MDE113" s="376"/>
      <c r="MDF113" s="376"/>
      <c r="MDG113" s="376"/>
      <c r="MDH113" s="376"/>
      <c r="MDI113" s="376"/>
      <c r="MDJ113" s="376"/>
      <c r="MDK113" s="376"/>
      <c r="MDL113" s="376"/>
      <c r="MDM113" s="376"/>
      <c r="MDN113" s="376"/>
      <c r="MDO113" s="376"/>
      <c r="MDP113" s="376"/>
      <c r="MDQ113" s="376"/>
      <c r="MDR113" s="376"/>
      <c r="MDS113" s="376"/>
      <c r="MDT113" s="376"/>
      <c r="MDU113" s="376"/>
      <c r="MDV113" s="376"/>
      <c r="MDW113" s="376"/>
      <c r="MDX113" s="376"/>
      <c r="MDY113" s="376"/>
      <c r="MDZ113" s="376"/>
      <c r="MEA113" s="376"/>
      <c r="MEB113" s="376"/>
      <c r="MEC113" s="376"/>
      <c r="MED113" s="376"/>
      <c r="MEE113" s="376"/>
      <c r="MEF113" s="376"/>
      <c r="MEG113" s="376"/>
      <c r="MEH113" s="376"/>
      <c r="MEI113" s="376"/>
      <c r="MEJ113" s="376"/>
      <c r="MEK113" s="376"/>
      <c r="MEL113" s="376"/>
      <c r="MEM113" s="376"/>
      <c r="MEN113" s="376"/>
      <c r="MEO113" s="376"/>
      <c r="MEP113" s="376"/>
      <c r="MEQ113" s="376"/>
      <c r="MER113" s="376"/>
      <c r="MES113" s="376"/>
      <c r="MET113" s="376"/>
      <c r="MEU113" s="376"/>
      <c r="MEV113" s="376"/>
      <c r="MEW113" s="376"/>
      <c r="MEX113" s="376"/>
      <c r="MEY113" s="376"/>
      <c r="MEZ113" s="376"/>
      <c r="MFA113" s="376"/>
      <c r="MFB113" s="376"/>
      <c r="MFC113" s="376"/>
      <c r="MFD113" s="376"/>
      <c r="MFE113" s="376"/>
      <c r="MFF113" s="376"/>
      <c r="MFG113" s="376"/>
      <c r="MFH113" s="376"/>
      <c r="MFI113" s="376"/>
      <c r="MFJ113" s="376"/>
      <c r="MFK113" s="376"/>
      <c r="MFL113" s="376"/>
      <c r="MFM113" s="376"/>
      <c r="MFN113" s="376"/>
      <c r="MFO113" s="376"/>
      <c r="MFP113" s="376"/>
      <c r="MFQ113" s="376"/>
      <c r="MFR113" s="376"/>
      <c r="MFS113" s="376"/>
      <c r="MFT113" s="376"/>
      <c r="MFU113" s="376"/>
      <c r="MFV113" s="376"/>
      <c r="MFW113" s="376"/>
      <c r="MFX113" s="376"/>
      <c r="MFY113" s="376"/>
      <c r="MFZ113" s="376"/>
      <c r="MGA113" s="376"/>
      <c r="MGB113" s="376"/>
      <c r="MGC113" s="376"/>
      <c r="MGD113" s="376"/>
      <c r="MGE113" s="376"/>
      <c r="MGF113" s="376"/>
      <c r="MGG113" s="376"/>
      <c r="MGH113" s="376"/>
      <c r="MGI113" s="376"/>
      <c r="MGJ113" s="376"/>
      <c r="MGK113" s="376"/>
      <c r="MGL113" s="376"/>
      <c r="MGM113" s="376"/>
      <c r="MGN113" s="376"/>
      <c r="MGO113" s="376"/>
      <c r="MGP113" s="376"/>
      <c r="MGQ113" s="376"/>
      <c r="MGR113" s="376"/>
      <c r="MGS113" s="376"/>
      <c r="MGT113" s="376"/>
      <c r="MGU113" s="376"/>
      <c r="MGV113" s="376"/>
      <c r="MGW113" s="376"/>
      <c r="MGX113" s="376"/>
      <c r="MGY113" s="376"/>
      <c r="MGZ113" s="376"/>
      <c r="MHA113" s="376"/>
      <c r="MHB113" s="376"/>
      <c r="MHC113" s="376"/>
      <c r="MHD113" s="376"/>
      <c r="MHE113" s="376"/>
      <c r="MHF113" s="376"/>
      <c r="MHG113" s="376"/>
      <c r="MHH113" s="376"/>
      <c r="MHI113" s="376"/>
      <c r="MHJ113" s="376"/>
      <c r="MHK113" s="376"/>
      <c r="MHL113" s="376"/>
      <c r="MHM113" s="376"/>
      <c r="MHN113" s="376"/>
      <c r="MHO113" s="376"/>
      <c r="MHP113" s="376"/>
      <c r="MHQ113" s="376"/>
      <c r="MHR113" s="376"/>
      <c r="MHS113" s="376"/>
      <c r="MHT113" s="376"/>
      <c r="MHU113" s="376"/>
      <c r="MHV113" s="376"/>
      <c r="MHW113" s="376"/>
      <c r="MHX113" s="376"/>
      <c r="MHY113" s="376"/>
      <c r="MHZ113" s="376"/>
      <c r="MIA113" s="376"/>
      <c r="MIB113" s="376"/>
      <c r="MIC113" s="376"/>
      <c r="MID113" s="376"/>
      <c r="MIE113" s="376"/>
      <c r="MIF113" s="376"/>
      <c r="MIG113" s="376"/>
      <c r="MIH113" s="376"/>
      <c r="MII113" s="376"/>
      <c r="MIJ113" s="376"/>
      <c r="MIK113" s="376"/>
      <c r="MIL113" s="376"/>
      <c r="MIM113" s="376"/>
      <c r="MIN113" s="376"/>
      <c r="MIO113" s="376"/>
      <c r="MIP113" s="376"/>
      <c r="MIQ113" s="376"/>
      <c r="MIR113" s="376"/>
      <c r="MIS113" s="376"/>
      <c r="MIT113" s="376"/>
      <c r="MIU113" s="376"/>
      <c r="MIV113" s="376"/>
      <c r="MIW113" s="376"/>
      <c r="MIX113" s="376"/>
      <c r="MIY113" s="376"/>
      <c r="MIZ113" s="376"/>
      <c r="MJA113" s="376"/>
      <c r="MJB113" s="376"/>
      <c r="MJC113" s="376"/>
      <c r="MJD113" s="376"/>
      <c r="MJE113" s="376"/>
      <c r="MJF113" s="376"/>
      <c r="MJG113" s="376"/>
      <c r="MJH113" s="376"/>
      <c r="MJI113" s="376"/>
      <c r="MJJ113" s="376"/>
      <c r="MJK113" s="376"/>
      <c r="MJL113" s="376"/>
      <c r="MJM113" s="376"/>
      <c r="MJN113" s="376"/>
      <c r="MJO113" s="376"/>
      <c r="MJP113" s="376"/>
      <c r="MJQ113" s="376"/>
      <c r="MJR113" s="376"/>
      <c r="MJS113" s="376"/>
      <c r="MJT113" s="376"/>
      <c r="MJU113" s="376"/>
      <c r="MJV113" s="376"/>
      <c r="MJW113" s="376"/>
      <c r="MJX113" s="376"/>
      <c r="MJY113" s="376"/>
      <c r="MJZ113" s="376"/>
      <c r="MKA113" s="376"/>
      <c r="MKB113" s="376"/>
      <c r="MKC113" s="376"/>
      <c r="MKD113" s="376"/>
      <c r="MKE113" s="376"/>
      <c r="MKF113" s="376"/>
      <c r="MKG113" s="376"/>
      <c r="MKH113" s="376"/>
      <c r="MKI113" s="376"/>
      <c r="MKJ113" s="376"/>
      <c r="MKK113" s="376"/>
      <c r="MKL113" s="376"/>
      <c r="MKM113" s="376"/>
      <c r="MKN113" s="376"/>
      <c r="MKO113" s="376"/>
      <c r="MKP113" s="376"/>
      <c r="MKQ113" s="376"/>
      <c r="MKR113" s="376"/>
      <c r="MKS113" s="376"/>
      <c r="MKT113" s="376"/>
      <c r="MKU113" s="376"/>
      <c r="MKV113" s="376"/>
      <c r="MKW113" s="376"/>
      <c r="MKX113" s="376"/>
      <c r="MKY113" s="376"/>
      <c r="MKZ113" s="376"/>
      <c r="MLA113" s="376"/>
      <c r="MLB113" s="376"/>
      <c r="MLC113" s="376"/>
      <c r="MLD113" s="376"/>
      <c r="MLE113" s="376"/>
      <c r="MLF113" s="376"/>
      <c r="MLG113" s="376"/>
      <c r="MLH113" s="376"/>
      <c r="MLI113" s="376"/>
      <c r="MLJ113" s="376"/>
      <c r="MLK113" s="376"/>
      <c r="MLL113" s="376"/>
      <c r="MLM113" s="376"/>
      <c r="MLN113" s="376"/>
      <c r="MLO113" s="376"/>
      <c r="MLP113" s="376"/>
      <c r="MLQ113" s="376"/>
      <c r="MLR113" s="376"/>
      <c r="MLS113" s="376"/>
      <c r="MLT113" s="376"/>
      <c r="MLU113" s="376"/>
      <c r="MLV113" s="376"/>
      <c r="MLW113" s="376"/>
      <c r="MLX113" s="376"/>
      <c r="MLY113" s="376"/>
      <c r="MLZ113" s="376"/>
      <c r="MMA113" s="376"/>
      <c r="MMB113" s="376"/>
      <c r="MMC113" s="376"/>
      <c r="MMD113" s="376"/>
      <c r="MME113" s="376"/>
      <c r="MMF113" s="376"/>
      <c r="MMG113" s="376"/>
      <c r="MMH113" s="376"/>
      <c r="MMI113" s="376"/>
      <c r="MMJ113" s="376"/>
      <c r="MMK113" s="376"/>
      <c r="MML113" s="376"/>
      <c r="MMM113" s="376"/>
      <c r="MMN113" s="376"/>
      <c r="MMO113" s="376"/>
      <c r="MMP113" s="376"/>
      <c r="MMQ113" s="376"/>
      <c r="MMR113" s="376"/>
      <c r="MMS113" s="376"/>
      <c r="MMT113" s="376"/>
      <c r="MMU113" s="376"/>
      <c r="MMV113" s="376"/>
      <c r="MMW113" s="376"/>
      <c r="MMX113" s="376"/>
      <c r="MMY113" s="376"/>
      <c r="MMZ113" s="376"/>
      <c r="MNA113" s="376"/>
      <c r="MNB113" s="376"/>
      <c r="MNC113" s="376"/>
      <c r="MND113" s="376"/>
      <c r="MNE113" s="376"/>
      <c r="MNF113" s="376"/>
      <c r="MNG113" s="376"/>
      <c r="MNH113" s="376"/>
      <c r="MNI113" s="376"/>
      <c r="MNJ113" s="376"/>
      <c r="MNK113" s="376"/>
      <c r="MNL113" s="376"/>
      <c r="MNM113" s="376"/>
      <c r="MNN113" s="376"/>
      <c r="MNO113" s="376"/>
      <c r="MNP113" s="376"/>
      <c r="MNQ113" s="376"/>
      <c r="MNR113" s="376"/>
      <c r="MNS113" s="376"/>
      <c r="MNT113" s="376"/>
      <c r="MNU113" s="376"/>
      <c r="MNV113" s="376"/>
      <c r="MNW113" s="376"/>
      <c r="MNX113" s="376"/>
      <c r="MNY113" s="376"/>
      <c r="MNZ113" s="376"/>
      <c r="MOA113" s="376"/>
      <c r="MOB113" s="376"/>
      <c r="MOC113" s="376"/>
      <c r="MOD113" s="376"/>
      <c r="MOE113" s="376"/>
      <c r="MOF113" s="376"/>
      <c r="MOG113" s="376"/>
      <c r="MOH113" s="376"/>
      <c r="MOI113" s="376"/>
      <c r="MOJ113" s="376"/>
      <c r="MOK113" s="376"/>
      <c r="MOL113" s="376"/>
      <c r="MOM113" s="376"/>
      <c r="MON113" s="376"/>
      <c r="MOO113" s="376"/>
      <c r="MOP113" s="376"/>
      <c r="MOQ113" s="376"/>
      <c r="MOR113" s="376"/>
      <c r="MOS113" s="376"/>
      <c r="MOT113" s="376"/>
      <c r="MOU113" s="376"/>
      <c r="MOV113" s="376"/>
      <c r="MOW113" s="376"/>
      <c r="MOX113" s="376"/>
      <c r="MOY113" s="376"/>
      <c r="MOZ113" s="376"/>
      <c r="MPA113" s="376"/>
      <c r="MPB113" s="376"/>
      <c r="MPC113" s="376"/>
      <c r="MPD113" s="376"/>
      <c r="MPE113" s="376"/>
      <c r="MPF113" s="376"/>
      <c r="MPG113" s="376"/>
      <c r="MPH113" s="376"/>
      <c r="MPI113" s="376"/>
      <c r="MPJ113" s="376"/>
      <c r="MPK113" s="376"/>
      <c r="MPL113" s="376"/>
      <c r="MPM113" s="376"/>
      <c r="MPN113" s="376"/>
      <c r="MPO113" s="376"/>
      <c r="MPP113" s="376"/>
      <c r="MPQ113" s="376"/>
      <c r="MPR113" s="376"/>
      <c r="MPS113" s="376"/>
      <c r="MPT113" s="376"/>
      <c r="MPU113" s="376"/>
      <c r="MPV113" s="376"/>
      <c r="MPW113" s="376"/>
      <c r="MPX113" s="376"/>
      <c r="MPY113" s="376"/>
      <c r="MPZ113" s="376"/>
      <c r="MQA113" s="376"/>
      <c r="MQB113" s="376"/>
      <c r="MQC113" s="376"/>
      <c r="MQD113" s="376"/>
      <c r="MQE113" s="376"/>
      <c r="MQF113" s="376"/>
      <c r="MQG113" s="376"/>
      <c r="MQH113" s="376"/>
      <c r="MQI113" s="376"/>
      <c r="MQJ113" s="376"/>
      <c r="MQK113" s="376"/>
      <c r="MQL113" s="376"/>
      <c r="MQM113" s="376"/>
      <c r="MQN113" s="376"/>
      <c r="MQO113" s="376"/>
      <c r="MQP113" s="376"/>
      <c r="MQQ113" s="376"/>
      <c r="MQR113" s="376"/>
      <c r="MQS113" s="376"/>
      <c r="MQT113" s="376"/>
      <c r="MQU113" s="376"/>
      <c r="MQV113" s="376"/>
      <c r="MQW113" s="376"/>
      <c r="MQX113" s="376"/>
      <c r="MQY113" s="376"/>
      <c r="MQZ113" s="376"/>
      <c r="MRA113" s="376"/>
      <c r="MRB113" s="376"/>
      <c r="MRC113" s="376"/>
      <c r="MRD113" s="376"/>
      <c r="MRE113" s="376"/>
      <c r="MRF113" s="376"/>
      <c r="MRG113" s="376"/>
      <c r="MRH113" s="376"/>
      <c r="MRI113" s="376"/>
      <c r="MRJ113" s="376"/>
      <c r="MRK113" s="376"/>
      <c r="MRL113" s="376"/>
      <c r="MRM113" s="376"/>
      <c r="MRN113" s="376"/>
      <c r="MRO113" s="376"/>
      <c r="MRP113" s="376"/>
      <c r="MRQ113" s="376"/>
      <c r="MRR113" s="376"/>
      <c r="MRS113" s="376"/>
      <c r="MRT113" s="376"/>
      <c r="MRU113" s="376"/>
      <c r="MRV113" s="376"/>
      <c r="MRW113" s="376"/>
      <c r="MRX113" s="376"/>
      <c r="MRY113" s="376"/>
      <c r="MRZ113" s="376"/>
      <c r="MSA113" s="376"/>
      <c r="MSB113" s="376"/>
      <c r="MSC113" s="376"/>
      <c r="MSD113" s="376"/>
      <c r="MSE113" s="376"/>
      <c r="MSF113" s="376"/>
      <c r="MSG113" s="376"/>
      <c r="MSH113" s="376"/>
      <c r="MSI113" s="376"/>
      <c r="MSJ113" s="376"/>
      <c r="MSK113" s="376"/>
      <c r="MSL113" s="376"/>
      <c r="MSM113" s="376"/>
      <c r="MSN113" s="376"/>
      <c r="MSO113" s="376"/>
      <c r="MSP113" s="376"/>
      <c r="MSQ113" s="376"/>
      <c r="MSR113" s="376"/>
      <c r="MSS113" s="376"/>
      <c r="MST113" s="376"/>
      <c r="MSU113" s="376"/>
      <c r="MSV113" s="376"/>
      <c r="MSW113" s="376"/>
      <c r="MSX113" s="376"/>
      <c r="MSY113" s="376"/>
      <c r="MSZ113" s="376"/>
      <c r="MTA113" s="376"/>
      <c r="MTB113" s="376"/>
      <c r="MTC113" s="376"/>
      <c r="MTD113" s="376"/>
      <c r="MTE113" s="376"/>
      <c r="MTF113" s="376"/>
      <c r="MTG113" s="376"/>
      <c r="MTH113" s="376"/>
      <c r="MTI113" s="376"/>
      <c r="MTJ113" s="376"/>
      <c r="MTK113" s="376"/>
      <c r="MTL113" s="376"/>
      <c r="MTM113" s="376"/>
      <c r="MTN113" s="376"/>
      <c r="MTO113" s="376"/>
      <c r="MTP113" s="376"/>
      <c r="MTQ113" s="376"/>
      <c r="MTR113" s="376"/>
      <c r="MTS113" s="376"/>
      <c r="MTT113" s="376"/>
      <c r="MTU113" s="376"/>
      <c r="MTV113" s="376"/>
      <c r="MTW113" s="376"/>
      <c r="MTX113" s="376"/>
      <c r="MTY113" s="376"/>
      <c r="MTZ113" s="376"/>
      <c r="MUA113" s="376"/>
      <c r="MUB113" s="376"/>
      <c r="MUC113" s="376"/>
      <c r="MUD113" s="376"/>
      <c r="MUE113" s="376"/>
      <c r="MUF113" s="376"/>
      <c r="MUG113" s="376"/>
      <c r="MUH113" s="376"/>
      <c r="MUI113" s="376"/>
      <c r="MUJ113" s="376"/>
      <c r="MUK113" s="376"/>
      <c r="MUL113" s="376"/>
      <c r="MUM113" s="376"/>
      <c r="MUN113" s="376"/>
      <c r="MUO113" s="376"/>
      <c r="MUP113" s="376"/>
      <c r="MUQ113" s="376"/>
      <c r="MUR113" s="376"/>
      <c r="MUS113" s="376"/>
      <c r="MUT113" s="376"/>
      <c r="MUU113" s="376"/>
      <c r="MUV113" s="376"/>
      <c r="MUW113" s="376"/>
      <c r="MUX113" s="376"/>
      <c r="MUY113" s="376"/>
      <c r="MUZ113" s="376"/>
      <c r="MVA113" s="376"/>
      <c r="MVB113" s="376"/>
      <c r="MVC113" s="376"/>
      <c r="MVD113" s="376"/>
      <c r="MVE113" s="376"/>
      <c r="MVF113" s="376"/>
      <c r="MVG113" s="376"/>
      <c r="MVH113" s="376"/>
      <c r="MVI113" s="376"/>
      <c r="MVJ113" s="376"/>
      <c r="MVK113" s="376"/>
      <c r="MVL113" s="376"/>
      <c r="MVM113" s="376"/>
      <c r="MVN113" s="376"/>
      <c r="MVO113" s="376"/>
      <c r="MVP113" s="376"/>
      <c r="MVQ113" s="376"/>
      <c r="MVR113" s="376"/>
      <c r="MVS113" s="376"/>
      <c r="MVT113" s="376"/>
      <c r="MVU113" s="376"/>
      <c r="MVV113" s="376"/>
      <c r="MVW113" s="376"/>
      <c r="MVX113" s="376"/>
      <c r="MVY113" s="376"/>
      <c r="MVZ113" s="376"/>
      <c r="MWA113" s="376"/>
      <c r="MWB113" s="376"/>
      <c r="MWC113" s="376"/>
      <c r="MWD113" s="376"/>
      <c r="MWE113" s="376"/>
      <c r="MWF113" s="376"/>
      <c r="MWG113" s="376"/>
      <c r="MWH113" s="376"/>
      <c r="MWI113" s="376"/>
      <c r="MWJ113" s="376"/>
      <c r="MWK113" s="376"/>
      <c r="MWL113" s="376"/>
      <c r="MWM113" s="376"/>
      <c r="MWN113" s="376"/>
      <c r="MWO113" s="376"/>
      <c r="MWP113" s="376"/>
      <c r="MWQ113" s="376"/>
      <c r="MWR113" s="376"/>
      <c r="MWS113" s="376"/>
      <c r="MWT113" s="376"/>
      <c r="MWU113" s="376"/>
      <c r="MWV113" s="376"/>
      <c r="MWW113" s="376"/>
      <c r="MWX113" s="376"/>
      <c r="MWY113" s="376"/>
      <c r="MWZ113" s="376"/>
      <c r="MXA113" s="376"/>
      <c r="MXB113" s="376"/>
      <c r="MXC113" s="376"/>
      <c r="MXD113" s="376"/>
      <c r="MXE113" s="376"/>
      <c r="MXF113" s="376"/>
      <c r="MXG113" s="376"/>
      <c r="MXH113" s="376"/>
      <c r="MXI113" s="376"/>
      <c r="MXJ113" s="376"/>
      <c r="MXK113" s="376"/>
      <c r="MXL113" s="376"/>
      <c r="MXM113" s="376"/>
      <c r="MXN113" s="376"/>
      <c r="MXO113" s="376"/>
      <c r="MXP113" s="376"/>
      <c r="MXQ113" s="376"/>
      <c r="MXR113" s="376"/>
      <c r="MXS113" s="376"/>
      <c r="MXT113" s="376"/>
      <c r="MXU113" s="376"/>
      <c r="MXV113" s="376"/>
      <c r="MXW113" s="376"/>
      <c r="MXX113" s="376"/>
      <c r="MXY113" s="376"/>
      <c r="MXZ113" s="376"/>
      <c r="MYA113" s="376"/>
      <c r="MYB113" s="376"/>
      <c r="MYC113" s="376"/>
      <c r="MYD113" s="376"/>
      <c r="MYE113" s="376"/>
      <c r="MYF113" s="376"/>
      <c r="MYG113" s="376"/>
      <c r="MYH113" s="376"/>
      <c r="MYI113" s="376"/>
      <c r="MYJ113" s="376"/>
      <c r="MYK113" s="376"/>
      <c r="MYL113" s="376"/>
      <c r="MYM113" s="376"/>
      <c r="MYN113" s="376"/>
      <c r="MYO113" s="376"/>
      <c r="MYP113" s="376"/>
      <c r="MYQ113" s="376"/>
      <c r="MYR113" s="376"/>
      <c r="MYS113" s="376"/>
      <c r="MYT113" s="376"/>
      <c r="MYU113" s="376"/>
      <c r="MYV113" s="376"/>
      <c r="MYW113" s="376"/>
      <c r="MYX113" s="376"/>
      <c r="MYY113" s="376"/>
      <c r="MYZ113" s="376"/>
      <c r="MZA113" s="376"/>
      <c r="MZB113" s="376"/>
      <c r="MZC113" s="376"/>
      <c r="MZD113" s="376"/>
      <c r="MZE113" s="376"/>
      <c r="MZF113" s="376"/>
      <c r="MZG113" s="376"/>
      <c r="MZH113" s="376"/>
      <c r="MZI113" s="376"/>
      <c r="MZJ113" s="376"/>
      <c r="MZK113" s="376"/>
      <c r="MZL113" s="376"/>
      <c r="MZM113" s="376"/>
      <c r="MZN113" s="376"/>
      <c r="MZO113" s="376"/>
      <c r="MZP113" s="376"/>
      <c r="MZQ113" s="376"/>
      <c r="MZR113" s="376"/>
      <c r="MZS113" s="376"/>
      <c r="MZT113" s="376"/>
      <c r="MZU113" s="376"/>
      <c r="MZV113" s="376"/>
      <c r="MZW113" s="376"/>
      <c r="MZX113" s="376"/>
      <c r="MZY113" s="376"/>
      <c r="MZZ113" s="376"/>
      <c r="NAA113" s="376"/>
      <c r="NAB113" s="376"/>
      <c r="NAC113" s="376"/>
      <c r="NAD113" s="376"/>
      <c r="NAE113" s="376"/>
      <c r="NAF113" s="376"/>
      <c r="NAG113" s="376"/>
      <c r="NAH113" s="376"/>
      <c r="NAI113" s="376"/>
      <c r="NAJ113" s="376"/>
      <c r="NAK113" s="376"/>
      <c r="NAL113" s="376"/>
      <c r="NAM113" s="376"/>
      <c r="NAN113" s="376"/>
      <c r="NAO113" s="376"/>
      <c r="NAP113" s="376"/>
      <c r="NAQ113" s="376"/>
      <c r="NAR113" s="376"/>
      <c r="NAS113" s="376"/>
      <c r="NAT113" s="376"/>
      <c r="NAU113" s="376"/>
      <c r="NAV113" s="376"/>
      <c r="NAW113" s="376"/>
      <c r="NAX113" s="376"/>
      <c r="NAY113" s="376"/>
      <c r="NAZ113" s="376"/>
      <c r="NBA113" s="376"/>
      <c r="NBB113" s="376"/>
      <c r="NBC113" s="376"/>
      <c r="NBD113" s="376"/>
      <c r="NBE113" s="376"/>
      <c r="NBF113" s="376"/>
      <c r="NBG113" s="376"/>
      <c r="NBH113" s="376"/>
      <c r="NBI113" s="376"/>
      <c r="NBJ113" s="376"/>
      <c r="NBK113" s="376"/>
      <c r="NBL113" s="376"/>
      <c r="NBM113" s="376"/>
      <c r="NBN113" s="376"/>
      <c r="NBO113" s="376"/>
      <c r="NBP113" s="376"/>
      <c r="NBQ113" s="376"/>
      <c r="NBR113" s="376"/>
      <c r="NBS113" s="376"/>
      <c r="NBT113" s="376"/>
      <c r="NBU113" s="376"/>
      <c r="NBV113" s="376"/>
      <c r="NBW113" s="376"/>
      <c r="NBX113" s="376"/>
      <c r="NBY113" s="376"/>
      <c r="NBZ113" s="376"/>
      <c r="NCA113" s="376"/>
      <c r="NCB113" s="376"/>
      <c r="NCC113" s="376"/>
      <c r="NCD113" s="376"/>
      <c r="NCE113" s="376"/>
      <c r="NCF113" s="376"/>
      <c r="NCG113" s="376"/>
      <c r="NCH113" s="376"/>
      <c r="NCI113" s="376"/>
      <c r="NCJ113" s="376"/>
      <c r="NCK113" s="376"/>
      <c r="NCL113" s="376"/>
      <c r="NCM113" s="376"/>
      <c r="NCN113" s="376"/>
      <c r="NCO113" s="376"/>
      <c r="NCP113" s="376"/>
      <c r="NCQ113" s="376"/>
      <c r="NCR113" s="376"/>
      <c r="NCS113" s="376"/>
      <c r="NCT113" s="376"/>
      <c r="NCU113" s="376"/>
      <c r="NCV113" s="376"/>
      <c r="NCW113" s="376"/>
      <c r="NCX113" s="376"/>
      <c r="NCY113" s="376"/>
      <c r="NCZ113" s="376"/>
      <c r="NDA113" s="376"/>
      <c r="NDB113" s="376"/>
      <c r="NDC113" s="376"/>
      <c r="NDD113" s="376"/>
      <c r="NDE113" s="376"/>
      <c r="NDF113" s="376"/>
      <c r="NDG113" s="376"/>
      <c r="NDH113" s="376"/>
      <c r="NDI113" s="376"/>
      <c r="NDJ113" s="376"/>
      <c r="NDK113" s="376"/>
      <c r="NDL113" s="376"/>
      <c r="NDM113" s="376"/>
      <c r="NDN113" s="376"/>
      <c r="NDO113" s="376"/>
      <c r="NDP113" s="376"/>
      <c r="NDQ113" s="376"/>
      <c r="NDR113" s="376"/>
      <c r="NDS113" s="376"/>
      <c r="NDT113" s="376"/>
      <c r="NDU113" s="376"/>
      <c r="NDV113" s="376"/>
      <c r="NDW113" s="376"/>
      <c r="NDX113" s="376"/>
      <c r="NDY113" s="376"/>
      <c r="NDZ113" s="376"/>
      <c r="NEA113" s="376"/>
      <c r="NEB113" s="376"/>
      <c r="NEC113" s="376"/>
      <c r="NED113" s="376"/>
      <c r="NEE113" s="376"/>
      <c r="NEF113" s="376"/>
      <c r="NEG113" s="376"/>
      <c r="NEH113" s="376"/>
      <c r="NEI113" s="376"/>
      <c r="NEJ113" s="376"/>
      <c r="NEK113" s="376"/>
      <c r="NEL113" s="376"/>
      <c r="NEM113" s="376"/>
      <c r="NEN113" s="376"/>
      <c r="NEO113" s="376"/>
      <c r="NEP113" s="376"/>
      <c r="NEQ113" s="376"/>
      <c r="NER113" s="376"/>
      <c r="NES113" s="376"/>
      <c r="NET113" s="376"/>
      <c r="NEU113" s="376"/>
      <c r="NEV113" s="376"/>
      <c r="NEW113" s="376"/>
      <c r="NEX113" s="376"/>
      <c r="NEY113" s="376"/>
      <c r="NEZ113" s="376"/>
      <c r="NFA113" s="376"/>
      <c r="NFB113" s="376"/>
      <c r="NFC113" s="376"/>
      <c r="NFD113" s="376"/>
      <c r="NFE113" s="376"/>
      <c r="NFF113" s="376"/>
      <c r="NFG113" s="376"/>
      <c r="NFH113" s="376"/>
      <c r="NFI113" s="376"/>
      <c r="NFJ113" s="376"/>
      <c r="NFK113" s="376"/>
      <c r="NFL113" s="376"/>
      <c r="NFM113" s="376"/>
      <c r="NFN113" s="376"/>
      <c r="NFO113" s="376"/>
      <c r="NFP113" s="376"/>
      <c r="NFQ113" s="376"/>
      <c r="NFR113" s="376"/>
      <c r="NFS113" s="376"/>
      <c r="NFT113" s="376"/>
      <c r="NFU113" s="376"/>
      <c r="NFV113" s="376"/>
      <c r="NFW113" s="376"/>
      <c r="NFX113" s="376"/>
      <c r="NFY113" s="376"/>
      <c r="NFZ113" s="376"/>
      <c r="NGA113" s="376"/>
      <c r="NGB113" s="376"/>
      <c r="NGC113" s="376"/>
      <c r="NGD113" s="376"/>
      <c r="NGE113" s="376"/>
      <c r="NGF113" s="376"/>
      <c r="NGG113" s="376"/>
      <c r="NGH113" s="376"/>
      <c r="NGI113" s="376"/>
      <c r="NGJ113" s="376"/>
      <c r="NGK113" s="376"/>
      <c r="NGL113" s="376"/>
      <c r="NGM113" s="376"/>
      <c r="NGN113" s="376"/>
      <c r="NGO113" s="376"/>
      <c r="NGP113" s="376"/>
      <c r="NGQ113" s="376"/>
      <c r="NGR113" s="376"/>
      <c r="NGS113" s="376"/>
      <c r="NGT113" s="376"/>
      <c r="NGU113" s="376"/>
      <c r="NGV113" s="376"/>
      <c r="NGW113" s="376"/>
      <c r="NGX113" s="376"/>
      <c r="NGY113" s="376"/>
      <c r="NGZ113" s="376"/>
      <c r="NHA113" s="376"/>
      <c r="NHB113" s="376"/>
      <c r="NHC113" s="376"/>
      <c r="NHD113" s="376"/>
      <c r="NHE113" s="376"/>
      <c r="NHF113" s="376"/>
      <c r="NHG113" s="376"/>
      <c r="NHH113" s="376"/>
      <c r="NHI113" s="376"/>
      <c r="NHJ113" s="376"/>
      <c r="NHK113" s="376"/>
      <c r="NHL113" s="376"/>
      <c r="NHM113" s="376"/>
      <c r="NHN113" s="376"/>
      <c r="NHO113" s="376"/>
      <c r="NHP113" s="376"/>
      <c r="NHQ113" s="376"/>
      <c r="NHR113" s="376"/>
      <c r="NHS113" s="376"/>
      <c r="NHT113" s="376"/>
      <c r="NHU113" s="376"/>
      <c r="NHV113" s="376"/>
      <c r="NHW113" s="376"/>
      <c r="NHX113" s="376"/>
      <c r="NHY113" s="376"/>
      <c r="NHZ113" s="376"/>
      <c r="NIA113" s="376"/>
      <c r="NIB113" s="376"/>
      <c r="NIC113" s="376"/>
      <c r="NID113" s="376"/>
      <c r="NIE113" s="376"/>
      <c r="NIF113" s="376"/>
      <c r="NIG113" s="376"/>
      <c r="NIH113" s="376"/>
      <c r="NII113" s="376"/>
      <c r="NIJ113" s="376"/>
      <c r="NIK113" s="376"/>
      <c r="NIL113" s="376"/>
      <c r="NIM113" s="376"/>
      <c r="NIN113" s="376"/>
      <c r="NIO113" s="376"/>
      <c r="NIP113" s="376"/>
      <c r="NIQ113" s="376"/>
      <c r="NIR113" s="376"/>
      <c r="NIS113" s="376"/>
      <c r="NIT113" s="376"/>
      <c r="NIU113" s="376"/>
      <c r="NIV113" s="376"/>
      <c r="NIW113" s="376"/>
      <c r="NIX113" s="376"/>
      <c r="NIY113" s="376"/>
      <c r="NIZ113" s="376"/>
      <c r="NJA113" s="376"/>
      <c r="NJB113" s="376"/>
      <c r="NJC113" s="376"/>
      <c r="NJD113" s="376"/>
      <c r="NJE113" s="376"/>
      <c r="NJF113" s="376"/>
      <c r="NJG113" s="376"/>
      <c r="NJH113" s="376"/>
      <c r="NJI113" s="376"/>
      <c r="NJJ113" s="376"/>
      <c r="NJK113" s="376"/>
      <c r="NJL113" s="376"/>
      <c r="NJM113" s="376"/>
      <c r="NJN113" s="376"/>
      <c r="NJO113" s="376"/>
      <c r="NJP113" s="376"/>
      <c r="NJQ113" s="376"/>
      <c r="NJR113" s="376"/>
      <c r="NJS113" s="376"/>
      <c r="NJT113" s="376"/>
      <c r="NJU113" s="376"/>
      <c r="NJV113" s="376"/>
      <c r="NJW113" s="376"/>
      <c r="NJX113" s="376"/>
      <c r="NJY113" s="376"/>
      <c r="NJZ113" s="376"/>
      <c r="NKA113" s="376"/>
      <c r="NKB113" s="376"/>
      <c r="NKC113" s="376"/>
      <c r="NKD113" s="376"/>
      <c r="NKE113" s="376"/>
      <c r="NKF113" s="376"/>
      <c r="NKG113" s="376"/>
      <c r="NKH113" s="376"/>
      <c r="NKI113" s="376"/>
      <c r="NKJ113" s="376"/>
      <c r="NKK113" s="376"/>
      <c r="NKL113" s="376"/>
      <c r="NKM113" s="376"/>
      <c r="NKN113" s="376"/>
      <c r="NKO113" s="376"/>
      <c r="NKP113" s="376"/>
      <c r="NKQ113" s="376"/>
      <c r="NKR113" s="376"/>
      <c r="NKS113" s="376"/>
      <c r="NKT113" s="376"/>
      <c r="NKU113" s="376"/>
      <c r="NKV113" s="376"/>
      <c r="NKW113" s="376"/>
      <c r="NKX113" s="376"/>
      <c r="NKY113" s="376"/>
      <c r="NKZ113" s="376"/>
      <c r="NLA113" s="376"/>
      <c r="NLB113" s="376"/>
      <c r="NLC113" s="376"/>
      <c r="NLD113" s="376"/>
      <c r="NLE113" s="376"/>
      <c r="NLF113" s="376"/>
      <c r="NLG113" s="376"/>
      <c r="NLH113" s="376"/>
      <c r="NLI113" s="376"/>
      <c r="NLJ113" s="376"/>
      <c r="NLK113" s="376"/>
      <c r="NLL113" s="376"/>
      <c r="NLM113" s="376"/>
      <c r="NLN113" s="376"/>
      <c r="NLO113" s="376"/>
      <c r="NLP113" s="376"/>
      <c r="NLQ113" s="376"/>
      <c r="NLR113" s="376"/>
      <c r="NLS113" s="376"/>
      <c r="NLT113" s="376"/>
      <c r="NLU113" s="376"/>
      <c r="NLV113" s="376"/>
      <c r="NLW113" s="376"/>
      <c r="NLX113" s="376"/>
      <c r="NLY113" s="376"/>
      <c r="NLZ113" s="376"/>
      <c r="NMA113" s="376"/>
      <c r="NMB113" s="376"/>
      <c r="NMC113" s="376"/>
      <c r="NMD113" s="376"/>
      <c r="NME113" s="376"/>
      <c r="NMF113" s="376"/>
      <c r="NMG113" s="376"/>
      <c r="NMH113" s="376"/>
      <c r="NMI113" s="376"/>
      <c r="NMJ113" s="376"/>
      <c r="NMK113" s="376"/>
      <c r="NML113" s="376"/>
      <c r="NMM113" s="376"/>
      <c r="NMN113" s="376"/>
      <c r="NMO113" s="376"/>
      <c r="NMP113" s="376"/>
      <c r="NMQ113" s="376"/>
      <c r="NMR113" s="376"/>
      <c r="NMS113" s="376"/>
      <c r="NMT113" s="376"/>
      <c r="NMU113" s="376"/>
      <c r="NMV113" s="376"/>
      <c r="NMW113" s="376"/>
      <c r="NMX113" s="376"/>
      <c r="NMY113" s="376"/>
      <c r="NMZ113" s="376"/>
      <c r="NNA113" s="376"/>
      <c r="NNB113" s="376"/>
      <c r="NNC113" s="376"/>
      <c r="NND113" s="376"/>
      <c r="NNE113" s="376"/>
      <c r="NNF113" s="376"/>
      <c r="NNG113" s="376"/>
      <c r="NNH113" s="376"/>
      <c r="NNI113" s="376"/>
      <c r="NNJ113" s="376"/>
      <c r="NNK113" s="376"/>
      <c r="NNL113" s="376"/>
      <c r="NNM113" s="376"/>
      <c r="NNN113" s="376"/>
      <c r="NNO113" s="376"/>
      <c r="NNP113" s="376"/>
      <c r="NNQ113" s="376"/>
      <c r="NNR113" s="376"/>
      <c r="NNS113" s="376"/>
      <c r="NNT113" s="376"/>
      <c r="NNU113" s="376"/>
      <c r="NNV113" s="376"/>
      <c r="NNW113" s="376"/>
      <c r="NNX113" s="376"/>
      <c r="NNY113" s="376"/>
      <c r="NNZ113" s="376"/>
      <c r="NOA113" s="376"/>
      <c r="NOB113" s="376"/>
      <c r="NOC113" s="376"/>
      <c r="NOD113" s="376"/>
      <c r="NOE113" s="376"/>
      <c r="NOF113" s="376"/>
      <c r="NOG113" s="376"/>
      <c r="NOH113" s="376"/>
      <c r="NOI113" s="376"/>
      <c r="NOJ113" s="376"/>
      <c r="NOK113" s="376"/>
      <c r="NOL113" s="376"/>
      <c r="NOM113" s="376"/>
      <c r="NON113" s="376"/>
      <c r="NOO113" s="376"/>
      <c r="NOP113" s="376"/>
      <c r="NOQ113" s="376"/>
      <c r="NOR113" s="376"/>
      <c r="NOS113" s="376"/>
      <c r="NOT113" s="376"/>
      <c r="NOU113" s="376"/>
      <c r="NOV113" s="376"/>
      <c r="NOW113" s="376"/>
      <c r="NOX113" s="376"/>
      <c r="NOY113" s="376"/>
      <c r="NOZ113" s="376"/>
      <c r="NPA113" s="376"/>
      <c r="NPB113" s="376"/>
      <c r="NPC113" s="376"/>
      <c r="NPD113" s="376"/>
      <c r="NPE113" s="376"/>
      <c r="NPF113" s="376"/>
      <c r="NPG113" s="376"/>
      <c r="NPH113" s="376"/>
      <c r="NPI113" s="376"/>
      <c r="NPJ113" s="376"/>
      <c r="NPK113" s="376"/>
      <c r="NPL113" s="376"/>
      <c r="NPM113" s="376"/>
      <c r="NPN113" s="376"/>
      <c r="NPO113" s="376"/>
      <c r="NPP113" s="376"/>
      <c r="NPQ113" s="376"/>
      <c r="NPR113" s="376"/>
      <c r="NPS113" s="376"/>
      <c r="NPT113" s="376"/>
      <c r="NPU113" s="376"/>
      <c r="NPV113" s="376"/>
      <c r="NPW113" s="376"/>
      <c r="NPX113" s="376"/>
      <c r="NPY113" s="376"/>
      <c r="NPZ113" s="376"/>
      <c r="NQA113" s="376"/>
      <c r="NQB113" s="376"/>
      <c r="NQC113" s="376"/>
      <c r="NQD113" s="376"/>
      <c r="NQE113" s="376"/>
      <c r="NQF113" s="376"/>
      <c r="NQG113" s="376"/>
      <c r="NQH113" s="376"/>
      <c r="NQI113" s="376"/>
      <c r="NQJ113" s="376"/>
      <c r="NQK113" s="376"/>
      <c r="NQL113" s="376"/>
      <c r="NQM113" s="376"/>
      <c r="NQN113" s="376"/>
      <c r="NQO113" s="376"/>
      <c r="NQP113" s="376"/>
      <c r="NQQ113" s="376"/>
      <c r="NQR113" s="376"/>
      <c r="NQS113" s="376"/>
      <c r="NQT113" s="376"/>
      <c r="NQU113" s="376"/>
      <c r="NQV113" s="376"/>
      <c r="NQW113" s="376"/>
      <c r="NQX113" s="376"/>
      <c r="NQY113" s="376"/>
      <c r="NQZ113" s="376"/>
      <c r="NRA113" s="376"/>
      <c r="NRB113" s="376"/>
      <c r="NRC113" s="376"/>
      <c r="NRD113" s="376"/>
      <c r="NRE113" s="376"/>
      <c r="NRF113" s="376"/>
      <c r="NRG113" s="376"/>
      <c r="NRH113" s="376"/>
      <c r="NRI113" s="376"/>
      <c r="NRJ113" s="376"/>
      <c r="NRK113" s="376"/>
      <c r="NRL113" s="376"/>
      <c r="NRM113" s="376"/>
      <c r="NRN113" s="376"/>
      <c r="NRO113" s="376"/>
      <c r="NRP113" s="376"/>
      <c r="NRQ113" s="376"/>
      <c r="NRR113" s="376"/>
      <c r="NRS113" s="376"/>
      <c r="NRT113" s="376"/>
      <c r="NRU113" s="376"/>
      <c r="NRV113" s="376"/>
      <c r="NRW113" s="376"/>
      <c r="NRX113" s="376"/>
      <c r="NRY113" s="376"/>
      <c r="NRZ113" s="376"/>
      <c r="NSA113" s="376"/>
      <c r="NSB113" s="376"/>
      <c r="NSC113" s="376"/>
      <c r="NSD113" s="376"/>
      <c r="NSE113" s="376"/>
      <c r="NSF113" s="376"/>
      <c r="NSG113" s="376"/>
      <c r="NSH113" s="376"/>
      <c r="NSI113" s="376"/>
      <c r="NSJ113" s="376"/>
      <c r="NSK113" s="376"/>
      <c r="NSL113" s="376"/>
      <c r="NSM113" s="376"/>
      <c r="NSN113" s="376"/>
      <c r="NSO113" s="376"/>
      <c r="NSP113" s="376"/>
      <c r="NSQ113" s="376"/>
      <c r="NSR113" s="376"/>
      <c r="NSS113" s="376"/>
      <c r="NST113" s="376"/>
      <c r="NSU113" s="376"/>
      <c r="NSV113" s="376"/>
      <c r="NSW113" s="376"/>
      <c r="NSX113" s="376"/>
      <c r="NSY113" s="376"/>
      <c r="NSZ113" s="376"/>
      <c r="NTA113" s="376"/>
      <c r="NTB113" s="376"/>
      <c r="NTC113" s="376"/>
      <c r="NTD113" s="376"/>
      <c r="NTE113" s="376"/>
      <c r="NTF113" s="376"/>
      <c r="NTG113" s="376"/>
      <c r="NTH113" s="376"/>
      <c r="NTI113" s="376"/>
      <c r="NTJ113" s="376"/>
      <c r="NTK113" s="376"/>
      <c r="NTL113" s="376"/>
      <c r="NTM113" s="376"/>
      <c r="NTN113" s="376"/>
      <c r="NTO113" s="376"/>
      <c r="NTP113" s="376"/>
      <c r="NTQ113" s="376"/>
      <c r="NTR113" s="376"/>
      <c r="NTS113" s="376"/>
      <c r="NTT113" s="376"/>
      <c r="NTU113" s="376"/>
      <c r="NTV113" s="376"/>
      <c r="NTW113" s="376"/>
      <c r="NTX113" s="376"/>
      <c r="NTY113" s="376"/>
      <c r="NTZ113" s="376"/>
      <c r="NUA113" s="376"/>
      <c r="NUB113" s="376"/>
      <c r="NUC113" s="376"/>
      <c r="NUD113" s="376"/>
      <c r="NUE113" s="376"/>
      <c r="NUF113" s="376"/>
      <c r="NUG113" s="376"/>
      <c r="NUH113" s="376"/>
      <c r="NUI113" s="376"/>
      <c r="NUJ113" s="376"/>
      <c r="NUK113" s="376"/>
      <c r="NUL113" s="376"/>
      <c r="NUM113" s="376"/>
      <c r="NUN113" s="376"/>
      <c r="NUO113" s="376"/>
      <c r="NUP113" s="376"/>
      <c r="NUQ113" s="376"/>
      <c r="NUR113" s="376"/>
      <c r="NUS113" s="376"/>
      <c r="NUT113" s="376"/>
      <c r="NUU113" s="376"/>
      <c r="NUV113" s="376"/>
      <c r="NUW113" s="376"/>
      <c r="NUX113" s="376"/>
      <c r="NUY113" s="376"/>
      <c r="NUZ113" s="376"/>
      <c r="NVA113" s="376"/>
      <c r="NVB113" s="376"/>
      <c r="NVC113" s="376"/>
      <c r="NVD113" s="376"/>
      <c r="NVE113" s="376"/>
      <c r="NVF113" s="376"/>
      <c r="NVG113" s="376"/>
      <c r="NVH113" s="376"/>
      <c r="NVI113" s="376"/>
      <c r="NVJ113" s="376"/>
      <c r="NVK113" s="376"/>
      <c r="NVL113" s="376"/>
      <c r="NVM113" s="376"/>
      <c r="NVN113" s="376"/>
      <c r="NVO113" s="376"/>
      <c r="NVP113" s="376"/>
      <c r="NVQ113" s="376"/>
      <c r="NVR113" s="376"/>
      <c r="NVS113" s="376"/>
      <c r="NVT113" s="376"/>
      <c r="NVU113" s="376"/>
      <c r="NVV113" s="376"/>
      <c r="NVW113" s="376"/>
      <c r="NVX113" s="376"/>
      <c r="NVY113" s="376"/>
      <c r="NVZ113" s="376"/>
      <c r="NWA113" s="376"/>
      <c r="NWB113" s="376"/>
      <c r="NWC113" s="376"/>
      <c r="NWD113" s="376"/>
      <c r="NWE113" s="376"/>
      <c r="NWF113" s="376"/>
      <c r="NWG113" s="376"/>
      <c r="NWH113" s="376"/>
      <c r="NWI113" s="376"/>
      <c r="NWJ113" s="376"/>
      <c r="NWK113" s="376"/>
      <c r="NWL113" s="376"/>
      <c r="NWM113" s="376"/>
      <c r="NWN113" s="376"/>
      <c r="NWO113" s="376"/>
      <c r="NWP113" s="376"/>
      <c r="NWQ113" s="376"/>
      <c r="NWR113" s="376"/>
      <c r="NWS113" s="376"/>
      <c r="NWT113" s="376"/>
      <c r="NWU113" s="376"/>
      <c r="NWV113" s="376"/>
      <c r="NWW113" s="376"/>
      <c r="NWX113" s="376"/>
      <c r="NWY113" s="376"/>
      <c r="NWZ113" s="376"/>
      <c r="NXA113" s="376"/>
      <c r="NXB113" s="376"/>
      <c r="NXC113" s="376"/>
      <c r="NXD113" s="376"/>
      <c r="NXE113" s="376"/>
      <c r="NXF113" s="376"/>
      <c r="NXG113" s="376"/>
      <c r="NXH113" s="376"/>
      <c r="NXI113" s="376"/>
      <c r="NXJ113" s="376"/>
      <c r="NXK113" s="376"/>
      <c r="NXL113" s="376"/>
      <c r="NXM113" s="376"/>
      <c r="NXN113" s="376"/>
      <c r="NXO113" s="376"/>
      <c r="NXP113" s="376"/>
      <c r="NXQ113" s="376"/>
      <c r="NXR113" s="376"/>
      <c r="NXS113" s="376"/>
      <c r="NXT113" s="376"/>
      <c r="NXU113" s="376"/>
      <c r="NXV113" s="376"/>
      <c r="NXW113" s="376"/>
      <c r="NXX113" s="376"/>
      <c r="NXY113" s="376"/>
      <c r="NXZ113" s="376"/>
      <c r="NYA113" s="376"/>
      <c r="NYB113" s="376"/>
      <c r="NYC113" s="376"/>
      <c r="NYD113" s="376"/>
      <c r="NYE113" s="376"/>
      <c r="NYF113" s="376"/>
      <c r="NYG113" s="376"/>
      <c r="NYH113" s="376"/>
      <c r="NYI113" s="376"/>
      <c r="NYJ113" s="376"/>
      <c r="NYK113" s="376"/>
      <c r="NYL113" s="376"/>
      <c r="NYM113" s="376"/>
      <c r="NYN113" s="376"/>
      <c r="NYO113" s="376"/>
      <c r="NYP113" s="376"/>
      <c r="NYQ113" s="376"/>
      <c r="NYR113" s="376"/>
      <c r="NYS113" s="376"/>
      <c r="NYT113" s="376"/>
      <c r="NYU113" s="376"/>
      <c r="NYV113" s="376"/>
      <c r="NYW113" s="376"/>
      <c r="NYX113" s="376"/>
      <c r="NYY113" s="376"/>
      <c r="NYZ113" s="376"/>
      <c r="NZA113" s="376"/>
      <c r="NZB113" s="376"/>
      <c r="NZC113" s="376"/>
      <c r="NZD113" s="376"/>
      <c r="NZE113" s="376"/>
      <c r="NZF113" s="376"/>
      <c r="NZG113" s="376"/>
      <c r="NZH113" s="376"/>
      <c r="NZI113" s="376"/>
      <c r="NZJ113" s="376"/>
      <c r="NZK113" s="376"/>
      <c r="NZL113" s="376"/>
      <c r="NZM113" s="376"/>
      <c r="NZN113" s="376"/>
      <c r="NZO113" s="376"/>
      <c r="NZP113" s="376"/>
      <c r="NZQ113" s="376"/>
      <c r="NZR113" s="376"/>
      <c r="NZS113" s="376"/>
      <c r="NZT113" s="376"/>
      <c r="NZU113" s="376"/>
      <c r="NZV113" s="376"/>
      <c r="NZW113" s="376"/>
      <c r="NZX113" s="376"/>
      <c r="NZY113" s="376"/>
      <c r="NZZ113" s="376"/>
      <c r="OAA113" s="376"/>
      <c r="OAB113" s="376"/>
      <c r="OAC113" s="376"/>
      <c r="OAD113" s="376"/>
      <c r="OAE113" s="376"/>
      <c r="OAF113" s="376"/>
      <c r="OAG113" s="376"/>
      <c r="OAH113" s="376"/>
      <c r="OAI113" s="376"/>
      <c r="OAJ113" s="376"/>
      <c r="OAK113" s="376"/>
      <c r="OAL113" s="376"/>
      <c r="OAM113" s="376"/>
      <c r="OAN113" s="376"/>
      <c r="OAO113" s="376"/>
      <c r="OAP113" s="376"/>
      <c r="OAQ113" s="376"/>
      <c r="OAR113" s="376"/>
      <c r="OAS113" s="376"/>
      <c r="OAT113" s="376"/>
      <c r="OAU113" s="376"/>
      <c r="OAV113" s="376"/>
      <c r="OAW113" s="376"/>
      <c r="OAX113" s="376"/>
      <c r="OAY113" s="376"/>
      <c r="OAZ113" s="376"/>
      <c r="OBA113" s="376"/>
      <c r="OBB113" s="376"/>
      <c r="OBC113" s="376"/>
      <c r="OBD113" s="376"/>
      <c r="OBE113" s="376"/>
      <c r="OBF113" s="376"/>
      <c r="OBG113" s="376"/>
      <c r="OBH113" s="376"/>
      <c r="OBI113" s="376"/>
      <c r="OBJ113" s="376"/>
      <c r="OBK113" s="376"/>
      <c r="OBL113" s="376"/>
      <c r="OBM113" s="376"/>
      <c r="OBN113" s="376"/>
      <c r="OBO113" s="376"/>
      <c r="OBP113" s="376"/>
      <c r="OBQ113" s="376"/>
      <c r="OBR113" s="376"/>
      <c r="OBS113" s="376"/>
      <c r="OBT113" s="376"/>
      <c r="OBU113" s="376"/>
      <c r="OBV113" s="376"/>
      <c r="OBW113" s="376"/>
      <c r="OBX113" s="376"/>
      <c r="OBY113" s="376"/>
      <c r="OBZ113" s="376"/>
      <c r="OCA113" s="376"/>
      <c r="OCB113" s="376"/>
      <c r="OCC113" s="376"/>
      <c r="OCD113" s="376"/>
      <c r="OCE113" s="376"/>
      <c r="OCF113" s="376"/>
      <c r="OCG113" s="376"/>
      <c r="OCH113" s="376"/>
      <c r="OCI113" s="376"/>
      <c r="OCJ113" s="376"/>
      <c r="OCK113" s="376"/>
      <c r="OCL113" s="376"/>
      <c r="OCM113" s="376"/>
      <c r="OCN113" s="376"/>
      <c r="OCO113" s="376"/>
      <c r="OCP113" s="376"/>
      <c r="OCQ113" s="376"/>
      <c r="OCR113" s="376"/>
      <c r="OCS113" s="376"/>
      <c r="OCT113" s="376"/>
      <c r="OCU113" s="376"/>
      <c r="OCV113" s="376"/>
      <c r="OCW113" s="376"/>
      <c r="OCX113" s="376"/>
      <c r="OCY113" s="376"/>
      <c r="OCZ113" s="376"/>
      <c r="ODA113" s="376"/>
      <c r="ODB113" s="376"/>
      <c r="ODC113" s="376"/>
      <c r="ODD113" s="376"/>
      <c r="ODE113" s="376"/>
      <c r="ODF113" s="376"/>
      <c r="ODG113" s="376"/>
      <c r="ODH113" s="376"/>
      <c r="ODI113" s="376"/>
      <c r="ODJ113" s="376"/>
      <c r="ODK113" s="376"/>
      <c r="ODL113" s="376"/>
      <c r="ODM113" s="376"/>
      <c r="ODN113" s="376"/>
      <c r="ODO113" s="376"/>
      <c r="ODP113" s="376"/>
      <c r="ODQ113" s="376"/>
      <c r="ODR113" s="376"/>
      <c r="ODS113" s="376"/>
      <c r="ODT113" s="376"/>
      <c r="ODU113" s="376"/>
      <c r="ODV113" s="376"/>
      <c r="ODW113" s="376"/>
      <c r="ODX113" s="376"/>
      <c r="ODY113" s="376"/>
      <c r="ODZ113" s="376"/>
      <c r="OEA113" s="376"/>
      <c r="OEB113" s="376"/>
      <c r="OEC113" s="376"/>
      <c r="OED113" s="376"/>
      <c r="OEE113" s="376"/>
      <c r="OEF113" s="376"/>
      <c r="OEG113" s="376"/>
      <c r="OEH113" s="376"/>
      <c r="OEI113" s="376"/>
      <c r="OEJ113" s="376"/>
      <c r="OEK113" s="376"/>
      <c r="OEL113" s="376"/>
      <c r="OEM113" s="376"/>
      <c r="OEN113" s="376"/>
      <c r="OEO113" s="376"/>
      <c r="OEP113" s="376"/>
      <c r="OEQ113" s="376"/>
      <c r="OER113" s="376"/>
      <c r="OES113" s="376"/>
      <c r="OET113" s="376"/>
      <c r="OEU113" s="376"/>
      <c r="OEV113" s="376"/>
      <c r="OEW113" s="376"/>
      <c r="OEX113" s="376"/>
      <c r="OEY113" s="376"/>
      <c r="OEZ113" s="376"/>
      <c r="OFA113" s="376"/>
      <c r="OFB113" s="376"/>
      <c r="OFC113" s="376"/>
      <c r="OFD113" s="376"/>
      <c r="OFE113" s="376"/>
      <c r="OFF113" s="376"/>
      <c r="OFG113" s="376"/>
      <c r="OFH113" s="376"/>
      <c r="OFI113" s="376"/>
      <c r="OFJ113" s="376"/>
      <c r="OFK113" s="376"/>
      <c r="OFL113" s="376"/>
      <c r="OFM113" s="376"/>
      <c r="OFN113" s="376"/>
      <c r="OFO113" s="376"/>
      <c r="OFP113" s="376"/>
      <c r="OFQ113" s="376"/>
      <c r="OFR113" s="376"/>
      <c r="OFS113" s="376"/>
      <c r="OFT113" s="376"/>
      <c r="OFU113" s="376"/>
      <c r="OFV113" s="376"/>
      <c r="OFW113" s="376"/>
      <c r="OFX113" s="376"/>
      <c r="OFY113" s="376"/>
      <c r="OFZ113" s="376"/>
      <c r="OGA113" s="376"/>
      <c r="OGB113" s="376"/>
      <c r="OGC113" s="376"/>
      <c r="OGD113" s="376"/>
      <c r="OGE113" s="376"/>
      <c r="OGF113" s="376"/>
      <c r="OGG113" s="376"/>
      <c r="OGH113" s="376"/>
      <c r="OGI113" s="376"/>
      <c r="OGJ113" s="376"/>
      <c r="OGK113" s="376"/>
      <c r="OGL113" s="376"/>
      <c r="OGM113" s="376"/>
      <c r="OGN113" s="376"/>
      <c r="OGO113" s="376"/>
      <c r="OGP113" s="376"/>
      <c r="OGQ113" s="376"/>
      <c r="OGR113" s="376"/>
      <c r="OGS113" s="376"/>
      <c r="OGT113" s="376"/>
      <c r="OGU113" s="376"/>
      <c r="OGV113" s="376"/>
      <c r="OGW113" s="376"/>
      <c r="OGX113" s="376"/>
      <c r="OGY113" s="376"/>
      <c r="OGZ113" s="376"/>
      <c r="OHA113" s="376"/>
      <c r="OHB113" s="376"/>
      <c r="OHC113" s="376"/>
      <c r="OHD113" s="376"/>
      <c r="OHE113" s="376"/>
      <c r="OHF113" s="376"/>
      <c r="OHG113" s="376"/>
      <c r="OHH113" s="376"/>
      <c r="OHI113" s="376"/>
      <c r="OHJ113" s="376"/>
      <c r="OHK113" s="376"/>
      <c r="OHL113" s="376"/>
      <c r="OHM113" s="376"/>
      <c r="OHN113" s="376"/>
      <c r="OHO113" s="376"/>
      <c r="OHP113" s="376"/>
      <c r="OHQ113" s="376"/>
      <c r="OHR113" s="376"/>
      <c r="OHS113" s="376"/>
      <c r="OHT113" s="376"/>
      <c r="OHU113" s="376"/>
      <c r="OHV113" s="376"/>
      <c r="OHW113" s="376"/>
      <c r="OHX113" s="376"/>
      <c r="OHY113" s="376"/>
      <c r="OHZ113" s="376"/>
      <c r="OIA113" s="376"/>
      <c r="OIB113" s="376"/>
      <c r="OIC113" s="376"/>
      <c r="OID113" s="376"/>
      <c r="OIE113" s="376"/>
      <c r="OIF113" s="376"/>
      <c r="OIG113" s="376"/>
      <c r="OIH113" s="376"/>
      <c r="OII113" s="376"/>
      <c r="OIJ113" s="376"/>
      <c r="OIK113" s="376"/>
      <c r="OIL113" s="376"/>
      <c r="OIM113" s="376"/>
      <c r="OIN113" s="376"/>
      <c r="OIO113" s="376"/>
      <c r="OIP113" s="376"/>
      <c r="OIQ113" s="376"/>
      <c r="OIR113" s="376"/>
      <c r="OIS113" s="376"/>
      <c r="OIT113" s="376"/>
      <c r="OIU113" s="376"/>
      <c r="OIV113" s="376"/>
      <c r="OIW113" s="376"/>
      <c r="OIX113" s="376"/>
      <c r="OIY113" s="376"/>
      <c r="OIZ113" s="376"/>
      <c r="OJA113" s="376"/>
      <c r="OJB113" s="376"/>
      <c r="OJC113" s="376"/>
      <c r="OJD113" s="376"/>
      <c r="OJE113" s="376"/>
      <c r="OJF113" s="376"/>
      <c r="OJG113" s="376"/>
      <c r="OJH113" s="376"/>
      <c r="OJI113" s="376"/>
      <c r="OJJ113" s="376"/>
      <c r="OJK113" s="376"/>
      <c r="OJL113" s="376"/>
      <c r="OJM113" s="376"/>
      <c r="OJN113" s="376"/>
      <c r="OJO113" s="376"/>
      <c r="OJP113" s="376"/>
      <c r="OJQ113" s="376"/>
      <c r="OJR113" s="376"/>
      <c r="OJS113" s="376"/>
      <c r="OJT113" s="376"/>
      <c r="OJU113" s="376"/>
      <c r="OJV113" s="376"/>
      <c r="OJW113" s="376"/>
      <c r="OJX113" s="376"/>
      <c r="OJY113" s="376"/>
      <c r="OJZ113" s="376"/>
      <c r="OKA113" s="376"/>
      <c r="OKB113" s="376"/>
      <c r="OKC113" s="376"/>
      <c r="OKD113" s="376"/>
      <c r="OKE113" s="376"/>
      <c r="OKF113" s="376"/>
      <c r="OKG113" s="376"/>
      <c r="OKH113" s="376"/>
      <c r="OKI113" s="376"/>
      <c r="OKJ113" s="376"/>
      <c r="OKK113" s="376"/>
      <c r="OKL113" s="376"/>
      <c r="OKM113" s="376"/>
      <c r="OKN113" s="376"/>
      <c r="OKO113" s="376"/>
      <c r="OKP113" s="376"/>
      <c r="OKQ113" s="376"/>
      <c r="OKR113" s="376"/>
      <c r="OKS113" s="376"/>
      <c r="OKT113" s="376"/>
      <c r="OKU113" s="376"/>
      <c r="OKV113" s="376"/>
      <c r="OKW113" s="376"/>
      <c r="OKX113" s="376"/>
      <c r="OKY113" s="376"/>
      <c r="OKZ113" s="376"/>
      <c r="OLA113" s="376"/>
      <c r="OLB113" s="376"/>
      <c r="OLC113" s="376"/>
      <c r="OLD113" s="376"/>
      <c r="OLE113" s="376"/>
      <c r="OLF113" s="376"/>
      <c r="OLG113" s="376"/>
      <c r="OLH113" s="376"/>
      <c r="OLI113" s="376"/>
      <c r="OLJ113" s="376"/>
      <c r="OLK113" s="376"/>
      <c r="OLL113" s="376"/>
      <c r="OLM113" s="376"/>
      <c r="OLN113" s="376"/>
      <c r="OLO113" s="376"/>
      <c r="OLP113" s="376"/>
      <c r="OLQ113" s="376"/>
      <c r="OLR113" s="376"/>
      <c r="OLS113" s="376"/>
      <c r="OLT113" s="376"/>
      <c r="OLU113" s="376"/>
      <c r="OLV113" s="376"/>
      <c r="OLW113" s="376"/>
      <c r="OLX113" s="376"/>
      <c r="OLY113" s="376"/>
      <c r="OLZ113" s="376"/>
      <c r="OMA113" s="376"/>
      <c r="OMB113" s="376"/>
      <c r="OMC113" s="376"/>
      <c r="OMD113" s="376"/>
      <c r="OME113" s="376"/>
      <c r="OMF113" s="376"/>
      <c r="OMG113" s="376"/>
      <c r="OMH113" s="376"/>
      <c r="OMI113" s="376"/>
      <c r="OMJ113" s="376"/>
      <c r="OMK113" s="376"/>
      <c r="OML113" s="376"/>
      <c r="OMM113" s="376"/>
      <c r="OMN113" s="376"/>
      <c r="OMO113" s="376"/>
      <c r="OMP113" s="376"/>
      <c r="OMQ113" s="376"/>
      <c r="OMR113" s="376"/>
      <c r="OMS113" s="376"/>
      <c r="OMT113" s="376"/>
      <c r="OMU113" s="376"/>
      <c r="OMV113" s="376"/>
      <c r="OMW113" s="376"/>
      <c r="OMX113" s="376"/>
      <c r="OMY113" s="376"/>
      <c r="OMZ113" s="376"/>
      <c r="ONA113" s="376"/>
      <c r="ONB113" s="376"/>
      <c r="ONC113" s="376"/>
      <c r="OND113" s="376"/>
      <c r="ONE113" s="376"/>
      <c r="ONF113" s="376"/>
      <c r="ONG113" s="376"/>
      <c r="ONH113" s="376"/>
      <c r="ONI113" s="376"/>
      <c r="ONJ113" s="376"/>
      <c r="ONK113" s="376"/>
      <c r="ONL113" s="376"/>
      <c r="ONM113" s="376"/>
      <c r="ONN113" s="376"/>
      <c r="ONO113" s="376"/>
      <c r="ONP113" s="376"/>
      <c r="ONQ113" s="376"/>
      <c r="ONR113" s="376"/>
      <c r="ONS113" s="376"/>
      <c r="ONT113" s="376"/>
      <c r="ONU113" s="376"/>
      <c r="ONV113" s="376"/>
      <c r="ONW113" s="376"/>
      <c r="ONX113" s="376"/>
      <c r="ONY113" s="376"/>
      <c r="ONZ113" s="376"/>
      <c r="OOA113" s="376"/>
      <c r="OOB113" s="376"/>
      <c r="OOC113" s="376"/>
      <c r="OOD113" s="376"/>
      <c r="OOE113" s="376"/>
      <c r="OOF113" s="376"/>
      <c r="OOG113" s="376"/>
      <c r="OOH113" s="376"/>
      <c r="OOI113" s="376"/>
      <c r="OOJ113" s="376"/>
      <c r="OOK113" s="376"/>
      <c r="OOL113" s="376"/>
      <c r="OOM113" s="376"/>
      <c r="OON113" s="376"/>
      <c r="OOO113" s="376"/>
      <c r="OOP113" s="376"/>
      <c r="OOQ113" s="376"/>
      <c r="OOR113" s="376"/>
      <c r="OOS113" s="376"/>
      <c r="OOT113" s="376"/>
      <c r="OOU113" s="376"/>
      <c r="OOV113" s="376"/>
      <c r="OOW113" s="376"/>
      <c r="OOX113" s="376"/>
      <c r="OOY113" s="376"/>
      <c r="OOZ113" s="376"/>
      <c r="OPA113" s="376"/>
      <c r="OPB113" s="376"/>
      <c r="OPC113" s="376"/>
      <c r="OPD113" s="376"/>
      <c r="OPE113" s="376"/>
      <c r="OPF113" s="376"/>
      <c r="OPG113" s="376"/>
      <c r="OPH113" s="376"/>
      <c r="OPI113" s="376"/>
      <c r="OPJ113" s="376"/>
      <c r="OPK113" s="376"/>
      <c r="OPL113" s="376"/>
      <c r="OPM113" s="376"/>
      <c r="OPN113" s="376"/>
      <c r="OPO113" s="376"/>
      <c r="OPP113" s="376"/>
      <c r="OPQ113" s="376"/>
      <c r="OPR113" s="376"/>
      <c r="OPS113" s="376"/>
      <c r="OPT113" s="376"/>
      <c r="OPU113" s="376"/>
      <c r="OPV113" s="376"/>
      <c r="OPW113" s="376"/>
      <c r="OPX113" s="376"/>
      <c r="OPY113" s="376"/>
      <c r="OPZ113" s="376"/>
      <c r="OQA113" s="376"/>
      <c r="OQB113" s="376"/>
      <c r="OQC113" s="376"/>
      <c r="OQD113" s="376"/>
      <c r="OQE113" s="376"/>
      <c r="OQF113" s="376"/>
      <c r="OQG113" s="376"/>
      <c r="OQH113" s="376"/>
      <c r="OQI113" s="376"/>
      <c r="OQJ113" s="376"/>
      <c r="OQK113" s="376"/>
      <c r="OQL113" s="376"/>
      <c r="OQM113" s="376"/>
      <c r="OQN113" s="376"/>
      <c r="OQO113" s="376"/>
      <c r="OQP113" s="376"/>
      <c r="OQQ113" s="376"/>
      <c r="OQR113" s="376"/>
      <c r="OQS113" s="376"/>
      <c r="OQT113" s="376"/>
      <c r="OQU113" s="376"/>
      <c r="OQV113" s="376"/>
      <c r="OQW113" s="376"/>
      <c r="OQX113" s="376"/>
      <c r="OQY113" s="376"/>
      <c r="OQZ113" s="376"/>
      <c r="ORA113" s="376"/>
      <c r="ORB113" s="376"/>
      <c r="ORC113" s="376"/>
      <c r="ORD113" s="376"/>
      <c r="ORE113" s="376"/>
      <c r="ORF113" s="376"/>
      <c r="ORG113" s="376"/>
      <c r="ORH113" s="376"/>
      <c r="ORI113" s="376"/>
      <c r="ORJ113" s="376"/>
      <c r="ORK113" s="376"/>
      <c r="ORL113" s="376"/>
      <c r="ORM113" s="376"/>
      <c r="ORN113" s="376"/>
      <c r="ORO113" s="376"/>
      <c r="ORP113" s="376"/>
      <c r="ORQ113" s="376"/>
      <c r="ORR113" s="376"/>
      <c r="ORS113" s="376"/>
      <c r="ORT113" s="376"/>
      <c r="ORU113" s="376"/>
      <c r="ORV113" s="376"/>
      <c r="ORW113" s="376"/>
      <c r="ORX113" s="376"/>
      <c r="ORY113" s="376"/>
      <c r="ORZ113" s="376"/>
      <c r="OSA113" s="376"/>
      <c r="OSB113" s="376"/>
      <c r="OSC113" s="376"/>
      <c r="OSD113" s="376"/>
      <c r="OSE113" s="376"/>
      <c r="OSF113" s="376"/>
      <c r="OSG113" s="376"/>
      <c r="OSH113" s="376"/>
      <c r="OSI113" s="376"/>
      <c r="OSJ113" s="376"/>
      <c r="OSK113" s="376"/>
      <c r="OSL113" s="376"/>
      <c r="OSM113" s="376"/>
      <c r="OSN113" s="376"/>
      <c r="OSO113" s="376"/>
      <c r="OSP113" s="376"/>
      <c r="OSQ113" s="376"/>
      <c r="OSR113" s="376"/>
      <c r="OSS113" s="376"/>
      <c r="OST113" s="376"/>
      <c r="OSU113" s="376"/>
      <c r="OSV113" s="376"/>
      <c r="OSW113" s="376"/>
      <c r="OSX113" s="376"/>
      <c r="OSY113" s="376"/>
      <c r="OSZ113" s="376"/>
      <c r="OTA113" s="376"/>
      <c r="OTB113" s="376"/>
      <c r="OTC113" s="376"/>
      <c r="OTD113" s="376"/>
      <c r="OTE113" s="376"/>
      <c r="OTF113" s="376"/>
      <c r="OTG113" s="376"/>
      <c r="OTH113" s="376"/>
      <c r="OTI113" s="376"/>
      <c r="OTJ113" s="376"/>
      <c r="OTK113" s="376"/>
      <c r="OTL113" s="376"/>
      <c r="OTM113" s="376"/>
      <c r="OTN113" s="376"/>
      <c r="OTO113" s="376"/>
      <c r="OTP113" s="376"/>
      <c r="OTQ113" s="376"/>
      <c r="OTR113" s="376"/>
      <c r="OTS113" s="376"/>
      <c r="OTT113" s="376"/>
      <c r="OTU113" s="376"/>
      <c r="OTV113" s="376"/>
      <c r="OTW113" s="376"/>
      <c r="OTX113" s="376"/>
      <c r="OTY113" s="376"/>
      <c r="OTZ113" s="376"/>
      <c r="OUA113" s="376"/>
      <c r="OUB113" s="376"/>
      <c r="OUC113" s="376"/>
      <c r="OUD113" s="376"/>
      <c r="OUE113" s="376"/>
      <c r="OUF113" s="376"/>
      <c r="OUG113" s="376"/>
      <c r="OUH113" s="376"/>
      <c r="OUI113" s="376"/>
      <c r="OUJ113" s="376"/>
      <c r="OUK113" s="376"/>
      <c r="OUL113" s="376"/>
      <c r="OUM113" s="376"/>
      <c r="OUN113" s="376"/>
      <c r="OUO113" s="376"/>
      <c r="OUP113" s="376"/>
      <c r="OUQ113" s="376"/>
      <c r="OUR113" s="376"/>
      <c r="OUS113" s="376"/>
      <c r="OUT113" s="376"/>
      <c r="OUU113" s="376"/>
      <c r="OUV113" s="376"/>
      <c r="OUW113" s="376"/>
      <c r="OUX113" s="376"/>
      <c r="OUY113" s="376"/>
      <c r="OUZ113" s="376"/>
      <c r="OVA113" s="376"/>
      <c r="OVB113" s="376"/>
      <c r="OVC113" s="376"/>
      <c r="OVD113" s="376"/>
      <c r="OVE113" s="376"/>
      <c r="OVF113" s="376"/>
      <c r="OVG113" s="376"/>
      <c r="OVH113" s="376"/>
      <c r="OVI113" s="376"/>
      <c r="OVJ113" s="376"/>
      <c r="OVK113" s="376"/>
      <c r="OVL113" s="376"/>
      <c r="OVM113" s="376"/>
      <c r="OVN113" s="376"/>
      <c r="OVO113" s="376"/>
      <c r="OVP113" s="376"/>
      <c r="OVQ113" s="376"/>
      <c r="OVR113" s="376"/>
      <c r="OVS113" s="376"/>
      <c r="OVT113" s="376"/>
      <c r="OVU113" s="376"/>
      <c r="OVV113" s="376"/>
      <c r="OVW113" s="376"/>
      <c r="OVX113" s="376"/>
      <c r="OVY113" s="376"/>
      <c r="OVZ113" s="376"/>
      <c r="OWA113" s="376"/>
      <c r="OWB113" s="376"/>
      <c r="OWC113" s="376"/>
      <c r="OWD113" s="376"/>
      <c r="OWE113" s="376"/>
      <c r="OWF113" s="376"/>
      <c r="OWG113" s="376"/>
      <c r="OWH113" s="376"/>
      <c r="OWI113" s="376"/>
      <c r="OWJ113" s="376"/>
      <c r="OWK113" s="376"/>
      <c r="OWL113" s="376"/>
      <c r="OWM113" s="376"/>
      <c r="OWN113" s="376"/>
      <c r="OWO113" s="376"/>
      <c r="OWP113" s="376"/>
      <c r="OWQ113" s="376"/>
      <c r="OWR113" s="376"/>
      <c r="OWS113" s="376"/>
      <c r="OWT113" s="376"/>
      <c r="OWU113" s="376"/>
      <c r="OWV113" s="376"/>
      <c r="OWW113" s="376"/>
      <c r="OWX113" s="376"/>
      <c r="OWY113" s="376"/>
      <c r="OWZ113" s="376"/>
      <c r="OXA113" s="376"/>
      <c r="OXB113" s="376"/>
      <c r="OXC113" s="376"/>
      <c r="OXD113" s="376"/>
      <c r="OXE113" s="376"/>
      <c r="OXF113" s="376"/>
      <c r="OXG113" s="376"/>
      <c r="OXH113" s="376"/>
      <c r="OXI113" s="376"/>
      <c r="OXJ113" s="376"/>
      <c r="OXK113" s="376"/>
      <c r="OXL113" s="376"/>
      <c r="OXM113" s="376"/>
      <c r="OXN113" s="376"/>
      <c r="OXO113" s="376"/>
      <c r="OXP113" s="376"/>
      <c r="OXQ113" s="376"/>
      <c r="OXR113" s="376"/>
      <c r="OXS113" s="376"/>
      <c r="OXT113" s="376"/>
      <c r="OXU113" s="376"/>
      <c r="OXV113" s="376"/>
      <c r="OXW113" s="376"/>
      <c r="OXX113" s="376"/>
      <c r="OXY113" s="376"/>
      <c r="OXZ113" s="376"/>
      <c r="OYA113" s="376"/>
      <c r="OYB113" s="376"/>
      <c r="OYC113" s="376"/>
      <c r="OYD113" s="376"/>
      <c r="OYE113" s="376"/>
      <c r="OYF113" s="376"/>
      <c r="OYG113" s="376"/>
      <c r="OYH113" s="376"/>
      <c r="OYI113" s="376"/>
      <c r="OYJ113" s="376"/>
      <c r="OYK113" s="376"/>
      <c r="OYL113" s="376"/>
      <c r="OYM113" s="376"/>
      <c r="OYN113" s="376"/>
      <c r="OYO113" s="376"/>
      <c r="OYP113" s="376"/>
      <c r="OYQ113" s="376"/>
      <c r="OYR113" s="376"/>
      <c r="OYS113" s="376"/>
      <c r="OYT113" s="376"/>
      <c r="OYU113" s="376"/>
      <c r="OYV113" s="376"/>
      <c r="OYW113" s="376"/>
      <c r="OYX113" s="376"/>
      <c r="OYY113" s="376"/>
      <c r="OYZ113" s="376"/>
      <c r="OZA113" s="376"/>
      <c r="OZB113" s="376"/>
      <c r="OZC113" s="376"/>
      <c r="OZD113" s="376"/>
      <c r="OZE113" s="376"/>
      <c r="OZF113" s="376"/>
      <c r="OZG113" s="376"/>
      <c r="OZH113" s="376"/>
      <c r="OZI113" s="376"/>
      <c r="OZJ113" s="376"/>
      <c r="OZK113" s="376"/>
      <c r="OZL113" s="376"/>
      <c r="OZM113" s="376"/>
      <c r="OZN113" s="376"/>
      <c r="OZO113" s="376"/>
      <c r="OZP113" s="376"/>
      <c r="OZQ113" s="376"/>
      <c r="OZR113" s="376"/>
      <c r="OZS113" s="376"/>
      <c r="OZT113" s="376"/>
      <c r="OZU113" s="376"/>
      <c r="OZV113" s="376"/>
      <c r="OZW113" s="376"/>
      <c r="OZX113" s="376"/>
      <c r="OZY113" s="376"/>
      <c r="OZZ113" s="376"/>
      <c r="PAA113" s="376"/>
      <c r="PAB113" s="376"/>
      <c r="PAC113" s="376"/>
      <c r="PAD113" s="376"/>
      <c r="PAE113" s="376"/>
      <c r="PAF113" s="376"/>
      <c r="PAG113" s="376"/>
      <c r="PAH113" s="376"/>
      <c r="PAI113" s="376"/>
      <c r="PAJ113" s="376"/>
      <c r="PAK113" s="376"/>
      <c r="PAL113" s="376"/>
      <c r="PAM113" s="376"/>
      <c r="PAN113" s="376"/>
      <c r="PAO113" s="376"/>
      <c r="PAP113" s="376"/>
      <c r="PAQ113" s="376"/>
      <c r="PAR113" s="376"/>
      <c r="PAS113" s="376"/>
      <c r="PAT113" s="376"/>
      <c r="PAU113" s="376"/>
      <c r="PAV113" s="376"/>
      <c r="PAW113" s="376"/>
      <c r="PAX113" s="376"/>
      <c r="PAY113" s="376"/>
      <c r="PAZ113" s="376"/>
      <c r="PBA113" s="376"/>
      <c r="PBB113" s="376"/>
      <c r="PBC113" s="376"/>
      <c r="PBD113" s="376"/>
      <c r="PBE113" s="376"/>
      <c r="PBF113" s="376"/>
      <c r="PBG113" s="376"/>
      <c r="PBH113" s="376"/>
      <c r="PBI113" s="376"/>
      <c r="PBJ113" s="376"/>
      <c r="PBK113" s="376"/>
      <c r="PBL113" s="376"/>
      <c r="PBM113" s="376"/>
      <c r="PBN113" s="376"/>
      <c r="PBO113" s="376"/>
      <c r="PBP113" s="376"/>
      <c r="PBQ113" s="376"/>
      <c r="PBR113" s="376"/>
      <c r="PBS113" s="376"/>
      <c r="PBT113" s="376"/>
      <c r="PBU113" s="376"/>
      <c r="PBV113" s="376"/>
      <c r="PBW113" s="376"/>
      <c r="PBX113" s="376"/>
      <c r="PBY113" s="376"/>
      <c r="PBZ113" s="376"/>
      <c r="PCA113" s="376"/>
      <c r="PCB113" s="376"/>
      <c r="PCC113" s="376"/>
      <c r="PCD113" s="376"/>
      <c r="PCE113" s="376"/>
      <c r="PCF113" s="376"/>
      <c r="PCG113" s="376"/>
      <c r="PCH113" s="376"/>
      <c r="PCI113" s="376"/>
      <c r="PCJ113" s="376"/>
      <c r="PCK113" s="376"/>
      <c r="PCL113" s="376"/>
      <c r="PCM113" s="376"/>
      <c r="PCN113" s="376"/>
      <c r="PCO113" s="376"/>
      <c r="PCP113" s="376"/>
      <c r="PCQ113" s="376"/>
      <c r="PCR113" s="376"/>
      <c r="PCS113" s="376"/>
      <c r="PCT113" s="376"/>
      <c r="PCU113" s="376"/>
      <c r="PCV113" s="376"/>
      <c r="PCW113" s="376"/>
      <c r="PCX113" s="376"/>
      <c r="PCY113" s="376"/>
      <c r="PCZ113" s="376"/>
      <c r="PDA113" s="376"/>
      <c r="PDB113" s="376"/>
      <c r="PDC113" s="376"/>
      <c r="PDD113" s="376"/>
      <c r="PDE113" s="376"/>
      <c r="PDF113" s="376"/>
      <c r="PDG113" s="376"/>
      <c r="PDH113" s="376"/>
      <c r="PDI113" s="376"/>
      <c r="PDJ113" s="376"/>
      <c r="PDK113" s="376"/>
      <c r="PDL113" s="376"/>
      <c r="PDM113" s="376"/>
      <c r="PDN113" s="376"/>
      <c r="PDO113" s="376"/>
      <c r="PDP113" s="376"/>
      <c r="PDQ113" s="376"/>
      <c r="PDR113" s="376"/>
      <c r="PDS113" s="376"/>
      <c r="PDT113" s="376"/>
      <c r="PDU113" s="376"/>
      <c r="PDV113" s="376"/>
      <c r="PDW113" s="376"/>
      <c r="PDX113" s="376"/>
      <c r="PDY113" s="376"/>
      <c r="PDZ113" s="376"/>
      <c r="PEA113" s="376"/>
      <c r="PEB113" s="376"/>
      <c r="PEC113" s="376"/>
      <c r="PED113" s="376"/>
      <c r="PEE113" s="376"/>
      <c r="PEF113" s="376"/>
      <c r="PEG113" s="376"/>
      <c r="PEH113" s="376"/>
      <c r="PEI113" s="376"/>
      <c r="PEJ113" s="376"/>
      <c r="PEK113" s="376"/>
      <c r="PEL113" s="376"/>
      <c r="PEM113" s="376"/>
      <c r="PEN113" s="376"/>
      <c r="PEO113" s="376"/>
      <c r="PEP113" s="376"/>
      <c r="PEQ113" s="376"/>
      <c r="PER113" s="376"/>
      <c r="PES113" s="376"/>
      <c r="PET113" s="376"/>
      <c r="PEU113" s="376"/>
      <c r="PEV113" s="376"/>
      <c r="PEW113" s="376"/>
      <c r="PEX113" s="376"/>
      <c r="PEY113" s="376"/>
      <c r="PEZ113" s="376"/>
      <c r="PFA113" s="376"/>
      <c r="PFB113" s="376"/>
      <c r="PFC113" s="376"/>
      <c r="PFD113" s="376"/>
      <c r="PFE113" s="376"/>
      <c r="PFF113" s="376"/>
      <c r="PFG113" s="376"/>
      <c r="PFH113" s="376"/>
      <c r="PFI113" s="376"/>
      <c r="PFJ113" s="376"/>
      <c r="PFK113" s="376"/>
      <c r="PFL113" s="376"/>
      <c r="PFM113" s="376"/>
      <c r="PFN113" s="376"/>
      <c r="PFO113" s="376"/>
      <c r="PFP113" s="376"/>
      <c r="PFQ113" s="376"/>
      <c r="PFR113" s="376"/>
      <c r="PFS113" s="376"/>
      <c r="PFT113" s="376"/>
      <c r="PFU113" s="376"/>
      <c r="PFV113" s="376"/>
      <c r="PFW113" s="376"/>
      <c r="PFX113" s="376"/>
      <c r="PFY113" s="376"/>
      <c r="PFZ113" s="376"/>
      <c r="PGA113" s="376"/>
      <c r="PGB113" s="376"/>
      <c r="PGC113" s="376"/>
      <c r="PGD113" s="376"/>
      <c r="PGE113" s="376"/>
      <c r="PGF113" s="376"/>
      <c r="PGG113" s="376"/>
      <c r="PGH113" s="376"/>
      <c r="PGI113" s="376"/>
      <c r="PGJ113" s="376"/>
      <c r="PGK113" s="376"/>
      <c r="PGL113" s="376"/>
      <c r="PGM113" s="376"/>
      <c r="PGN113" s="376"/>
      <c r="PGO113" s="376"/>
      <c r="PGP113" s="376"/>
      <c r="PGQ113" s="376"/>
      <c r="PGR113" s="376"/>
      <c r="PGS113" s="376"/>
      <c r="PGT113" s="376"/>
      <c r="PGU113" s="376"/>
      <c r="PGV113" s="376"/>
      <c r="PGW113" s="376"/>
      <c r="PGX113" s="376"/>
      <c r="PGY113" s="376"/>
      <c r="PGZ113" s="376"/>
      <c r="PHA113" s="376"/>
      <c r="PHB113" s="376"/>
      <c r="PHC113" s="376"/>
      <c r="PHD113" s="376"/>
      <c r="PHE113" s="376"/>
      <c r="PHF113" s="376"/>
      <c r="PHG113" s="376"/>
      <c r="PHH113" s="376"/>
      <c r="PHI113" s="376"/>
      <c r="PHJ113" s="376"/>
      <c r="PHK113" s="376"/>
      <c r="PHL113" s="376"/>
      <c r="PHM113" s="376"/>
      <c r="PHN113" s="376"/>
      <c r="PHO113" s="376"/>
      <c r="PHP113" s="376"/>
      <c r="PHQ113" s="376"/>
      <c r="PHR113" s="376"/>
      <c r="PHS113" s="376"/>
      <c r="PHT113" s="376"/>
      <c r="PHU113" s="376"/>
      <c r="PHV113" s="376"/>
      <c r="PHW113" s="376"/>
      <c r="PHX113" s="376"/>
      <c r="PHY113" s="376"/>
      <c r="PHZ113" s="376"/>
      <c r="PIA113" s="376"/>
      <c r="PIB113" s="376"/>
      <c r="PIC113" s="376"/>
      <c r="PID113" s="376"/>
      <c r="PIE113" s="376"/>
      <c r="PIF113" s="376"/>
      <c r="PIG113" s="376"/>
      <c r="PIH113" s="376"/>
      <c r="PII113" s="376"/>
      <c r="PIJ113" s="376"/>
      <c r="PIK113" s="376"/>
      <c r="PIL113" s="376"/>
      <c r="PIM113" s="376"/>
      <c r="PIN113" s="376"/>
      <c r="PIO113" s="376"/>
      <c r="PIP113" s="376"/>
      <c r="PIQ113" s="376"/>
      <c r="PIR113" s="376"/>
      <c r="PIS113" s="376"/>
      <c r="PIT113" s="376"/>
      <c r="PIU113" s="376"/>
      <c r="PIV113" s="376"/>
      <c r="PIW113" s="376"/>
      <c r="PIX113" s="376"/>
      <c r="PIY113" s="376"/>
      <c r="PIZ113" s="376"/>
      <c r="PJA113" s="376"/>
      <c r="PJB113" s="376"/>
      <c r="PJC113" s="376"/>
      <c r="PJD113" s="376"/>
      <c r="PJE113" s="376"/>
      <c r="PJF113" s="376"/>
      <c r="PJG113" s="376"/>
      <c r="PJH113" s="376"/>
      <c r="PJI113" s="376"/>
      <c r="PJJ113" s="376"/>
      <c r="PJK113" s="376"/>
      <c r="PJL113" s="376"/>
      <c r="PJM113" s="376"/>
      <c r="PJN113" s="376"/>
      <c r="PJO113" s="376"/>
      <c r="PJP113" s="376"/>
      <c r="PJQ113" s="376"/>
      <c r="PJR113" s="376"/>
      <c r="PJS113" s="376"/>
      <c r="PJT113" s="376"/>
      <c r="PJU113" s="376"/>
      <c r="PJV113" s="376"/>
      <c r="PJW113" s="376"/>
      <c r="PJX113" s="376"/>
      <c r="PJY113" s="376"/>
      <c r="PJZ113" s="376"/>
      <c r="PKA113" s="376"/>
      <c r="PKB113" s="376"/>
      <c r="PKC113" s="376"/>
      <c r="PKD113" s="376"/>
      <c r="PKE113" s="376"/>
      <c r="PKF113" s="376"/>
      <c r="PKG113" s="376"/>
      <c r="PKH113" s="376"/>
      <c r="PKI113" s="376"/>
      <c r="PKJ113" s="376"/>
      <c r="PKK113" s="376"/>
      <c r="PKL113" s="376"/>
      <c r="PKM113" s="376"/>
      <c r="PKN113" s="376"/>
      <c r="PKO113" s="376"/>
      <c r="PKP113" s="376"/>
      <c r="PKQ113" s="376"/>
      <c r="PKR113" s="376"/>
      <c r="PKS113" s="376"/>
      <c r="PKT113" s="376"/>
      <c r="PKU113" s="376"/>
      <c r="PKV113" s="376"/>
      <c r="PKW113" s="376"/>
      <c r="PKX113" s="376"/>
      <c r="PKY113" s="376"/>
      <c r="PKZ113" s="376"/>
      <c r="PLA113" s="376"/>
      <c r="PLB113" s="376"/>
      <c r="PLC113" s="376"/>
      <c r="PLD113" s="376"/>
      <c r="PLE113" s="376"/>
      <c r="PLF113" s="376"/>
      <c r="PLG113" s="376"/>
      <c r="PLH113" s="376"/>
      <c r="PLI113" s="376"/>
      <c r="PLJ113" s="376"/>
      <c r="PLK113" s="376"/>
      <c r="PLL113" s="376"/>
      <c r="PLM113" s="376"/>
      <c r="PLN113" s="376"/>
      <c r="PLO113" s="376"/>
      <c r="PLP113" s="376"/>
      <c r="PLQ113" s="376"/>
      <c r="PLR113" s="376"/>
      <c r="PLS113" s="376"/>
      <c r="PLT113" s="376"/>
      <c r="PLU113" s="376"/>
      <c r="PLV113" s="376"/>
      <c r="PLW113" s="376"/>
      <c r="PLX113" s="376"/>
      <c r="PLY113" s="376"/>
      <c r="PLZ113" s="376"/>
      <c r="PMA113" s="376"/>
      <c r="PMB113" s="376"/>
      <c r="PMC113" s="376"/>
      <c r="PMD113" s="376"/>
      <c r="PME113" s="376"/>
      <c r="PMF113" s="376"/>
      <c r="PMG113" s="376"/>
      <c r="PMH113" s="376"/>
      <c r="PMI113" s="376"/>
      <c r="PMJ113" s="376"/>
      <c r="PMK113" s="376"/>
      <c r="PML113" s="376"/>
      <c r="PMM113" s="376"/>
      <c r="PMN113" s="376"/>
      <c r="PMO113" s="376"/>
      <c r="PMP113" s="376"/>
      <c r="PMQ113" s="376"/>
      <c r="PMR113" s="376"/>
      <c r="PMS113" s="376"/>
      <c r="PMT113" s="376"/>
      <c r="PMU113" s="376"/>
      <c r="PMV113" s="376"/>
      <c r="PMW113" s="376"/>
      <c r="PMX113" s="376"/>
      <c r="PMY113" s="376"/>
      <c r="PMZ113" s="376"/>
      <c r="PNA113" s="376"/>
      <c r="PNB113" s="376"/>
      <c r="PNC113" s="376"/>
      <c r="PND113" s="376"/>
      <c r="PNE113" s="376"/>
      <c r="PNF113" s="376"/>
      <c r="PNG113" s="376"/>
      <c r="PNH113" s="376"/>
      <c r="PNI113" s="376"/>
      <c r="PNJ113" s="376"/>
      <c r="PNK113" s="376"/>
      <c r="PNL113" s="376"/>
      <c r="PNM113" s="376"/>
      <c r="PNN113" s="376"/>
      <c r="PNO113" s="376"/>
      <c r="PNP113" s="376"/>
      <c r="PNQ113" s="376"/>
      <c r="PNR113" s="376"/>
      <c r="PNS113" s="376"/>
      <c r="PNT113" s="376"/>
      <c r="PNU113" s="376"/>
      <c r="PNV113" s="376"/>
      <c r="PNW113" s="376"/>
      <c r="PNX113" s="376"/>
      <c r="PNY113" s="376"/>
      <c r="PNZ113" s="376"/>
      <c r="POA113" s="376"/>
      <c r="POB113" s="376"/>
      <c r="POC113" s="376"/>
      <c r="POD113" s="376"/>
      <c r="POE113" s="376"/>
      <c r="POF113" s="376"/>
      <c r="POG113" s="376"/>
      <c r="POH113" s="376"/>
      <c r="POI113" s="376"/>
      <c r="POJ113" s="376"/>
      <c r="POK113" s="376"/>
      <c r="POL113" s="376"/>
      <c r="POM113" s="376"/>
      <c r="PON113" s="376"/>
      <c r="POO113" s="376"/>
      <c r="POP113" s="376"/>
      <c r="POQ113" s="376"/>
      <c r="POR113" s="376"/>
      <c r="POS113" s="376"/>
      <c r="POT113" s="376"/>
      <c r="POU113" s="376"/>
      <c r="POV113" s="376"/>
      <c r="POW113" s="376"/>
      <c r="POX113" s="376"/>
      <c r="POY113" s="376"/>
      <c r="POZ113" s="376"/>
      <c r="PPA113" s="376"/>
      <c r="PPB113" s="376"/>
      <c r="PPC113" s="376"/>
      <c r="PPD113" s="376"/>
      <c r="PPE113" s="376"/>
      <c r="PPF113" s="376"/>
      <c r="PPG113" s="376"/>
      <c r="PPH113" s="376"/>
      <c r="PPI113" s="376"/>
      <c r="PPJ113" s="376"/>
      <c r="PPK113" s="376"/>
      <c r="PPL113" s="376"/>
      <c r="PPM113" s="376"/>
      <c r="PPN113" s="376"/>
      <c r="PPO113" s="376"/>
      <c r="PPP113" s="376"/>
      <c r="PPQ113" s="376"/>
      <c r="PPR113" s="376"/>
      <c r="PPS113" s="376"/>
      <c r="PPT113" s="376"/>
      <c r="PPU113" s="376"/>
      <c r="PPV113" s="376"/>
      <c r="PPW113" s="376"/>
      <c r="PPX113" s="376"/>
      <c r="PPY113" s="376"/>
      <c r="PPZ113" s="376"/>
      <c r="PQA113" s="376"/>
      <c r="PQB113" s="376"/>
      <c r="PQC113" s="376"/>
      <c r="PQD113" s="376"/>
      <c r="PQE113" s="376"/>
      <c r="PQF113" s="376"/>
      <c r="PQG113" s="376"/>
      <c r="PQH113" s="376"/>
      <c r="PQI113" s="376"/>
      <c r="PQJ113" s="376"/>
      <c r="PQK113" s="376"/>
      <c r="PQL113" s="376"/>
      <c r="PQM113" s="376"/>
      <c r="PQN113" s="376"/>
      <c r="PQO113" s="376"/>
      <c r="PQP113" s="376"/>
      <c r="PQQ113" s="376"/>
      <c r="PQR113" s="376"/>
      <c r="PQS113" s="376"/>
      <c r="PQT113" s="376"/>
      <c r="PQU113" s="376"/>
      <c r="PQV113" s="376"/>
      <c r="PQW113" s="376"/>
      <c r="PQX113" s="376"/>
      <c r="PQY113" s="376"/>
      <c r="PQZ113" s="376"/>
      <c r="PRA113" s="376"/>
      <c r="PRB113" s="376"/>
      <c r="PRC113" s="376"/>
      <c r="PRD113" s="376"/>
      <c r="PRE113" s="376"/>
      <c r="PRF113" s="376"/>
      <c r="PRG113" s="376"/>
      <c r="PRH113" s="376"/>
      <c r="PRI113" s="376"/>
      <c r="PRJ113" s="376"/>
      <c r="PRK113" s="376"/>
      <c r="PRL113" s="376"/>
      <c r="PRM113" s="376"/>
      <c r="PRN113" s="376"/>
      <c r="PRO113" s="376"/>
      <c r="PRP113" s="376"/>
      <c r="PRQ113" s="376"/>
      <c r="PRR113" s="376"/>
      <c r="PRS113" s="376"/>
      <c r="PRT113" s="376"/>
      <c r="PRU113" s="376"/>
      <c r="PRV113" s="376"/>
      <c r="PRW113" s="376"/>
      <c r="PRX113" s="376"/>
      <c r="PRY113" s="376"/>
      <c r="PRZ113" s="376"/>
      <c r="PSA113" s="376"/>
      <c r="PSB113" s="376"/>
      <c r="PSC113" s="376"/>
      <c r="PSD113" s="376"/>
      <c r="PSE113" s="376"/>
      <c r="PSF113" s="376"/>
      <c r="PSG113" s="376"/>
      <c r="PSH113" s="376"/>
      <c r="PSI113" s="376"/>
      <c r="PSJ113" s="376"/>
      <c r="PSK113" s="376"/>
      <c r="PSL113" s="376"/>
      <c r="PSM113" s="376"/>
      <c r="PSN113" s="376"/>
      <c r="PSO113" s="376"/>
      <c r="PSP113" s="376"/>
      <c r="PSQ113" s="376"/>
      <c r="PSR113" s="376"/>
      <c r="PSS113" s="376"/>
      <c r="PST113" s="376"/>
      <c r="PSU113" s="376"/>
      <c r="PSV113" s="376"/>
      <c r="PSW113" s="376"/>
      <c r="PSX113" s="376"/>
      <c r="PSY113" s="376"/>
      <c r="PSZ113" s="376"/>
      <c r="PTA113" s="376"/>
      <c r="PTB113" s="376"/>
      <c r="PTC113" s="376"/>
      <c r="PTD113" s="376"/>
      <c r="PTE113" s="376"/>
      <c r="PTF113" s="376"/>
      <c r="PTG113" s="376"/>
      <c r="PTH113" s="376"/>
      <c r="PTI113" s="376"/>
      <c r="PTJ113" s="376"/>
      <c r="PTK113" s="376"/>
      <c r="PTL113" s="376"/>
      <c r="PTM113" s="376"/>
      <c r="PTN113" s="376"/>
      <c r="PTO113" s="376"/>
      <c r="PTP113" s="376"/>
      <c r="PTQ113" s="376"/>
      <c r="PTR113" s="376"/>
      <c r="PTS113" s="376"/>
      <c r="PTT113" s="376"/>
      <c r="PTU113" s="376"/>
      <c r="PTV113" s="376"/>
      <c r="PTW113" s="376"/>
      <c r="PTX113" s="376"/>
      <c r="PTY113" s="376"/>
      <c r="PTZ113" s="376"/>
      <c r="PUA113" s="376"/>
      <c r="PUB113" s="376"/>
      <c r="PUC113" s="376"/>
      <c r="PUD113" s="376"/>
      <c r="PUE113" s="376"/>
      <c r="PUF113" s="376"/>
      <c r="PUG113" s="376"/>
      <c r="PUH113" s="376"/>
      <c r="PUI113" s="376"/>
      <c r="PUJ113" s="376"/>
      <c r="PUK113" s="376"/>
      <c r="PUL113" s="376"/>
      <c r="PUM113" s="376"/>
      <c r="PUN113" s="376"/>
      <c r="PUO113" s="376"/>
      <c r="PUP113" s="376"/>
      <c r="PUQ113" s="376"/>
      <c r="PUR113" s="376"/>
      <c r="PUS113" s="376"/>
      <c r="PUT113" s="376"/>
      <c r="PUU113" s="376"/>
      <c r="PUV113" s="376"/>
      <c r="PUW113" s="376"/>
      <c r="PUX113" s="376"/>
      <c r="PUY113" s="376"/>
      <c r="PUZ113" s="376"/>
      <c r="PVA113" s="376"/>
      <c r="PVB113" s="376"/>
      <c r="PVC113" s="376"/>
      <c r="PVD113" s="376"/>
      <c r="PVE113" s="376"/>
      <c r="PVF113" s="376"/>
      <c r="PVG113" s="376"/>
      <c r="PVH113" s="376"/>
      <c r="PVI113" s="376"/>
      <c r="PVJ113" s="376"/>
      <c r="PVK113" s="376"/>
      <c r="PVL113" s="376"/>
      <c r="PVM113" s="376"/>
      <c r="PVN113" s="376"/>
      <c r="PVO113" s="376"/>
      <c r="PVP113" s="376"/>
      <c r="PVQ113" s="376"/>
      <c r="PVR113" s="376"/>
      <c r="PVS113" s="376"/>
      <c r="PVT113" s="376"/>
      <c r="PVU113" s="376"/>
      <c r="PVV113" s="376"/>
      <c r="PVW113" s="376"/>
      <c r="PVX113" s="376"/>
      <c r="PVY113" s="376"/>
      <c r="PVZ113" s="376"/>
      <c r="PWA113" s="376"/>
      <c r="PWB113" s="376"/>
      <c r="PWC113" s="376"/>
      <c r="PWD113" s="376"/>
      <c r="PWE113" s="376"/>
      <c r="PWF113" s="376"/>
      <c r="PWG113" s="376"/>
      <c r="PWH113" s="376"/>
      <c r="PWI113" s="376"/>
      <c r="PWJ113" s="376"/>
      <c r="PWK113" s="376"/>
      <c r="PWL113" s="376"/>
      <c r="PWM113" s="376"/>
      <c r="PWN113" s="376"/>
      <c r="PWO113" s="376"/>
      <c r="PWP113" s="376"/>
      <c r="PWQ113" s="376"/>
      <c r="PWR113" s="376"/>
      <c r="PWS113" s="376"/>
      <c r="PWT113" s="376"/>
      <c r="PWU113" s="376"/>
      <c r="PWV113" s="376"/>
      <c r="PWW113" s="376"/>
      <c r="PWX113" s="376"/>
      <c r="PWY113" s="376"/>
      <c r="PWZ113" s="376"/>
      <c r="PXA113" s="376"/>
      <c r="PXB113" s="376"/>
      <c r="PXC113" s="376"/>
      <c r="PXD113" s="376"/>
      <c r="PXE113" s="376"/>
      <c r="PXF113" s="376"/>
      <c r="PXG113" s="376"/>
      <c r="PXH113" s="376"/>
      <c r="PXI113" s="376"/>
      <c r="PXJ113" s="376"/>
      <c r="PXK113" s="376"/>
      <c r="PXL113" s="376"/>
      <c r="PXM113" s="376"/>
      <c r="PXN113" s="376"/>
      <c r="PXO113" s="376"/>
      <c r="PXP113" s="376"/>
      <c r="PXQ113" s="376"/>
      <c r="PXR113" s="376"/>
      <c r="PXS113" s="376"/>
      <c r="PXT113" s="376"/>
      <c r="PXU113" s="376"/>
      <c r="PXV113" s="376"/>
      <c r="PXW113" s="376"/>
      <c r="PXX113" s="376"/>
      <c r="PXY113" s="376"/>
      <c r="PXZ113" s="376"/>
      <c r="PYA113" s="376"/>
      <c r="PYB113" s="376"/>
      <c r="PYC113" s="376"/>
      <c r="PYD113" s="376"/>
      <c r="PYE113" s="376"/>
      <c r="PYF113" s="376"/>
      <c r="PYG113" s="376"/>
      <c r="PYH113" s="376"/>
      <c r="PYI113" s="376"/>
      <c r="PYJ113" s="376"/>
      <c r="PYK113" s="376"/>
      <c r="PYL113" s="376"/>
      <c r="PYM113" s="376"/>
      <c r="PYN113" s="376"/>
      <c r="PYO113" s="376"/>
      <c r="PYP113" s="376"/>
      <c r="PYQ113" s="376"/>
      <c r="PYR113" s="376"/>
      <c r="PYS113" s="376"/>
      <c r="PYT113" s="376"/>
      <c r="PYU113" s="376"/>
      <c r="PYV113" s="376"/>
      <c r="PYW113" s="376"/>
      <c r="PYX113" s="376"/>
      <c r="PYY113" s="376"/>
      <c r="PYZ113" s="376"/>
      <c r="PZA113" s="376"/>
      <c r="PZB113" s="376"/>
      <c r="PZC113" s="376"/>
      <c r="PZD113" s="376"/>
      <c r="PZE113" s="376"/>
      <c r="PZF113" s="376"/>
      <c r="PZG113" s="376"/>
      <c r="PZH113" s="376"/>
      <c r="PZI113" s="376"/>
      <c r="PZJ113" s="376"/>
      <c r="PZK113" s="376"/>
      <c r="PZL113" s="376"/>
      <c r="PZM113" s="376"/>
      <c r="PZN113" s="376"/>
      <c r="PZO113" s="376"/>
      <c r="PZP113" s="376"/>
      <c r="PZQ113" s="376"/>
      <c r="PZR113" s="376"/>
      <c r="PZS113" s="376"/>
      <c r="PZT113" s="376"/>
      <c r="PZU113" s="376"/>
      <c r="PZV113" s="376"/>
      <c r="PZW113" s="376"/>
      <c r="PZX113" s="376"/>
      <c r="PZY113" s="376"/>
      <c r="PZZ113" s="376"/>
      <c r="QAA113" s="376"/>
      <c r="QAB113" s="376"/>
      <c r="QAC113" s="376"/>
      <c r="QAD113" s="376"/>
      <c r="QAE113" s="376"/>
      <c r="QAF113" s="376"/>
      <c r="QAG113" s="376"/>
      <c r="QAH113" s="376"/>
      <c r="QAI113" s="376"/>
      <c r="QAJ113" s="376"/>
      <c r="QAK113" s="376"/>
      <c r="QAL113" s="376"/>
      <c r="QAM113" s="376"/>
      <c r="QAN113" s="376"/>
      <c r="QAO113" s="376"/>
      <c r="QAP113" s="376"/>
      <c r="QAQ113" s="376"/>
      <c r="QAR113" s="376"/>
      <c r="QAS113" s="376"/>
      <c r="QAT113" s="376"/>
      <c r="QAU113" s="376"/>
      <c r="QAV113" s="376"/>
      <c r="QAW113" s="376"/>
      <c r="QAX113" s="376"/>
      <c r="QAY113" s="376"/>
      <c r="QAZ113" s="376"/>
      <c r="QBA113" s="376"/>
      <c r="QBB113" s="376"/>
      <c r="QBC113" s="376"/>
      <c r="QBD113" s="376"/>
      <c r="QBE113" s="376"/>
      <c r="QBF113" s="376"/>
      <c r="QBG113" s="376"/>
      <c r="QBH113" s="376"/>
      <c r="QBI113" s="376"/>
      <c r="QBJ113" s="376"/>
      <c r="QBK113" s="376"/>
      <c r="QBL113" s="376"/>
      <c r="QBM113" s="376"/>
      <c r="QBN113" s="376"/>
      <c r="QBO113" s="376"/>
      <c r="QBP113" s="376"/>
      <c r="QBQ113" s="376"/>
      <c r="QBR113" s="376"/>
      <c r="QBS113" s="376"/>
      <c r="QBT113" s="376"/>
      <c r="QBU113" s="376"/>
      <c r="QBV113" s="376"/>
      <c r="QBW113" s="376"/>
      <c r="QBX113" s="376"/>
      <c r="QBY113" s="376"/>
      <c r="QBZ113" s="376"/>
      <c r="QCA113" s="376"/>
      <c r="QCB113" s="376"/>
      <c r="QCC113" s="376"/>
      <c r="QCD113" s="376"/>
      <c r="QCE113" s="376"/>
      <c r="QCF113" s="376"/>
      <c r="QCG113" s="376"/>
      <c r="QCH113" s="376"/>
      <c r="QCI113" s="376"/>
      <c r="QCJ113" s="376"/>
      <c r="QCK113" s="376"/>
      <c r="QCL113" s="376"/>
      <c r="QCM113" s="376"/>
      <c r="QCN113" s="376"/>
      <c r="QCO113" s="376"/>
      <c r="QCP113" s="376"/>
      <c r="QCQ113" s="376"/>
      <c r="QCR113" s="376"/>
      <c r="QCS113" s="376"/>
      <c r="QCT113" s="376"/>
      <c r="QCU113" s="376"/>
      <c r="QCV113" s="376"/>
      <c r="QCW113" s="376"/>
      <c r="QCX113" s="376"/>
      <c r="QCY113" s="376"/>
      <c r="QCZ113" s="376"/>
      <c r="QDA113" s="376"/>
      <c r="QDB113" s="376"/>
      <c r="QDC113" s="376"/>
      <c r="QDD113" s="376"/>
      <c r="QDE113" s="376"/>
      <c r="QDF113" s="376"/>
      <c r="QDG113" s="376"/>
      <c r="QDH113" s="376"/>
      <c r="QDI113" s="376"/>
      <c r="QDJ113" s="376"/>
      <c r="QDK113" s="376"/>
      <c r="QDL113" s="376"/>
      <c r="QDM113" s="376"/>
      <c r="QDN113" s="376"/>
      <c r="QDO113" s="376"/>
      <c r="QDP113" s="376"/>
      <c r="QDQ113" s="376"/>
      <c r="QDR113" s="376"/>
      <c r="QDS113" s="376"/>
      <c r="QDT113" s="376"/>
      <c r="QDU113" s="376"/>
      <c r="QDV113" s="376"/>
      <c r="QDW113" s="376"/>
      <c r="QDX113" s="376"/>
      <c r="QDY113" s="376"/>
      <c r="QDZ113" s="376"/>
      <c r="QEA113" s="376"/>
      <c r="QEB113" s="376"/>
      <c r="QEC113" s="376"/>
      <c r="QED113" s="376"/>
      <c r="QEE113" s="376"/>
      <c r="QEF113" s="376"/>
      <c r="QEG113" s="376"/>
      <c r="QEH113" s="376"/>
      <c r="QEI113" s="376"/>
      <c r="QEJ113" s="376"/>
      <c r="QEK113" s="376"/>
      <c r="QEL113" s="376"/>
      <c r="QEM113" s="376"/>
      <c r="QEN113" s="376"/>
      <c r="QEO113" s="376"/>
      <c r="QEP113" s="376"/>
      <c r="QEQ113" s="376"/>
      <c r="QER113" s="376"/>
      <c r="QES113" s="376"/>
      <c r="QET113" s="376"/>
      <c r="QEU113" s="376"/>
      <c r="QEV113" s="376"/>
      <c r="QEW113" s="376"/>
      <c r="QEX113" s="376"/>
      <c r="QEY113" s="376"/>
      <c r="QEZ113" s="376"/>
      <c r="QFA113" s="376"/>
      <c r="QFB113" s="376"/>
      <c r="QFC113" s="376"/>
      <c r="QFD113" s="376"/>
      <c r="QFE113" s="376"/>
      <c r="QFF113" s="376"/>
      <c r="QFG113" s="376"/>
      <c r="QFH113" s="376"/>
      <c r="QFI113" s="376"/>
      <c r="QFJ113" s="376"/>
      <c r="QFK113" s="376"/>
      <c r="QFL113" s="376"/>
      <c r="QFM113" s="376"/>
      <c r="QFN113" s="376"/>
      <c r="QFO113" s="376"/>
      <c r="QFP113" s="376"/>
      <c r="QFQ113" s="376"/>
      <c r="QFR113" s="376"/>
      <c r="QFS113" s="376"/>
      <c r="QFT113" s="376"/>
      <c r="QFU113" s="376"/>
      <c r="QFV113" s="376"/>
      <c r="QFW113" s="376"/>
      <c r="QFX113" s="376"/>
      <c r="QFY113" s="376"/>
      <c r="QFZ113" s="376"/>
      <c r="QGA113" s="376"/>
      <c r="QGB113" s="376"/>
      <c r="QGC113" s="376"/>
      <c r="QGD113" s="376"/>
      <c r="QGE113" s="376"/>
      <c r="QGF113" s="376"/>
      <c r="QGG113" s="376"/>
      <c r="QGH113" s="376"/>
      <c r="QGI113" s="376"/>
      <c r="QGJ113" s="376"/>
      <c r="QGK113" s="376"/>
      <c r="QGL113" s="376"/>
      <c r="QGM113" s="376"/>
      <c r="QGN113" s="376"/>
      <c r="QGO113" s="376"/>
      <c r="QGP113" s="376"/>
      <c r="QGQ113" s="376"/>
      <c r="QGR113" s="376"/>
      <c r="QGS113" s="376"/>
      <c r="QGT113" s="376"/>
      <c r="QGU113" s="376"/>
      <c r="QGV113" s="376"/>
      <c r="QGW113" s="376"/>
      <c r="QGX113" s="376"/>
      <c r="QGY113" s="376"/>
      <c r="QGZ113" s="376"/>
      <c r="QHA113" s="376"/>
      <c r="QHB113" s="376"/>
      <c r="QHC113" s="376"/>
      <c r="QHD113" s="376"/>
      <c r="QHE113" s="376"/>
      <c r="QHF113" s="376"/>
      <c r="QHG113" s="376"/>
      <c r="QHH113" s="376"/>
      <c r="QHI113" s="376"/>
      <c r="QHJ113" s="376"/>
      <c r="QHK113" s="376"/>
      <c r="QHL113" s="376"/>
      <c r="QHM113" s="376"/>
      <c r="QHN113" s="376"/>
      <c r="QHO113" s="376"/>
      <c r="QHP113" s="376"/>
      <c r="QHQ113" s="376"/>
      <c r="QHR113" s="376"/>
      <c r="QHS113" s="376"/>
      <c r="QHT113" s="376"/>
      <c r="QHU113" s="376"/>
      <c r="QHV113" s="376"/>
      <c r="QHW113" s="376"/>
      <c r="QHX113" s="376"/>
      <c r="QHY113" s="376"/>
      <c r="QHZ113" s="376"/>
      <c r="QIA113" s="376"/>
      <c r="QIB113" s="376"/>
      <c r="QIC113" s="376"/>
      <c r="QID113" s="376"/>
      <c r="QIE113" s="376"/>
      <c r="QIF113" s="376"/>
      <c r="QIG113" s="376"/>
      <c r="QIH113" s="376"/>
      <c r="QII113" s="376"/>
      <c r="QIJ113" s="376"/>
      <c r="QIK113" s="376"/>
      <c r="QIL113" s="376"/>
      <c r="QIM113" s="376"/>
      <c r="QIN113" s="376"/>
      <c r="QIO113" s="376"/>
      <c r="QIP113" s="376"/>
      <c r="QIQ113" s="376"/>
      <c r="QIR113" s="376"/>
      <c r="QIS113" s="376"/>
      <c r="QIT113" s="376"/>
      <c r="QIU113" s="376"/>
      <c r="QIV113" s="376"/>
      <c r="QIW113" s="376"/>
      <c r="QIX113" s="376"/>
      <c r="QIY113" s="376"/>
      <c r="QIZ113" s="376"/>
      <c r="QJA113" s="376"/>
      <c r="QJB113" s="376"/>
      <c r="QJC113" s="376"/>
      <c r="QJD113" s="376"/>
      <c r="QJE113" s="376"/>
      <c r="QJF113" s="376"/>
      <c r="QJG113" s="376"/>
      <c r="QJH113" s="376"/>
      <c r="QJI113" s="376"/>
      <c r="QJJ113" s="376"/>
      <c r="QJK113" s="376"/>
      <c r="QJL113" s="376"/>
      <c r="QJM113" s="376"/>
      <c r="QJN113" s="376"/>
      <c r="QJO113" s="376"/>
      <c r="QJP113" s="376"/>
      <c r="QJQ113" s="376"/>
      <c r="QJR113" s="376"/>
      <c r="QJS113" s="376"/>
      <c r="QJT113" s="376"/>
      <c r="QJU113" s="376"/>
      <c r="QJV113" s="376"/>
      <c r="QJW113" s="376"/>
      <c r="QJX113" s="376"/>
      <c r="QJY113" s="376"/>
      <c r="QJZ113" s="376"/>
      <c r="QKA113" s="376"/>
      <c r="QKB113" s="376"/>
      <c r="QKC113" s="376"/>
      <c r="QKD113" s="376"/>
      <c r="QKE113" s="376"/>
      <c r="QKF113" s="376"/>
      <c r="QKG113" s="376"/>
      <c r="QKH113" s="376"/>
      <c r="QKI113" s="376"/>
      <c r="QKJ113" s="376"/>
      <c r="QKK113" s="376"/>
      <c r="QKL113" s="376"/>
      <c r="QKM113" s="376"/>
      <c r="QKN113" s="376"/>
      <c r="QKO113" s="376"/>
      <c r="QKP113" s="376"/>
      <c r="QKQ113" s="376"/>
      <c r="QKR113" s="376"/>
      <c r="QKS113" s="376"/>
      <c r="QKT113" s="376"/>
      <c r="QKU113" s="376"/>
      <c r="QKV113" s="376"/>
      <c r="QKW113" s="376"/>
      <c r="QKX113" s="376"/>
      <c r="QKY113" s="376"/>
      <c r="QKZ113" s="376"/>
      <c r="QLA113" s="376"/>
      <c r="QLB113" s="376"/>
      <c r="QLC113" s="376"/>
      <c r="QLD113" s="376"/>
      <c r="QLE113" s="376"/>
      <c r="QLF113" s="376"/>
      <c r="QLG113" s="376"/>
      <c r="QLH113" s="376"/>
      <c r="QLI113" s="376"/>
      <c r="QLJ113" s="376"/>
      <c r="QLK113" s="376"/>
      <c r="QLL113" s="376"/>
      <c r="QLM113" s="376"/>
      <c r="QLN113" s="376"/>
      <c r="QLO113" s="376"/>
      <c r="QLP113" s="376"/>
      <c r="QLQ113" s="376"/>
      <c r="QLR113" s="376"/>
      <c r="QLS113" s="376"/>
      <c r="QLT113" s="376"/>
      <c r="QLU113" s="376"/>
      <c r="QLV113" s="376"/>
      <c r="QLW113" s="376"/>
      <c r="QLX113" s="376"/>
      <c r="QLY113" s="376"/>
      <c r="QLZ113" s="376"/>
      <c r="QMA113" s="376"/>
      <c r="QMB113" s="376"/>
      <c r="QMC113" s="376"/>
      <c r="QMD113" s="376"/>
      <c r="QME113" s="376"/>
      <c r="QMF113" s="376"/>
      <c r="QMG113" s="376"/>
      <c r="QMH113" s="376"/>
      <c r="QMI113" s="376"/>
      <c r="QMJ113" s="376"/>
      <c r="QMK113" s="376"/>
      <c r="QML113" s="376"/>
      <c r="QMM113" s="376"/>
      <c r="QMN113" s="376"/>
      <c r="QMO113" s="376"/>
      <c r="QMP113" s="376"/>
      <c r="QMQ113" s="376"/>
      <c r="QMR113" s="376"/>
      <c r="QMS113" s="376"/>
      <c r="QMT113" s="376"/>
      <c r="QMU113" s="376"/>
      <c r="QMV113" s="376"/>
      <c r="QMW113" s="376"/>
      <c r="QMX113" s="376"/>
      <c r="QMY113" s="376"/>
      <c r="QMZ113" s="376"/>
      <c r="QNA113" s="376"/>
      <c r="QNB113" s="376"/>
      <c r="QNC113" s="376"/>
      <c r="QND113" s="376"/>
      <c r="QNE113" s="376"/>
      <c r="QNF113" s="376"/>
      <c r="QNG113" s="376"/>
      <c r="QNH113" s="376"/>
      <c r="QNI113" s="376"/>
      <c r="QNJ113" s="376"/>
      <c r="QNK113" s="376"/>
      <c r="QNL113" s="376"/>
      <c r="QNM113" s="376"/>
      <c r="QNN113" s="376"/>
      <c r="QNO113" s="376"/>
      <c r="QNP113" s="376"/>
      <c r="QNQ113" s="376"/>
      <c r="QNR113" s="376"/>
      <c r="QNS113" s="376"/>
      <c r="QNT113" s="376"/>
      <c r="QNU113" s="376"/>
      <c r="QNV113" s="376"/>
      <c r="QNW113" s="376"/>
      <c r="QNX113" s="376"/>
      <c r="QNY113" s="376"/>
      <c r="QNZ113" s="376"/>
      <c r="QOA113" s="376"/>
      <c r="QOB113" s="376"/>
      <c r="QOC113" s="376"/>
      <c r="QOD113" s="376"/>
      <c r="QOE113" s="376"/>
      <c r="QOF113" s="376"/>
      <c r="QOG113" s="376"/>
      <c r="QOH113" s="376"/>
      <c r="QOI113" s="376"/>
      <c r="QOJ113" s="376"/>
      <c r="QOK113" s="376"/>
      <c r="QOL113" s="376"/>
      <c r="QOM113" s="376"/>
      <c r="QON113" s="376"/>
      <c r="QOO113" s="376"/>
      <c r="QOP113" s="376"/>
      <c r="QOQ113" s="376"/>
      <c r="QOR113" s="376"/>
      <c r="QOS113" s="376"/>
      <c r="QOT113" s="376"/>
      <c r="QOU113" s="376"/>
      <c r="QOV113" s="376"/>
      <c r="QOW113" s="376"/>
      <c r="QOX113" s="376"/>
      <c r="QOY113" s="376"/>
      <c r="QOZ113" s="376"/>
      <c r="QPA113" s="376"/>
      <c r="QPB113" s="376"/>
      <c r="QPC113" s="376"/>
      <c r="QPD113" s="376"/>
      <c r="QPE113" s="376"/>
      <c r="QPF113" s="376"/>
      <c r="QPG113" s="376"/>
      <c r="QPH113" s="376"/>
      <c r="QPI113" s="376"/>
      <c r="QPJ113" s="376"/>
      <c r="QPK113" s="376"/>
      <c r="QPL113" s="376"/>
      <c r="QPM113" s="376"/>
      <c r="QPN113" s="376"/>
      <c r="QPO113" s="376"/>
      <c r="QPP113" s="376"/>
      <c r="QPQ113" s="376"/>
      <c r="QPR113" s="376"/>
      <c r="QPS113" s="376"/>
      <c r="QPT113" s="376"/>
      <c r="QPU113" s="376"/>
      <c r="QPV113" s="376"/>
      <c r="QPW113" s="376"/>
      <c r="QPX113" s="376"/>
      <c r="QPY113" s="376"/>
      <c r="QPZ113" s="376"/>
      <c r="QQA113" s="376"/>
      <c r="QQB113" s="376"/>
      <c r="QQC113" s="376"/>
      <c r="QQD113" s="376"/>
      <c r="QQE113" s="376"/>
      <c r="QQF113" s="376"/>
      <c r="QQG113" s="376"/>
      <c r="QQH113" s="376"/>
      <c r="QQI113" s="376"/>
      <c r="QQJ113" s="376"/>
      <c r="QQK113" s="376"/>
      <c r="QQL113" s="376"/>
      <c r="QQM113" s="376"/>
      <c r="QQN113" s="376"/>
      <c r="QQO113" s="376"/>
      <c r="QQP113" s="376"/>
      <c r="QQQ113" s="376"/>
      <c r="QQR113" s="376"/>
      <c r="QQS113" s="376"/>
      <c r="QQT113" s="376"/>
      <c r="QQU113" s="376"/>
      <c r="QQV113" s="376"/>
      <c r="QQW113" s="376"/>
      <c r="QQX113" s="376"/>
      <c r="QQY113" s="376"/>
      <c r="QQZ113" s="376"/>
      <c r="QRA113" s="376"/>
      <c r="QRB113" s="376"/>
      <c r="QRC113" s="376"/>
      <c r="QRD113" s="376"/>
      <c r="QRE113" s="376"/>
      <c r="QRF113" s="376"/>
      <c r="QRG113" s="376"/>
      <c r="QRH113" s="376"/>
      <c r="QRI113" s="376"/>
      <c r="QRJ113" s="376"/>
      <c r="QRK113" s="376"/>
      <c r="QRL113" s="376"/>
      <c r="QRM113" s="376"/>
      <c r="QRN113" s="376"/>
      <c r="QRO113" s="376"/>
      <c r="QRP113" s="376"/>
      <c r="QRQ113" s="376"/>
      <c r="QRR113" s="376"/>
      <c r="QRS113" s="376"/>
      <c r="QRT113" s="376"/>
      <c r="QRU113" s="376"/>
      <c r="QRV113" s="376"/>
      <c r="QRW113" s="376"/>
      <c r="QRX113" s="376"/>
      <c r="QRY113" s="376"/>
      <c r="QRZ113" s="376"/>
      <c r="QSA113" s="376"/>
      <c r="QSB113" s="376"/>
      <c r="QSC113" s="376"/>
      <c r="QSD113" s="376"/>
      <c r="QSE113" s="376"/>
      <c r="QSF113" s="376"/>
      <c r="QSG113" s="376"/>
      <c r="QSH113" s="376"/>
      <c r="QSI113" s="376"/>
      <c r="QSJ113" s="376"/>
      <c r="QSK113" s="376"/>
      <c r="QSL113" s="376"/>
      <c r="QSM113" s="376"/>
      <c r="QSN113" s="376"/>
      <c r="QSO113" s="376"/>
      <c r="QSP113" s="376"/>
      <c r="QSQ113" s="376"/>
      <c r="QSR113" s="376"/>
      <c r="QSS113" s="376"/>
      <c r="QST113" s="376"/>
      <c r="QSU113" s="376"/>
      <c r="QSV113" s="376"/>
      <c r="QSW113" s="376"/>
      <c r="QSX113" s="376"/>
      <c r="QSY113" s="376"/>
      <c r="QSZ113" s="376"/>
      <c r="QTA113" s="376"/>
      <c r="QTB113" s="376"/>
      <c r="QTC113" s="376"/>
      <c r="QTD113" s="376"/>
      <c r="QTE113" s="376"/>
      <c r="QTF113" s="376"/>
      <c r="QTG113" s="376"/>
      <c r="QTH113" s="376"/>
      <c r="QTI113" s="376"/>
      <c r="QTJ113" s="376"/>
      <c r="QTK113" s="376"/>
      <c r="QTL113" s="376"/>
      <c r="QTM113" s="376"/>
      <c r="QTN113" s="376"/>
      <c r="QTO113" s="376"/>
      <c r="QTP113" s="376"/>
      <c r="QTQ113" s="376"/>
      <c r="QTR113" s="376"/>
      <c r="QTS113" s="376"/>
      <c r="QTT113" s="376"/>
      <c r="QTU113" s="376"/>
      <c r="QTV113" s="376"/>
      <c r="QTW113" s="376"/>
      <c r="QTX113" s="376"/>
      <c r="QTY113" s="376"/>
      <c r="QTZ113" s="376"/>
      <c r="QUA113" s="376"/>
      <c r="QUB113" s="376"/>
      <c r="QUC113" s="376"/>
      <c r="QUD113" s="376"/>
      <c r="QUE113" s="376"/>
      <c r="QUF113" s="376"/>
      <c r="QUG113" s="376"/>
      <c r="QUH113" s="376"/>
      <c r="QUI113" s="376"/>
      <c r="QUJ113" s="376"/>
      <c r="QUK113" s="376"/>
      <c r="QUL113" s="376"/>
      <c r="QUM113" s="376"/>
      <c r="QUN113" s="376"/>
      <c r="QUO113" s="376"/>
      <c r="QUP113" s="376"/>
      <c r="QUQ113" s="376"/>
      <c r="QUR113" s="376"/>
      <c r="QUS113" s="376"/>
      <c r="QUT113" s="376"/>
      <c r="QUU113" s="376"/>
      <c r="QUV113" s="376"/>
      <c r="QUW113" s="376"/>
      <c r="QUX113" s="376"/>
      <c r="QUY113" s="376"/>
      <c r="QUZ113" s="376"/>
      <c r="QVA113" s="376"/>
      <c r="QVB113" s="376"/>
      <c r="QVC113" s="376"/>
      <c r="QVD113" s="376"/>
      <c r="QVE113" s="376"/>
      <c r="QVF113" s="376"/>
      <c r="QVG113" s="376"/>
      <c r="QVH113" s="376"/>
      <c r="QVI113" s="376"/>
      <c r="QVJ113" s="376"/>
      <c r="QVK113" s="376"/>
      <c r="QVL113" s="376"/>
      <c r="QVM113" s="376"/>
      <c r="QVN113" s="376"/>
      <c r="QVO113" s="376"/>
      <c r="QVP113" s="376"/>
      <c r="QVQ113" s="376"/>
      <c r="QVR113" s="376"/>
      <c r="QVS113" s="376"/>
      <c r="QVT113" s="376"/>
      <c r="QVU113" s="376"/>
      <c r="QVV113" s="376"/>
      <c r="QVW113" s="376"/>
      <c r="QVX113" s="376"/>
      <c r="QVY113" s="376"/>
      <c r="QVZ113" s="376"/>
      <c r="QWA113" s="376"/>
      <c r="QWB113" s="376"/>
      <c r="QWC113" s="376"/>
      <c r="QWD113" s="376"/>
      <c r="QWE113" s="376"/>
      <c r="QWF113" s="376"/>
      <c r="QWG113" s="376"/>
      <c r="QWH113" s="376"/>
      <c r="QWI113" s="376"/>
      <c r="QWJ113" s="376"/>
      <c r="QWK113" s="376"/>
      <c r="QWL113" s="376"/>
      <c r="QWM113" s="376"/>
      <c r="QWN113" s="376"/>
      <c r="QWO113" s="376"/>
      <c r="QWP113" s="376"/>
      <c r="QWQ113" s="376"/>
      <c r="QWR113" s="376"/>
      <c r="QWS113" s="376"/>
      <c r="QWT113" s="376"/>
      <c r="QWU113" s="376"/>
      <c r="QWV113" s="376"/>
      <c r="QWW113" s="376"/>
      <c r="QWX113" s="376"/>
      <c r="QWY113" s="376"/>
      <c r="QWZ113" s="376"/>
      <c r="QXA113" s="376"/>
      <c r="QXB113" s="376"/>
      <c r="QXC113" s="376"/>
      <c r="QXD113" s="376"/>
      <c r="QXE113" s="376"/>
      <c r="QXF113" s="376"/>
      <c r="QXG113" s="376"/>
      <c r="QXH113" s="376"/>
      <c r="QXI113" s="376"/>
      <c r="QXJ113" s="376"/>
      <c r="QXK113" s="376"/>
      <c r="QXL113" s="376"/>
      <c r="QXM113" s="376"/>
      <c r="QXN113" s="376"/>
      <c r="QXO113" s="376"/>
      <c r="QXP113" s="376"/>
      <c r="QXQ113" s="376"/>
      <c r="QXR113" s="376"/>
      <c r="QXS113" s="376"/>
      <c r="QXT113" s="376"/>
      <c r="QXU113" s="376"/>
      <c r="QXV113" s="376"/>
      <c r="QXW113" s="376"/>
      <c r="QXX113" s="376"/>
      <c r="QXY113" s="376"/>
      <c r="QXZ113" s="376"/>
      <c r="QYA113" s="376"/>
      <c r="QYB113" s="376"/>
      <c r="QYC113" s="376"/>
      <c r="QYD113" s="376"/>
      <c r="QYE113" s="376"/>
      <c r="QYF113" s="376"/>
      <c r="QYG113" s="376"/>
      <c r="QYH113" s="376"/>
      <c r="QYI113" s="376"/>
      <c r="QYJ113" s="376"/>
      <c r="QYK113" s="376"/>
      <c r="QYL113" s="376"/>
      <c r="QYM113" s="376"/>
      <c r="QYN113" s="376"/>
      <c r="QYO113" s="376"/>
      <c r="QYP113" s="376"/>
      <c r="QYQ113" s="376"/>
      <c r="QYR113" s="376"/>
      <c r="QYS113" s="376"/>
      <c r="QYT113" s="376"/>
      <c r="QYU113" s="376"/>
      <c r="QYV113" s="376"/>
      <c r="QYW113" s="376"/>
      <c r="QYX113" s="376"/>
      <c r="QYY113" s="376"/>
      <c r="QYZ113" s="376"/>
      <c r="QZA113" s="376"/>
      <c r="QZB113" s="376"/>
      <c r="QZC113" s="376"/>
      <c r="QZD113" s="376"/>
      <c r="QZE113" s="376"/>
      <c r="QZF113" s="376"/>
      <c r="QZG113" s="376"/>
      <c r="QZH113" s="376"/>
      <c r="QZI113" s="376"/>
      <c r="QZJ113" s="376"/>
      <c r="QZK113" s="376"/>
      <c r="QZL113" s="376"/>
      <c r="QZM113" s="376"/>
      <c r="QZN113" s="376"/>
      <c r="QZO113" s="376"/>
      <c r="QZP113" s="376"/>
      <c r="QZQ113" s="376"/>
      <c r="QZR113" s="376"/>
      <c r="QZS113" s="376"/>
      <c r="QZT113" s="376"/>
      <c r="QZU113" s="376"/>
      <c r="QZV113" s="376"/>
      <c r="QZW113" s="376"/>
      <c r="QZX113" s="376"/>
      <c r="QZY113" s="376"/>
      <c r="QZZ113" s="376"/>
      <c r="RAA113" s="376"/>
      <c r="RAB113" s="376"/>
      <c r="RAC113" s="376"/>
      <c r="RAD113" s="376"/>
      <c r="RAE113" s="376"/>
      <c r="RAF113" s="376"/>
      <c r="RAG113" s="376"/>
      <c r="RAH113" s="376"/>
      <c r="RAI113" s="376"/>
      <c r="RAJ113" s="376"/>
      <c r="RAK113" s="376"/>
      <c r="RAL113" s="376"/>
      <c r="RAM113" s="376"/>
      <c r="RAN113" s="376"/>
      <c r="RAO113" s="376"/>
      <c r="RAP113" s="376"/>
      <c r="RAQ113" s="376"/>
      <c r="RAR113" s="376"/>
      <c r="RAS113" s="376"/>
      <c r="RAT113" s="376"/>
      <c r="RAU113" s="376"/>
      <c r="RAV113" s="376"/>
      <c r="RAW113" s="376"/>
      <c r="RAX113" s="376"/>
      <c r="RAY113" s="376"/>
      <c r="RAZ113" s="376"/>
      <c r="RBA113" s="376"/>
      <c r="RBB113" s="376"/>
      <c r="RBC113" s="376"/>
      <c r="RBD113" s="376"/>
      <c r="RBE113" s="376"/>
      <c r="RBF113" s="376"/>
      <c r="RBG113" s="376"/>
      <c r="RBH113" s="376"/>
      <c r="RBI113" s="376"/>
      <c r="RBJ113" s="376"/>
      <c r="RBK113" s="376"/>
      <c r="RBL113" s="376"/>
      <c r="RBM113" s="376"/>
      <c r="RBN113" s="376"/>
      <c r="RBO113" s="376"/>
      <c r="RBP113" s="376"/>
      <c r="RBQ113" s="376"/>
      <c r="RBR113" s="376"/>
      <c r="RBS113" s="376"/>
      <c r="RBT113" s="376"/>
      <c r="RBU113" s="376"/>
      <c r="RBV113" s="376"/>
      <c r="RBW113" s="376"/>
      <c r="RBX113" s="376"/>
      <c r="RBY113" s="376"/>
      <c r="RBZ113" s="376"/>
      <c r="RCA113" s="376"/>
      <c r="RCB113" s="376"/>
      <c r="RCC113" s="376"/>
      <c r="RCD113" s="376"/>
      <c r="RCE113" s="376"/>
      <c r="RCF113" s="376"/>
      <c r="RCG113" s="376"/>
      <c r="RCH113" s="376"/>
      <c r="RCI113" s="376"/>
      <c r="RCJ113" s="376"/>
      <c r="RCK113" s="376"/>
      <c r="RCL113" s="376"/>
      <c r="RCM113" s="376"/>
      <c r="RCN113" s="376"/>
      <c r="RCO113" s="376"/>
      <c r="RCP113" s="376"/>
      <c r="RCQ113" s="376"/>
      <c r="RCR113" s="376"/>
      <c r="RCS113" s="376"/>
      <c r="RCT113" s="376"/>
      <c r="RCU113" s="376"/>
      <c r="RCV113" s="376"/>
      <c r="RCW113" s="376"/>
      <c r="RCX113" s="376"/>
      <c r="RCY113" s="376"/>
      <c r="RCZ113" s="376"/>
      <c r="RDA113" s="376"/>
      <c r="RDB113" s="376"/>
      <c r="RDC113" s="376"/>
      <c r="RDD113" s="376"/>
      <c r="RDE113" s="376"/>
      <c r="RDF113" s="376"/>
      <c r="RDG113" s="376"/>
      <c r="RDH113" s="376"/>
      <c r="RDI113" s="376"/>
      <c r="RDJ113" s="376"/>
      <c r="RDK113" s="376"/>
      <c r="RDL113" s="376"/>
      <c r="RDM113" s="376"/>
      <c r="RDN113" s="376"/>
      <c r="RDO113" s="376"/>
      <c r="RDP113" s="376"/>
      <c r="RDQ113" s="376"/>
      <c r="RDR113" s="376"/>
      <c r="RDS113" s="376"/>
      <c r="RDT113" s="376"/>
      <c r="RDU113" s="376"/>
      <c r="RDV113" s="376"/>
      <c r="RDW113" s="376"/>
      <c r="RDX113" s="376"/>
      <c r="RDY113" s="376"/>
      <c r="RDZ113" s="376"/>
      <c r="REA113" s="376"/>
      <c r="REB113" s="376"/>
      <c r="REC113" s="376"/>
      <c r="RED113" s="376"/>
      <c r="REE113" s="376"/>
      <c r="REF113" s="376"/>
      <c r="REG113" s="376"/>
      <c r="REH113" s="376"/>
      <c r="REI113" s="376"/>
      <c r="REJ113" s="376"/>
      <c r="REK113" s="376"/>
      <c r="REL113" s="376"/>
      <c r="REM113" s="376"/>
      <c r="REN113" s="376"/>
      <c r="REO113" s="376"/>
      <c r="REP113" s="376"/>
      <c r="REQ113" s="376"/>
      <c r="RER113" s="376"/>
      <c r="RES113" s="376"/>
      <c r="RET113" s="376"/>
      <c r="REU113" s="376"/>
      <c r="REV113" s="376"/>
      <c r="REW113" s="376"/>
      <c r="REX113" s="376"/>
      <c r="REY113" s="376"/>
      <c r="REZ113" s="376"/>
      <c r="RFA113" s="376"/>
      <c r="RFB113" s="376"/>
      <c r="RFC113" s="376"/>
      <c r="RFD113" s="376"/>
      <c r="RFE113" s="376"/>
      <c r="RFF113" s="376"/>
      <c r="RFG113" s="376"/>
      <c r="RFH113" s="376"/>
      <c r="RFI113" s="376"/>
      <c r="RFJ113" s="376"/>
      <c r="RFK113" s="376"/>
      <c r="RFL113" s="376"/>
      <c r="RFM113" s="376"/>
      <c r="RFN113" s="376"/>
      <c r="RFO113" s="376"/>
      <c r="RFP113" s="376"/>
      <c r="RFQ113" s="376"/>
      <c r="RFR113" s="376"/>
      <c r="RFS113" s="376"/>
      <c r="RFT113" s="376"/>
      <c r="RFU113" s="376"/>
      <c r="RFV113" s="376"/>
      <c r="RFW113" s="376"/>
      <c r="RFX113" s="376"/>
      <c r="RFY113" s="376"/>
      <c r="RFZ113" s="376"/>
      <c r="RGA113" s="376"/>
      <c r="RGB113" s="376"/>
      <c r="RGC113" s="376"/>
      <c r="RGD113" s="376"/>
      <c r="RGE113" s="376"/>
      <c r="RGF113" s="376"/>
      <c r="RGG113" s="376"/>
      <c r="RGH113" s="376"/>
      <c r="RGI113" s="376"/>
      <c r="RGJ113" s="376"/>
      <c r="RGK113" s="376"/>
      <c r="RGL113" s="376"/>
      <c r="RGM113" s="376"/>
      <c r="RGN113" s="376"/>
      <c r="RGO113" s="376"/>
      <c r="RGP113" s="376"/>
      <c r="RGQ113" s="376"/>
      <c r="RGR113" s="376"/>
      <c r="RGS113" s="376"/>
      <c r="RGT113" s="376"/>
      <c r="RGU113" s="376"/>
      <c r="RGV113" s="376"/>
      <c r="RGW113" s="376"/>
      <c r="RGX113" s="376"/>
      <c r="RGY113" s="376"/>
      <c r="RGZ113" s="376"/>
      <c r="RHA113" s="376"/>
      <c r="RHB113" s="376"/>
      <c r="RHC113" s="376"/>
      <c r="RHD113" s="376"/>
      <c r="RHE113" s="376"/>
      <c r="RHF113" s="376"/>
      <c r="RHG113" s="376"/>
      <c r="RHH113" s="376"/>
      <c r="RHI113" s="376"/>
      <c r="RHJ113" s="376"/>
      <c r="RHK113" s="376"/>
      <c r="RHL113" s="376"/>
      <c r="RHM113" s="376"/>
      <c r="RHN113" s="376"/>
      <c r="RHO113" s="376"/>
      <c r="RHP113" s="376"/>
      <c r="RHQ113" s="376"/>
      <c r="RHR113" s="376"/>
      <c r="RHS113" s="376"/>
      <c r="RHT113" s="376"/>
      <c r="RHU113" s="376"/>
      <c r="RHV113" s="376"/>
      <c r="RHW113" s="376"/>
      <c r="RHX113" s="376"/>
      <c r="RHY113" s="376"/>
      <c r="RHZ113" s="376"/>
      <c r="RIA113" s="376"/>
      <c r="RIB113" s="376"/>
      <c r="RIC113" s="376"/>
      <c r="RID113" s="376"/>
      <c r="RIE113" s="376"/>
      <c r="RIF113" s="376"/>
      <c r="RIG113" s="376"/>
      <c r="RIH113" s="376"/>
      <c r="RII113" s="376"/>
      <c r="RIJ113" s="376"/>
      <c r="RIK113" s="376"/>
      <c r="RIL113" s="376"/>
      <c r="RIM113" s="376"/>
      <c r="RIN113" s="376"/>
      <c r="RIO113" s="376"/>
      <c r="RIP113" s="376"/>
      <c r="RIQ113" s="376"/>
      <c r="RIR113" s="376"/>
      <c r="RIS113" s="376"/>
      <c r="RIT113" s="376"/>
      <c r="RIU113" s="376"/>
      <c r="RIV113" s="376"/>
      <c r="RIW113" s="376"/>
      <c r="RIX113" s="376"/>
      <c r="RIY113" s="376"/>
      <c r="RIZ113" s="376"/>
      <c r="RJA113" s="376"/>
      <c r="RJB113" s="376"/>
      <c r="RJC113" s="376"/>
      <c r="RJD113" s="376"/>
      <c r="RJE113" s="376"/>
      <c r="RJF113" s="376"/>
      <c r="RJG113" s="376"/>
      <c r="RJH113" s="376"/>
      <c r="RJI113" s="376"/>
      <c r="RJJ113" s="376"/>
      <c r="RJK113" s="376"/>
      <c r="RJL113" s="376"/>
      <c r="RJM113" s="376"/>
      <c r="RJN113" s="376"/>
      <c r="RJO113" s="376"/>
      <c r="RJP113" s="376"/>
      <c r="RJQ113" s="376"/>
      <c r="RJR113" s="376"/>
      <c r="RJS113" s="376"/>
      <c r="RJT113" s="376"/>
      <c r="RJU113" s="376"/>
      <c r="RJV113" s="376"/>
      <c r="RJW113" s="376"/>
      <c r="RJX113" s="376"/>
      <c r="RJY113" s="376"/>
      <c r="RJZ113" s="376"/>
      <c r="RKA113" s="376"/>
      <c r="RKB113" s="376"/>
      <c r="RKC113" s="376"/>
      <c r="RKD113" s="376"/>
      <c r="RKE113" s="376"/>
      <c r="RKF113" s="376"/>
      <c r="RKG113" s="376"/>
      <c r="RKH113" s="376"/>
      <c r="RKI113" s="376"/>
      <c r="RKJ113" s="376"/>
      <c r="RKK113" s="376"/>
      <c r="RKL113" s="376"/>
      <c r="RKM113" s="376"/>
      <c r="RKN113" s="376"/>
      <c r="RKO113" s="376"/>
      <c r="RKP113" s="376"/>
      <c r="RKQ113" s="376"/>
      <c r="RKR113" s="376"/>
      <c r="RKS113" s="376"/>
      <c r="RKT113" s="376"/>
      <c r="RKU113" s="376"/>
      <c r="RKV113" s="376"/>
      <c r="RKW113" s="376"/>
      <c r="RKX113" s="376"/>
      <c r="RKY113" s="376"/>
      <c r="RKZ113" s="376"/>
      <c r="RLA113" s="376"/>
      <c r="RLB113" s="376"/>
      <c r="RLC113" s="376"/>
      <c r="RLD113" s="376"/>
      <c r="RLE113" s="376"/>
      <c r="RLF113" s="376"/>
      <c r="RLG113" s="376"/>
      <c r="RLH113" s="376"/>
      <c r="RLI113" s="376"/>
      <c r="RLJ113" s="376"/>
      <c r="RLK113" s="376"/>
      <c r="RLL113" s="376"/>
      <c r="RLM113" s="376"/>
      <c r="RLN113" s="376"/>
      <c r="RLO113" s="376"/>
      <c r="RLP113" s="376"/>
      <c r="RLQ113" s="376"/>
      <c r="RLR113" s="376"/>
      <c r="RLS113" s="376"/>
      <c r="RLT113" s="376"/>
      <c r="RLU113" s="376"/>
      <c r="RLV113" s="376"/>
      <c r="RLW113" s="376"/>
      <c r="RLX113" s="376"/>
      <c r="RLY113" s="376"/>
      <c r="RLZ113" s="376"/>
      <c r="RMA113" s="376"/>
      <c r="RMB113" s="376"/>
      <c r="RMC113" s="376"/>
      <c r="RMD113" s="376"/>
      <c r="RME113" s="376"/>
      <c r="RMF113" s="376"/>
      <c r="RMG113" s="376"/>
      <c r="RMH113" s="376"/>
      <c r="RMI113" s="376"/>
      <c r="RMJ113" s="376"/>
      <c r="RMK113" s="376"/>
      <c r="RML113" s="376"/>
      <c r="RMM113" s="376"/>
      <c r="RMN113" s="376"/>
      <c r="RMO113" s="376"/>
      <c r="RMP113" s="376"/>
      <c r="RMQ113" s="376"/>
      <c r="RMR113" s="376"/>
      <c r="RMS113" s="376"/>
      <c r="RMT113" s="376"/>
      <c r="RMU113" s="376"/>
      <c r="RMV113" s="376"/>
      <c r="RMW113" s="376"/>
      <c r="RMX113" s="376"/>
      <c r="RMY113" s="376"/>
      <c r="RMZ113" s="376"/>
      <c r="RNA113" s="376"/>
      <c r="RNB113" s="376"/>
      <c r="RNC113" s="376"/>
      <c r="RND113" s="376"/>
      <c r="RNE113" s="376"/>
      <c r="RNF113" s="376"/>
      <c r="RNG113" s="376"/>
      <c r="RNH113" s="376"/>
      <c r="RNI113" s="376"/>
      <c r="RNJ113" s="376"/>
      <c r="RNK113" s="376"/>
      <c r="RNL113" s="376"/>
      <c r="RNM113" s="376"/>
      <c r="RNN113" s="376"/>
      <c r="RNO113" s="376"/>
      <c r="RNP113" s="376"/>
      <c r="RNQ113" s="376"/>
      <c r="RNR113" s="376"/>
      <c r="RNS113" s="376"/>
      <c r="RNT113" s="376"/>
      <c r="RNU113" s="376"/>
      <c r="RNV113" s="376"/>
      <c r="RNW113" s="376"/>
      <c r="RNX113" s="376"/>
      <c r="RNY113" s="376"/>
      <c r="RNZ113" s="376"/>
      <c r="ROA113" s="376"/>
      <c r="ROB113" s="376"/>
      <c r="ROC113" s="376"/>
      <c r="ROD113" s="376"/>
      <c r="ROE113" s="376"/>
      <c r="ROF113" s="376"/>
      <c r="ROG113" s="376"/>
      <c r="ROH113" s="376"/>
      <c r="ROI113" s="376"/>
      <c r="ROJ113" s="376"/>
      <c r="ROK113" s="376"/>
      <c r="ROL113" s="376"/>
      <c r="ROM113" s="376"/>
      <c r="RON113" s="376"/>
      <c r="ROO113" s="376"/>
      <c r="ROP113" s="376"/>
      <c r="ROQ113" s="376"/>
      <c r="ROR113" s="376"/>
      <c r="ROS113" s="376"/>
      <c r="ROT113" s="376"/>
      <c r="ROU113" s="376"/>
      <c r="ROV113" s="376"/>
      <c r="ROW113" s="376"/>
      <c r="ROX113" s="376"/>
      <c r="ROY113" s="376"/>
      <c r="ROZ113" s="376"/>
      <c r="RPA113" s="376"/>
      <c r="RPB113" s="376"/>
      <c r="RPC113" s="376"/>
      <c r="RPD113" s="376"/>
      <c r="RPE113" s="376"/>
      <c r="RPF113" s="376"/>
      <c r="RPG113" s="376"/>
      <c r="RPH113" s="376"/>
      <c r="RPI113" s="376"/>
      <c r="RPJ113" s="376"/>
      <c r="RPK113" s="376"/>
      <c r="RPL113" s="376"/>
      <c r="RPM113" s="376"/>
      <c r="RPN113" s="376"/>
      <c r="RPO113" s="376"/>
      <c r="RPP113" s="376"/>
      <c r="RPQ113" s="376"/>
      <c r="RPR113" s="376"/>
      <c r="RPS113" s="376"/>
      <c r="RPT113" s="376"/>
      <c r="RPU113" s="376"/>
      <c r="RPV113" s="376"/>
      <c r="RPW113" s="376"/>
      <c r="RPX113" s="376"/>
      <c r="RPY113" s="376"/>
      <c r="RPZ113" s="376"/>
      <c r="RQA113" s="376"/>
      <c r="RQB113" s="376"/>
      <c r="RQC113" s="376"/>
      <c r="RQD113" s="376"/>
      <c r="RQE113" s="376"/>
      <c r="RQF113" s="376"/>
      <c r="RQG113" s="376"/>
      <c r="RQH113" s="376"/>
      <c r="RQI113" s="376"/>
      <c r="RQJ113" s="376"/>
      <c r="RQK113" s="376"/>
      <c r="RQL113" s="376"/>
      <c r="RQM113" s="376"/>
      <c r="RQN113" s="376"/>
      <c r="RQO113" s="376"/>
      <c r="RQP113" s="376"/>
      <c r="RQQ113" s="376"/>
      <c r="RQR113" s="376"/>
      <c r="RQS113" s="376"/>
      <c r="RQT113" s="376"/>
      <c r="RQU113" s="376"/>
      <c r="RQV113" s="376"/>
      <c r="RQW113" s="376"/>
      <c r="RQX113" s="376"/>
      <c r="RQY113" s="376"/>
      <c r="RQZ113" s="376"/>
      <c r="RRA113" s="376"/>
      <c r="RRB113" s="376"/>
      <c r="RRC113" s="376"/>
      <c r="RRD113" s="376"/>
      <c r="RRE113" s="376"/>
      <c r="RRF113" s="376"/>
      <c r="RRG113" s="376"/>
      <c r="RRH113" s="376"/>
      <c r="RRI113" s="376"/>
      <c r="RRJ113" s="376"/>
      <c r="RRK113" s="376"/>
      <c r="RRL113" s="376"/>
      <c r="RRM113" s="376"/>
      <c r="RRN113" s="376"/>
      <c r="RRO113" s="376"/>
      <c r="RRP113" s="376"/>
      <c r="RRQ113" s="376"/>
      <c r="RRR113" s="376"/>
      <c r="RRS113" s="376"/>
      <c r="RRT113" s="376"/>
      <c r="RRU113" s="376"/>
      <c r="RRV113" s="376"/>
      <c r="RRW113" s="376"/>
      <c r="RRX113" s="376"/>
      <c r="RRY113" s="376"/>
      <c r="RRZ113" s="376"/>
      <c r="RSA113" s="376"/>
      <c r="RSB113" s="376"/>
      <c r="RSC113" s="376"/>
      <c r="RSD113" s="376"/>
      <c r="RSE113" s="376"/>
      <c r="RSF113" s="376"/>
      <c r="RSG113" s="376"/>
      <c r="RSH113" s="376"/>
      <c r="RSI113" s="376"/>
      <c r="RSJ113" s="376"/>
      <c r="RSK113" s="376"/>
      <c r="RSL113" s="376"/>
      <c r="RSM113" s="376"/>
      <c r="RSN113" s="376"/>
      <c r="RSO113" s="376"/>
      <c r="RSP113" s="376"/>
      <c r="RSQ113" s="376"/>
      <c r="RSR113" s="376"/>
      <c r="RSS113" s="376"/>
      <c r="RST113" s="376"/>
      <c r="RSU113" s="376"/>
      <c r="RSV113" s="376"/>
      <c r="RSW113" s="376"/>
      <c r="RSX113" s="376"/>
      <c r="RSY113" s="376"/>
      <c r="RSZ113" s="376"/>
      <c r="RTA113" s="376"/>
      <c r="RTB113" s="376"/>
      <c r="RTC113" s="376"/>
      <c r="RTD113" s="376"/>
      <c r="RTE113" s="376"/>
      <c r="RTF113" s="376"/>
      <c r="RTG113" s="376"/>
      <c r="RTH113" s="376"/>
      <c r="RTI113" s="376"/>
      <c r="RTJ113" s="376"/>
      <c r="RTK113" s="376"/>
      <c r="RTL113" s="376"/>
      <c r="RTM113" s="376"/>
      <c r="RTN113" s="376"/>
      <c r="RTO113" s="376"/>
      <c r="RTP113" s="376"/>
      <c r="RTQ113" s="376"/>
      <c r="RTR113" s="376"/>
      <c r="RTS113" s="376"/>
      <c r="RTT113" s="376"/>
      <c r="RTU113" s="376"/>
      <c r="RTV113" s="376"/>
      <c r="RTW113" s="376"/>
      <c r="RTX113" s="376"/>
      <c r="RTY113" s="376"/>
      <c r="RTZ113" s="376"/>
      <c r="RUA113" s="376"/>
      <c r="RUB113" s="376"/>
      <c r="RUC113" s="376"/>
      <c r="RUD113" s="376"/>
      <c r="RUE113" s="376"/>
      <c r="RUF113" s="376"/>
      <c r="RUG113" s="376"/>
      <c r="RUH113" s="376"/>
      <c r="RUI113" s="376"/>
      <c r="RUJ113" s="376"/>
      <c r="RUK113" s="376"/>
      <c r="RUL113" s="376"/>
      <c r="RUM113" s="376"/>
      <c r="RUN113" s="376"/>
      <c r="RUO113" s="376"/>
      <c r="RUP113" s="376"/>
      <c r="RUQ113" s="376"/>
      <c r="RUR113" s="376"/>
      <c r="RUS113" s="376"/>
      <c r="RUT113" s="376"/>
      <c r="RUU113" s="376"/>
      <c r="RUV113" s="376"/>
      <c r="RUW113" s="376"/>
      <c r="RUX113" s="376"/>
      <c r="RUY113" s="376"/>
      <c r="RUZ113" s="376"/>
      <c r="RVA113" s="376"/>
      <c r="RVB113" s="376"/>
      <c r="RVC113" s="376"/>
      <c r="RVD113" s="376"/>
      <c r="RVE113" s="376"/>
      <c r="RVF113" s="376"/>
      <c r="RVG113" s="376"/>
      <c r="RVH113" s="376"/>
      <c r="RVI113" s="376"/>
      <c r="RVJ113" s="376"/>
      <c r="RVK113" s="376"/>
      <c r="RVL113" s="376"/>
      <c r="RVM113" s="376"/>
      <c r="RVN113" s="376"/>
      <c r="RVO113" s="376"/>
      <c r="RVP113" s="376"/>
      <c r="RVQ113" s="376"/>
      <c r="RVR113" s="376"/>
      <c r="RVS113" s="376"/>
      <c r="RVT113" s="376"/>
      <c r="RVU113" s="376"/>
      <c r="RVV113" s="376"/>
      <c r="RVW113" s="376"/>
      <c r="RVX113" s="376"/>
      <c r="RVY113" s="376"/>
      <c r="RVZ113" s="376"/>
      <c r="RWA113" s="376"/>
      <c r="RWB113" s="376"/>
      <c r="RWC113" s="376"/>
      <c r="RWD113" s="376"/>
      <c r="RWE113" s="376"/>
      <c r="RWF113" s="376"/>
      <c r="RWG113" s="376"/>
      <c r="RWH113" s="376"/>
      <c r="RWI113" s="376"/>
      <c r="RWJ113" s="376"/>
      <c r="RWK113" s="376"/>
      <c r="RWL113" s="376"/>
      <c r="RWM113" s="376"/>
      <c r="RWN113" s="376"/>
      <c r="RWO113" s="376"/>
      <c r="RWP113" s="376"/>
      <c r="RWQ113" s="376"/>
      <c r="RWR113" s="376"/>
      <c r="RWS113" s="376"/>
      <c r="RWT113" s="376"/>
      <c r="RWU113" s="376"/>
      <c r="RWV113" s="376"/>
      <c r="RWW113" s="376"/>
      <c r="RWX113" s="376"/>
      <c r="RWY113" s="376"/>
      <c r="RWZ113" s="376"/>
      <c r="RXA113" s="376"/>
      <c r="RXB113" s="376"/>
      <c r="RXC113" s="376"/>
      <c r="RXD113" s="376"/>
      <c r="RXE113" s="376"/>
      <c r="RXF113" s="376"/>
      <c r="RXG113" s="376"/>
      <c r="RXH113" s="376"/>
      <c r="RXI113" s="376"/>
      <c r="RXJ113" s="376"/>
      <c r="RXK113" s="376"/>
      <c r="RXL113" s="376"/>
      <c r="RXM113" s="376"/>
      <c r="RXN113" s="376"/>
      <c r="RXO113" s="376"/>
      <c r="RXP113" s="376"/>
      <c r="RXQ113" s="376"/>
      <c r="RXR113" s="376"/>
      <c r="RXS113" s="376"/>
      <c r="RXT113" s="376"/>
      <c r="RXU113" s="376"/>
      <c r="RXV113" s="376"/>
      <c r="RXW113" s="376"/>
      <c r="RXX113" s="376"/>
      <c r="RXY113" s="376"/>
      <c r="RXZ113" s="376"/>
      <c r="RYA113" s="376"/>
      <c r="RYB113" s="376"/>
      <c r="RYC113" s="376"/>
      <c r="RYD113" s="376"/>
      <c r="RYE113" s="376"/>
      <c r="RYF113" s="376"/>
      <c r="RYG113" s="376"/>
      <c r="RYH113" s="376"/>
      <c r="RYI113" s="376"/>
      <c r="RYJ113" s="376"/>
      <c r="RYK113" s="376"/>
      <c r="RYL113" s="376"/>
      <c r="RYM113" s="376"/>
      <c r="RYN113" s="376"/>
      <c r="RYO113" s="376"/>
      <c r="RYP113" s="376"/>
      <c r="RYQ113" s="376"/>
      <c r="RYR113" s="376"/>
      <c r="RYS113" s="376"/>
      <c r="RYT113" s="376"/>
      <c r="RYU113" s="376"/>
      <c r="RYV113" s="376"/>
      <c r="RYW113" s="376"/>
      <c r="RYX113" s="376"/>
      <c r="RYY113" s="376"/>
      <c r="RYZ113" s="376"/>
      <c r="RZA113" s="376"/>
      <c r="RZB113" s="376"/>
      <c r="RZC113" s="376"/>
      <c r="RZD113" s="376"/>
      <c r="RZE113" s="376"/>
      <c r="RZF113" s="376"/>
      <c r="RZG113" s="376"/>
      <c r="RZH113" s="376"/>
      <c r="RZI113" s="376"/>
      <c r="RZJ113" s="376"/>
      <c r="RZK113" s="376"/>
      <c r="RZL113" s="376"/>
      <c r="RZM113" s="376"/>
      <c r="RZN113" s="376"/>
      <c r="RZO113" s="376"/>
      <c r="RZP113" s="376"/>
      <c r="RZQ113" s="376"/>
      <c r="RZR113" s="376"/>
      <c r="RZS113" s="376"/>
      <c r="RZT113" s="376"/>
      <c r="RZU113" s="376"/>
      <c r="RZV113" s="376"/>
      <c r="RZW113" s="376"/>
      <c r="RZX113" s="376"/>
      <c r="RZY113" s="376"/>
      <c r="RZZ113" s="376"/>
      <c r="SAA113" s="376"/>
      <c r="SAB113" s="376"/>
      <c r="SAC113" s="376"/>
      <c r="SAD113" s="376"/>
      <c r="SAE113" s="376"/>
      <c r="SAF113" s="376"/>
      <c r="SAG113" s="376"/>
      <c r="SAH113" s="376"/>
      <c r="SAI113" s="376"/>
      <c r="SAJ113" s="376"/>
      <c r="SAK113" s="376"/>
      <c r="SAL113" s="376"/>
      <c r="SAM113" s="376"/>
      <c r="SAN113" s="376"/>
      <c r="SAO113" s="376"/>
      <c r="SAP113" s="376"/>
      <c r="SAQ113" s="376"/>
      <c r="SAR113" s="376"/>
      <c r="SAS113" s="376"/>
      <c r="SAT113" s="376"/>
      <c r="SAU113" s="376"/>
      <c r="SAV113" s="376"/>
      <c r="SAW113" s="376"/>
      <c r="SAX113" s="376"/>
      <c r="SAY113" s="376"/>
      <c r="SAZ113" s="376"/>
      <c r="SBA113" s="376"/>
      <c r="SBB113" s="376"/>
      <c r="SBC113" s="376"/>
      <c r="SBD113" s="376"/>
      <c r="SBE113" s="376"/>
      <c r="SBF113" s="376"/>
      <c r="SBG113" s="376"/>
      <c r="SBH113" s="376"/>
      <c r="SBI113" s="376"/>
      <c r="SBJ113" s="376"/>
      <c r="SBK113" s="376"/>
      <c r="SBL113" s="376"/>
      <c r="SBM113" s="376"/>
      <c r="SBN113" s="376"/>
      <c r="SBO113" s="376"/>
      <c r="SBP113" s="376"/>
      <c r="SBQ113" s="376"/>
      <c r="SBR113" s="376"/>
      <c r="SBS113" s="376"/>
      <c r="SBT113" s="376"/>
      <c r="SBU113" s="376"/>
      <c r="SBV113" s="376"/>
      <c r="SBW113" s="376"/>
      <c r="SBX113" s="376"/>
      <c r="SBY113" s="376"/>
      <c r="SBZ113" s="376"/>
      <c r="SCA113" s="376"/>
      <c r="SCB113" s="376"/>
      <c r="SCC113" s="376"/>
      <c r="SCD113" s="376"/>
      <c r="SCE113" s="376"/>
      <c r="SCF113" s="376"/>
      <c r="SCG113" s="376"/>
      <c r="SCH113" s="376"/>
      <c r="SCI113" s="376"/>
      <c r="SCJ113" s="376"/>
      <c r="SCK113" s="376"/>
      <c r="SCL113" s="376"/>
      <c r="SCM113" s="376"/>
      <c r="SCN113" s="376"/>
      <c r="SCO113" s="376"/>
      <c r="SCP113" s="376"/>
      <c r="SCQ113" s="376"/>
      <c r="SCR113" s="376"/>
      <c r="SCS113" s="376"/>
      <c r="SCT113" s="376"/>
      <c r="SCU113" s="376"/>
      <c r="SCV113" s="376"/>
      <c r="SCW113" s="376"/>
      <c r="SCX113" s="376"/>
      <c r="SCY113" s="376"/>
      <c r="SCZ113" s="376"/>
      <c r="SDA113" s="376"/>
      <c r="SDB113" s="376"/>
      <c r="SDC113" s="376"/>
      <c r="SDD113" s="376"/>
      <c r="SDE113" s="376"/>
      <c r="SDF113" s="376"/>
      <c r="SDG113" s="376"/>
      <c r="SDH113" s="376"/>
      <c r="SDI113" s="376"/>
      <c r="SDJ113" s="376"/>
      <c r="SDK113" s="376"/>
      <c r="SDL113" s="376"/>
      <c r="SDM113" s="376"/>
      <c r="SDN113" s="376"/>
      <c r="SDO113" s="376"/>
      <c r="SDP113" s="376"/>
      <c r="SDQ113" s="376"/>
      <c r="SDR113" s="376"/>
      <c r="SDS113" s="376"/>
      <c r="SDT113" s="376"/>
      <c r="SDU113" s="376"/>
      <c r="SDV113" s="376"/>
      <c r="SDW113" s="376"/>
      <c r="SDX113" s="376"/>
      <c r="SDY113" s="376"/>
      <c r="SDZ113" s="376"/>
      <c r="SEA113" s="376"/>
      <c r="SEB113" s="376"/>
      <c r="SEC113" s="376"/>
      <c r="SED113" s="376"/>
      <c r="SEE113" s="376"/>
      <c r="SEF113" s="376"/>
      <c r="SEG113" s="376"/>
      <c r="SEH113" s="376"/>
      <c r="SEI113" s="376"/>
      <c r="SEJ113" s="376"/>
      <c r="SEK113" s="376"/>
      <c r="SEL113" s="376"/>
      <c r="SEM113" s="376"/>
      <c r="SEN113" s="376"/>
      <c r="SEO113" s="376"/>
      <c r="SEP113" s="376"/>
      <c r="SEQ113" s="376"/>
      <c r="SER113" s="376"/>
      <c r="SES113" s="376"/>
      <c r="SET113" s="376"/>
      <c r="SEU113" s="376"/>
      <c r="SEV113" s="376"/>
      <c r="SEW113" s="376"/>
      <c r="SEX113" s="376"/>
      <c r="SEY113" s="376"/>
      <c r="SEZ113" s="376"/>
      <c r="SFA113" s="376"/>
      <c r="SFB113" s="376"/>
      <c r="SFC113" s="376"/>
      <c r="SFD113" s="376"/>
      <c r="SFE113" s="376"/>
      <c r="SFF113" s="376"/>
      <c r="SFG113" s="376"/>
      <c r="SFH113" s="376"/>
      <c r="SFI113" s="376"/>
      <c r="SFJ113" s="376"/>
      <c r="SFK113" s="376"/>
      <c r="SFL113" s="376"/>
      <c r="SFM113" s="376"/>
      <c r="SFN113" s="376"/>
      <c r="SFO113" s="376"/>
      <c r="SFP113" s="376"/>
      <c r="SFQ113" s="376"/>
      <c r="SFR113" s="376"/>
      <c r="SFS113" s="376"/>
      <c r="SFT113" s="376"/>
      <c r="SFU113" s="376"/>
      <c r="SFV113" s="376"/>
      <c r="SFW113" s="376"/>
      <c r="SFX113" s="376"/>
      <c r="SFY113" s="376"/>
      <c r="SFZ113" s="376"/>
      <c r="SGA113" s="376"/>
      <c r="SGB113" s="376"/>
      <c r="SGC113" s="376"/>
      <c r="SGD113" s="376"/>
      <c r="SGE113" s="376"/>
      <c r="SGF113" s="376"/>
      <c r="SGG113" s="376"/>
      <c r="SGH113" s="376"/>
      <c r="SGI113" s="376"/>
      <c r="SGJ113" s="376"/>
      <c r="SGK113" s="376"/>
      <c r="SGL113" s="376"/>
      <c r="SGM113" s="376"/>
      <c r="SGN113" s="376"/>
      <c r="SGO113" s="376"/>
      <c r="SGP113" s="376"/>
      <c r="SGQ113" s="376"/>
      <c r="SGR113" s="376"/>
      <c r="SGS113" s="376"/>
      <c r="SGT113" s="376"/>
      <c r="SGU113" s="376"/>
      <c r="SGV113" s="376"/>
      <c r="SGW113" s="376"/>
      <c r="SGX113" s="376"/>
      <c r="SGY113" s="376"/>
      <c r="SGZ113" s="376"/>
      <c r="SHA113" s="376"/>
      <c r="SHB113" s="376"/>
      <c r="SHC113" s="376"/>
      <c r="SHD113" s="376"/>
      <c r="SHE113" s="376"/>
      <c r="SHF113" s="376"/>
      <c r="SHG113" s="376"/>
      <c r="SHH113" s="376"/>
      <c r="SHI113" s="376"/>
      <c r="SHJ113" s="376"/>
      <c r="SHK113" s="376"/>
      <c r="SHL113" s="376"/>
      <c r="SHM113" s="376"/>
      <c r="SHN113" s="376"/>
      <c r="SHO113" s="376"/>
      <c r="SHP113" s="376"/>
      <c r="SHQ113" s="376"/>
      <c r="SHR113" s="376"/>
      <c r="SHS113" s="376"/>
      <c r="SHT113" s="376"/>
      <c r="SHU113" s="376"/>
      <c r="SHV113" s="376"/>
      <c r="SHW113" s="376"/>
      <c r="SHX113" s="376"/>
      <c r="SHY113" s="376"/>
      <c r="SHZ113" s="376"/>
      <c r="SIA113" s="376"/>
      <c r="SIB113" s="376"/>
      <c r="SIC113" s="376"/>
      <c r="SID113" s="376"/>
      <c r="SIE113" s="376"/>
      <c r="SIF113" s="376"/>
      <c r="SIG113" s="376"/>
      <c r="SIH113" s="376"/>
      <c r="SII113" s="376"/>
      <c r="SIJ113" s="376"/>
      <c r="SIK113" s="376"/>
      <c r="SIL113" s="376"/>
      <c r="SIM113" s="376"/>
      <c r="SIN113" s="376"/>
      <c r="SIO113" s="376"/>
      <c r="SIP113" s="376"/>
      <c r="SIQ113" s="376"/>
      <c r="SIR113" s="376"/>
      <c r="SIS113" s="376"/>
      <c r="SIT113" s="376"/>
      <c r="SIU113" s="376"/>
      <c r="SIV113" s="376"/>
      <c r="SIW113" s="376"/>
      <c r="SIX113" s="376"/>
      <c r="SIY113" s="376"/>
      <c r="SIZ113" s="376"/>
      <c r="SJA113" s="376"/>
      <c r="SJB113" s="376"/>
      <c r="SJC113" s="376"/>
      <c r="SJD113" s="376"/>
      <c r="SJE113" s="376"/>
      <c r="SJF113" s="376"/>
      <c r="SJG113" s="376"/>
      <c r="SJH113" s="376"/>
      <c r="SJI113" s="376"/>
      <c r="SJJ113" s="376"/>
      <c r="SJK113" s="376"/>
      <c r="SJL113" s="376"/>
      <c r="SJM113" s="376"/>
      <c r="SJN113" s="376"/>
      <c r="SJO113" s="376"/>
      <c r="SJP113" s="376"/>
      <c r="SJQ113" s="376"/>
      <c r="SJR113" s="376"/>
      <c r="SJS113" s="376"/>
      <c r="SJT113" s="376"/>
      <c r="SJU113" s="376"/>
      <c r="SJV113" s="376"/>
      <c r="SJW113" s="376"/>
      <c r="SJX113" s="376"/>
      <c r="SJY113" s="376"/>
      <c r="SJZ113" s="376"/>
      <c r="SKA113" s="376"/>
      <c r="SKB113" s="376"/>
      <c r="SKC113" s="376"/>
      <c r="SKD113" s="376"/>
      <c r="SKE113" s="376"/>
      <c r="SKF113" s="376"/>
      <c r="SKG113" s="376"/>
      <c r="SKH113" s="376"/>
      <c r="SKI113" s="376"/>
      <c r="SKJ113" s="376"/>
      <c r="SKK113" s="376"/>
      <c r="SKL113" s="376"/>
      <c r="SKM113" s="376"/>
      <c r="SKN113" s="376"/>
      <c r="SKO113" s="376"/>
      <c r="SKP113" s="376"/>
      <c r="SKQ113" s="376"/>
      <c r="SKR113" s="376"/>
      <c r="SKS113" s="376"/>
      <c r="SKT113" s="376"/>
      <c r="SKU113" s="376"/>
      <c r="SKV113" s="376"/>
      <c r="SKW113" s="376"/>
      <c r="SKX113" s="376"/>
      <c r="SKY113" s="376"/>
      <c r="SKZ113" s="376"/>
      <c r="SLA113" s="376"/>
      <c r="SLB113" s="376"/>
      <c r="SLC113" s="376"/>
      <c r="SLD113" s="376"/>
      <c r="SLE113" s="376"/>
      <c r="SLF113" s="376"/>
      <c r="SLG113" s="376"/>
      <c r="SLH113" s="376"/>
      <c r="SLI113" s="376"/>
      <c r="SLJ113" s="376"/>
      <c r="SLK113" s="376"/>
      <c r="SLL113" s="376"/>
      <c r="SLM113" s="376"/>
      <c r="SLN113" s="376"/>
      <c r="SLO113" s="376"/>
      <c r="SLP113" s="376"/>
      <c r="SLQ113" s="376"/>
      <c r="SLR113" s="376"/>
      <c r="SLS113" s="376"/>
      <c r="SLT113" s="376"/>
      <c r="SLU113" s="376"/>
      <c r="SLV113" s="376"/>
      <c r="SLW113" s="376"/>
      <c r="SLX113" s="376"/>
      <c r="SLY113" s="376"/>
      <c r="SLZ113" s="376"/>
      <c r="SMA113" s="376"/>
      <c r="SMB113" s="376"/>
      <c r="SMC113" s="376"/>
      <c r="SMD113" s="376"/>
      <c r="SME113" s="376"/>
      <c r="SMF113" s="376"/>
      <c r="SMG113" s="376"/>
      <c r="SMH113" s="376"/>
      <c r="SMI113" s="376"/>
      <c r="SMJ113" s="376"/>
      <c r="SMK113" s="376"/>
      <c r="SML113" s="376"/>
      <c r="SMM113" s="376"/>
      <c r="SMN113" s="376"/>
      <c r="SMO113" s="376"/>
      <c r="SMP113" s="376"/>
      <c r="SMQ113" s="376"/>
      <c r="SMR113" s="376"/>
      <c r="SMS113" s="376"/>
      <c r="SMT113" s="376"/>
      <c r="SMU113" s="376"/>
      <c r="SMV113" s="376"/>
      <c r="SMW113" s="376"/>
      <c r="SMX113" s="376"/>
      <c r="SMY113" s="376"/>
      <c r="SMZ113" s="376"/>
      <c r="SNA113" s="376"/>
      <c r="SNB113" s="376"/>
      <c r="SNC113" s="376"/>
      <c r="SND113" s="376"/>
      <c r="SNE113" s="376"/>
      <c r="SNF113" s="376"/>
      <c r="SNG113" s="376"/>
      <c r="SNH113" s="376"/>
      <c r="SNI113" s="376"/>
      <c r="SNJ113" s="376"/>
      <c r="SNK113" s="376"/>
      <c r="SNL113" s="376"/>
      <c r="SNM113" s="376"/>
      <c r="SNN113" s="376"/>
      <c r="SNO113" s="376"/>
      <c r="SNP113" s="376"/>
      <c r="SNQ113" s="376"/>
      <c r="SNR113" s="376"/>
      <c r="SNS113" s="376"/>
      <c r="SNT113" s="376"/>
      <c r="SNU113" s="376"/>
      <c r="SNV113" s="376"/>
      <c r="SNW113" s="376"/>
      <c r="SNX113" s="376"/>
      <c r="SNY113" s="376"/>
      <c r="SNZ113" s="376"/>
      <c r="SOA113" s="376"/>
      <c r="SOB113" s="376"/>
      <c r="SOC113" s="376"/>
      <c r="SOD113" s="376"/>
      <c r="SOE113" s="376"/>
      <c r="SOF113" s="376"/>
      <c r="SOG113" s="376"/>
      <c r="SOH113" s="376"/>
      <c r="SOI113" s="376"/>
      <c r="SOJ113" s="376"/>
      <c r="SOK113" s="376"/>
      <c r="SOL113" s="376"/>
      <c r="SOM113" s="376"/>
      <c r="SON113" s="376"/>
      <c r="SOO113" s="376"/>
      <c r="SOP113" s="376"/>
      <c r="SOQ113" s="376"/>
      <c r="SOR113" s="376"/>
      <c r="SOS113" s="376"/>
      <c r="SOT113" s="376"/>
      <c r="SOU113" s="376"/>
      <c r="SOV113" s="376"/>
      <c r="SOW113" s="376"/>
      <c r="SOX113" s="376"/>
      <c r="SOY113" s="376"/>
      <c r="SOZ113" s="376"/>
      <c r="SPA113" s="376"/>
      <c r="SPB113" s="376"/>
      <c r="SPC113" s="376"/>
      <c r="SPD113" s="376"/>
      <c r="SPE113" s="376"/>
      <c r="SPF113" s="376"/>
      <c r="SPG113" s="376"/>
      <c r="SPH113" s="376"/>
      <c r="SPI113" s="376"/>
      <c r="SPJ113" s="376"/>
      <c r="SPK113" s="376"/>
      <c r="SPL113" s="376"/>
      <c r="SPM113" s="376"/>
      <c r="SPN113" s="376"/>
      <c r="SPO113" s="376"/>
      <c r="SPP113" s="376"/>
      <c r="SPQ113" s="376"/>
      <c r="SPR113" s="376"/>
      <c r="SPS113" s="376"/>
      <c r="SPT113" s="376"/>
      <c r="SPU113" s="376"/>
      <c r="SPV113" s="376"/>
      <c r="SPW113" s="376"/>
      <c r="SPX113" s="376"/>
      <c r="SPY113" s="376"/>
      <c r="SPZ113" s="376"/>
      <c r="SQA113" s="376"/>
      <c r="SQB113" s="376"/>
      <c r="SQC113" s="376"/>
      <c r="SQD113" s="376"/>
      <c r="SQE113" s="376"/>
      <c r="SQF113" s="376"/>
      <c r="SQG113" s="376"/>
      <c r="SQH113" s="376"/>
      <c r="SQI113" s="376"/>
      <c r="SQJ113" s="376"/>
      <c r="SQK113" s="376"/>
      <c r="SQL113" s="376"/>
      <c r="SQM113" s="376"/>
      <c r="SQN113" s="376"/>
      <c r="SQO113" s="376"/>
      <c r="SQP113" s="376"/>
      <c r="SQQ113" s="376"/>
      <c r="SQR113" s="376"/>
      <c r="SQS113" s="376"/>
      <c r="SQT113" s="376"/>
      <c r="SQU113" s="376"/>
      <c r="SQV113" s="376"/>
      <c r="SQW113" s="376"/>
      <c r="SQX113" s="376"/>
      <c r="SQY113" s="376"/>
      <c r="SQZ113" s="376"/>
      <c r="SRA113" s="376"/>
      <c r="SRB113" s="376"/>
      <c r="SRC113" s="376"/>
      <c r="SRD113" s="376"/>
      <c r="SRE113" s="376"/>
      <c r="SRF113" s="376"/>
      <c r="SRG113" s="376"/>
      <c r="SRH113" s="376"/>
      <c r="SRI113" s="376"/>
      <c r="SRJ113" s="376"/>
      <c r="SRK113" s="376"/>
      <c r="SRL113" s="376"/>
      <c r="SRM113" s="376"/>
      <c r="SRN113" s="376"/>
      <c r="SRO113" s="376"/>
      <c r="SRP113" s="376"/>
      <c r="SRQ113" s="376"/>
      <c r="SRR113" s="376"/>
      <c r="SRS113" s="376"/>
      <c r="SRT113" s="376"/>
      <c r="SRU113" s="376"/>
      <c r="SRV113" s="376"/>
      <c r="SRW113" s="376"/>
      <c r="SRX113" s="376"/>
      <c r="SRY113" s="376"/>
      <c r="SRZ113" s="376"/>
      <c r="SSA113" s="376"/>
      <c r="SSB113" s="376"/>
      <c r="SSC113" s="376"/>
      <c r="SSD113" s="376"/>
      <c r="SSE113" s="376"/>
      <c r="SSF113" s="376"/>
      <c r="SSG113" s="376"/>
      <c r="SSH113" s="376"/>
      <c r="SSI113" s="376"/>
      <c r="SSJ113" s="376"/>
      <c r="SSK113" s="376"/>
      <c r="SSL113" s="376"/>
      <c r="SSM113" s="376"/>
      <c r="SSN113" s="376"/>
      <c r="SSO113" s="376"/>
      <c r="SSP113" s="376"/>
      <c r="SSQ113" s="376"/>
      <c r="SSR113" s="376"/>
      <c r="SSS113" s="376"/>
      <c r="SST113" s="376"/>
      <c r="SSU113" s="376"/>
      <c r="SSV113" s="376"/>
      <c r="SSW113" s="376"/>
      <c r="SSX113" s="376"/>
      <c r="SSY113" s="376"/>
      <c r="SSZ113" s="376"/>
      <c r="STA113" s="376"/>
      <c r="STB113" s="376"/>
      <c r="STC113" s="376"/>
      <c r="STD113" s="376"/>
      <c r="STE113" s="376"/>
      <c r="STF113" s="376"/>
      <c r="STG113" s="376"/>
      <c r="STH113" s="376"/>
      <c r="STI113" s="376"/>
      <c r="STJ113" s="376"/>
      <c r="STK113" s="376"/>
      <c r="STL113" s="376"/>
      <c r="STM113" s="376"/>
      <c r="STN113" s="376"/>
      <c r="STO113" s="376"/>
      <c r="STP113" s="376"/>
      <c r="STQ113" s="376"/>
      <c r="STR113" s="376"/>
      <c r="STS113" s="376"/>
      <c r="STT113" s="376"/>
      <c r="STU113" s="376"/>
      <c r="STV113" s="376"/>
      <c r="STW113" s="376"/>
      <c r="STX113" s="376"/>
      <c r="STY113" s="376"/>
      <c r="STZ113" s="376"/>
      <c r="SUA113" s="376"/>
      <c r="SUB113" s="376"/>
      <c r="SUC113" s="376"/>
      <c r="SUD113" s="376"/>
      <c r="SUE113" s="376"/>
      <c r="SUF113" s="376"/>
      <c r="SUG113" s="376"/>
      <c r="SUH113" s="376"/>
      <c r="SUI113" s="376"/>
      <c r="SUJ113" s="376"/>
      <c r="SUK113" s="376"/>
      <c r="SUL113" s="376"/>
      <c r="SUM113" s="376"/>
      <c r="SUN113" s="376"/>
      <c r="SUO113" s="376"/>
      <c r="SUP113" s="376"/>
      <c r="SUQ113" s="376"/>
      <c r="SUR113" s="376"/>
      <c r="SUS113" s="376"/>
      <c r="SUT113" s="376"/>
      <c r="SUU113" s="376"/>
      <c r="SUV113" s="376"/>
      <c r="SUW113" s="376"/>
      <c r="SUX113" s="376"/>
      <c r="SUY113" s="376"/>
      <c r="SUZ113" s="376"/>
      <c r="SVA113" s="376"/>
      <c r="SVB113" s="376"/>
      <c r="SVC113" s="376"/>
      <c r="SVD113" s="376"/>
      <c r="SVE113" s="376"/>
      <c r="SVF113" s="376"/>
      <c r="SVG113" s="376"/>
      <c r="SVH113" s="376"/>
      <c r="SVI113" s="376"/>
      <c r="SVJ113" s="376"/>
      <c r="SVK113" s="376"/>
      <c r="SVL113" s="376"/>
      <c r="SVM113" s="376"/>
      <c r="SVN113" s="376"/>
      <c r="SVO113" s="376"/>
      <c r="SVP113" s="376"/>
      <c r="SVQ113" s="376"/>
      <c r="SVR113" s="376"/>
      <c r="SVS113" s="376"/>
      <c r="SVT113" s="376"/>
      <c r="SVU113" s="376"/>
      <c r="SVV113" s="376"/>
      <c r="SVW113" s="376"/>
      <c r="SVX113" s="376"/>
      <c r="SVY113" s="376"/>
      <c r="SVZ113" s="376"/>
      <c r="SWA113" s="376"/>
      <c r="SWB113" s="376"/>
      <c r="SWC113" s="376"/>
      <c r="SWD113" s="376"/>
      <c r="SWE113" s="376"/>
      <c r="SWF113" s="376"/>
      <c r="SWG113" s="376"/>
      <c r="SWH113" s="376"/>
      <c r="SWI113" s="376"/>
      <c r="SWJ113" s="376"/>
      <c r="SWK113" s="376"/>
      <c r="SWL113" s="376"/>
      <c r="SWM113" s="376"/>
      <c r="SWN113" s="376"/>
      <c r="SWO113" s="376"/>
      <c r="SWP113" s="376"/>
      <c r="SWQ113" s="376"/>
      <c r="SWR113" s="376"/>
      <c r="SWS113" s="376"/>
      <c r="SWT113" s="376"/>
      <c r="SWU113" s="376"/>
      <c r="SWV113" s="376"/>
      <c r="SWW113" s="376"/>
      <c r="SWX113" s="376"/>
      <c r="SWY113" s="376"/>
      <c r="SWZ113" s="376"/>
      <c r="SXA113" s="376"/>
      <c r="SXB113" s="376"/>
      <c r="SXC113" s="376"/>
      <c r="SXD113" s="376"/>
      <c r="SXE113" s="376"/>
      <c r="SXF113" s="376"/>
      <c r="SXG113" s="376"/>
      <c r="SXH113" s="376"/>
      <c r="SXI113" s="376"/>
      <c r="SXJ113" s="376"/>
      <c r="SXK113" s="376"/>
      <c r="SXL113" s="376"/>
      <c r="SXM113" s="376"/>
      <c r="SXN113" s="376"/>
      <c r="SXO113" s="376"/>
      <c r="SXP113" s="376"/>
      <c r="SXQ113" s="376"/>
      <c r="SXR113" s="376"/>
      <c r="SXS113" s="376"/>
      <c r="SXT113" s="376"/>
      <c r="SXU113" s="376"/>
      <c r="SXV113" s="376"/>
      <c r="SXW113" s="376"/>
      <c r="SXX113" s="376"/>
      <c r="SXY113" s="376"/>
      <c r="SXZ113" s="376"/>
      <c r="SYA113" s="376"/>
      <c r="SYB113" s="376"/>
      <c r="SYC113" s="376"/>
      <c r="SYD113" s="376"/>
      <c r="SYE113" s="376"/>
      <c r="SYF113" s="376"/>
      <c r="SYG113" s="376"/>
      <c r="SYH113" s="376"/>
      <c r="SYI113" s="376"/>
      <c r="SYJ113" s="376"/>
      <c r="SYK113" s="376"/>
      <c r="SYL113" s="376"/>
      <c r="SYM113" s="376"/>
      <c r="SYN113" s="376"/>
      <c r="SYO113" s="376"/>
      <c r="SYP113" s="376"/>
      <c r="SYQ113" s="376"/>
      <c r="SYR113" s="376"/>
      <c r="SYS113" s="376"/>
      <c r="SYT113" s="376"/>
      <c r="SYU113" s="376"/>
      <c r="SYV113" s="376"/>
      <c r="SYW113" s="376"/>
      <c r="SYX113" s="376"/>
      <c r="SYY113" s="376"/>
      <c r="SYZ113" s="376"/>
      <c r="SZA113" s="376"/>
      <c r="SZB113" s="376"/>
      <c r="SZC113" s="376"/>
      <c r="SZD113" s="376"/>
      <c r="SZE113" s="376"/>
      <c r="SZF113" s="376"/>
      <c r="SZG113" s="376"/>
      <c r="SZH113" s="376"/>
      <c r="SZI113" s="376"/>
      <c r="SZJ113" s="376"/>
      <c r="SZK113" s="376"/>
      <c r="SZL113" s="376"/>
      <c r="SZM113" s="376"/>
      <c r="SZN113" s="376"/>
      <c r="SZO113" s="376"/>
      <c r="SZP113" s="376"/>
      <c r="SZQ113" s="376"/>
      <c r="SZR113" s="376"/>
      <c r="SZS113" s="376"/>
      <c r="SZT113" s="376"/>
      <c r="SZU113" s="376"/>
      <c r="SZV113" s="376"/>
      <c r="SZW113" s="376"/>
      <c r="SZX113" s="376"/>
      <c r="SZY113" s="376"/>
      <c r="SZZ113" s="376"/>
      <c r="TAA113" s="376"/>
      <c r="TAB113" s="376"/>
      <c r="TAC113" s="376"/>
      <c r="TAD113" s="376"/>
      <c r="TAE113" s="376"/>
      <c r="TAF113" s="376"/>
      <c r="TAG113" s="376"/>
      <c r="TAH113" s="376"/>
      <c r="TAI113" s="376"/>
      <c r="TAJ113" s="376"/>
      <c r="TAK113" s="376"/>
      <c r="TAL113" s="376"/>
      <c r="TAM113" s="376"/>
      <c r="TAN113" s="376"/>
      <c r="TAO113" s="376"/>
      <c r="TAP113" s="376"/>
      <c r="TAQ113" s="376"/>
      <c r="TAR113" s="376"/>
      <c r="TAS113" s="376"/>
      <c r="TAT113" s="376"/>
      <c r="TAU113" s="376"/>
      <c r="TAV113" s="376"/>
      <c r="TAW113" s="376"/>
      <c r="TAX113" s="376"/>
      <c r="TAY113" s="376"/>
      <c r="TAZ113" s="376"/>
      <c r="TBA113" s="376"/>
      <c r="TBB113" s="376"/>
      <c r="TBC113" s="376"/>
      <c r="TBD113" s="376"/>
      <c r="TBE113" s="376"/>
      <c r="TBF113" s="376"/>
      <c r="TBG113" s="376"/>
      <c r="TBH113" s="376"/>
      <c r="TBI113" s="376"/>
      <c r="TBJ113" s="376"/>
      <c r="TBK113" s="376"/>
      <c r="TBL113" s="376"/>
      <c r="TBM113" s="376"/>
      <c r="TBN113" s="376"/>
      <c r="TBO113" s="376"/>
      <c r="TBP113" s="376"/>
      <c r="TBQ113" s="376"/>
      <c r="TBR113" s="376"/>
      <c r="TBS113" s="376"/>
      <c r="TBT113" s="376"/>
      <c r="TBU113" s="376"/>
      <c r="TBV113" s="376"/>
      <c r="TBW113" s="376"/>
      <c r="TBX113" s="376"/>
      <c r="TBY113" s="376"/>
      <c r="TBZ113" s="376"/>
      <c r="TCA113" s="376"/>
      <c r="TCB113" s="376"/>
      <c r="TCC113" s="376"/>
      <c r="TCD113" s="376"/>
      <c r="TCE113" s="376"/>
      <c r="TCF113" s="376"/>
      <c r="TCG113" s="376"/>
      <c r="TCH113" s="376"/>
      <c r="TCI113" s="376"/>
      <c r="TCJ113" s="376"/>
      <c r="TCK113" s="376"/>
      <c r="TCL113" s="376"/>
      <c r="TCM113" s="376"/>
      <c r="TCN113" s="376"/>
      <c r="TCO113" s="376"/>
      <c r="TCP113" s="376"/>
      <c r="TCQ113" s="376"/>
      <c r="TCR113" s="376"/>
      <c r="TCS113" s="376"/>
      <c r="TCT113" s="376"/>
      <c r="TCU113" s="376"/>
      <c r="TCV113" s="376"/>
      <c r="TCW113" s="376"/>
      <c r="TCX113" s="376"/>
      <c r="TCY113" s="376"/>
      <c r="TCZ113" s="376"/>
      <c r="TDA113" s="376"/>
      <c r="TDB113" s="376"/>
      <c r="TDC113" s="376"/>
      <c r="TDD113" s="376"/>
      <c r="TDE113" s="376"/>
      <c r="TDF113" s="376"/>
      <c r="TDG113" s="376"/>
      <c r="TDH113" s="376"/>
      <c r="TDI113" s="376"/>
      <c r="TDJ113" s="376"/>
      <c r="TDK113" s="376"/>
      <c r="TDL113" s="376"/>
      <c r="TDM113" s="376"/>
      <c r="TDN113" s="376"/>
      <c r="TDO113" s="376"/>
      <c r="TDP113" s="376"/>
      <c r="TDQ113" s="376"/>
      <c r="TDR113" s="376"/>
      <c r="TDS113" s="376"/>
      <c r="TDT113" s="376"/>
      <c r="TDU113" s="376"/>
      <c r="TDV113" s="376"/>
      <c r="TDW113" s="376"/>
      <c r="TDX113" s="376"/>
      <c r="TDY113" s="376"/>
      <c r="TDZ113" s="376"/>
      <c r="TEA113" s="376"/>
      <c r="TEB113" s="376"/>
      <c r="TEC113" s="376"/>
      <c r="TED113" s="376"/>
      <c r="TEE113" s="376"/>
      <c r="TEF113" s="376"/>
      <c r="TEG113" s="376"/>
      <c r="TEH113" s="376"/>
      <c r="TEI113" s="376"/>
      <c r="TEJ113" s="376"/>
      <c r="TEK113" s="376"/>
      <c r="TEL113" s="376"/>
      <c r="TEM113" s="376"/>
      <c r="TEN113" s="376"/>
      <c r="TEO113" s="376"/>
      <c r="TEP113" s="376"/>
      <c r="TEQ113" s="376"/>
      <c r="TER113" s="376"/>
      <c r="TES113" s="376"/>
      <c r="TET113" s="376"/>
      <c r="TEU113" s="376"/>
      <c r="TEV113" s="376"/>
      <c r="TEW113" s="376"/>
      <c r="TEX113" s="376"/>
      <c r="TEY113" s="376"/>
      <c r="TEZ113" s="376"/>
      <c r="TFA113" s="376"/>
      <c r="TFB113" s="376"/>
      <c r="TFC113" s="376"/>
      <c r="TFD113" s="376"/>
      <c r="TFE113" s="376"/>
      <c r="TFF113" s="376"/>
      <c r="TFG113" s="376"/>
      <c r="TFH113" s="376"/>
      <c r="TFI113" s="376"/>
      <c r="TFJ113" s="376"/>
      <c r="TFK113" s="376"/>
      <c r="TFL113" s="376"/>
      <c r="TFM113" s="376"/>
      <c r="TFN113" s="376"/>
      <c r="TFO113" s="376"/>
      <c r="TFP113" s="376"/>
      <c r="TFQ113" s="376"/>
      <c r="TFR113" s="376"/>
      <c r="TFS113" s="376"/>
      <c r="TFT113" s="376"/>
      <c r="TFU113" s="376"/>
      <c r="TFV113" s="376"/>
      <c r="TFW113" s="376"/>
      <c r="TFX113" s="376"/>
      <c r="TFY113" s="376"/>
      <c r="TFZ113" s="376"/>
      <c r="TGA113" s="376"/>
      <c r="TGB113" s="376"/>
      <c r="TGC113" s="376"/>
      <c r="TGD113" s="376"/>
      <c r="TGE113" s="376"/>
      <c r="TGF113" s="376"/>
      <c r="TGG113" s="376"/>
      <c r="TGH113" s="376"/>
      <c r="TGI113" s="376"/>
      <c r="TGJ113" s="376"/>
      <c r="TGK113" s="376"/>
      <c r="TGL113" s="376"/>
      <c r="TGM113" s="376"/>
      <c r="TGN113" s="376"/>
      <c r="TGO113" s="376"/>
      <c r="TGP113" s="376"/>
      <c r="TGQ113" s="376"/>
      <c r="TGR113" s="376"/>
      <c r="TGS113" s="376"/>
      <c r="TGT113" s="376"/>
      <c r="TGU113" s="376"/>
      <c r="TGV113" s="376"/>
      <c r="TGW113" s="376"/>
      <c r="TGX113" s="376"/>
      <c r="TGY113" s="376"/>
      <c r="TGZ113" s="376"/>
      <c r="THA113" s="376"/>
      <c r="THB113" s="376"/>
      <c r="THC113" s="376"/>
      <c r="THD113" s="376"/>
      <c r="THE113" s="376"/>
      <c r="THF113" s="376"/>
      <c r="THG113" s="376"/>
      <c r="THH113" s="376"/>
      <c r="THI113" s="376"/>
      <c r="THJ113" s="376"/>
      <c r="THK113" s="376"/>
      <c r="THL113" s="376"/>
      <c r="THM113" s="376"/>
      <c r="THN113" s="376"/>
      <c r="THO113" s="376"/>
      <c r="THP113" s="376"/>
      <c r="THQ113" s="376"/>
      <c r="THR113" s="376"/>
      <c r="THS113" s="376"/>
      <c r="THT113" s="376"/>
      <c r="THU113" s="376"/>
      <c r="THV113" s="376"/>
      <c r="THW113" s="376"/>
      <c r="THX113" s="376"/>
      <c r="THY113" s="376"/>
      <c r="THZ113" s="376"/>
      <c r="TIA113" s="376"/>
      <c r="TIB113" s="376"/>
      <c r="TIC113" s="376"/>
      <c r="TID113" s="376"/>
      <c r="TIE113" s="376"/>
      <c r="TIF113" s="376"/>
      <c r="TIG113" s="376"/>
      <c r="TIH113" s="376"/>
      <c r="TII113" s="376"/>
      <c r="TIJ113" s="376"/>
      <c r="TIK113" s="376"/>
      <c r="TIL113" s="376"/>
      <c r="TIM113" s="376"/>
      <c r="TIN113" s="376"/>
      <c r="TIO113" s="376"/>
      <c r="TIP113" s="376"/>
      <c r="TIQ113" s="376"/>
      <c r="TIR113" s="376"/>
      <c r="TIS113" s="376"/>
      <c r="TIT113" s="376"/>
      <c r="TIU113" s="376"/>
      <c r="TIV113" s="376"/>
      <c r="TIW113" s="376"/>
      <c r="TIX113" s="376"/>
      <c r="TIY113" s="376"/>
      <c r="TIZ113" s="376"/>
      <c r="TJA113" s="376"/>
      <c r="TJB113" s="376"/>
      <c r="TJC113" s="376"/>
      <c r="TJD113" s="376"/>
      <c r="TJE113" s="376"/>
      <c r="TJF113" s="376"/>
      <c r="TJG113" s="376"/>
      <c r="TJH113" s="376"/>
      <c r="TJI113" s="376"/>
      <c r="TJJ113" s="376"/>
      <c r="TJK113" s="376"/>
      <c r="TJL113" s="376"/>
      <c r="TJM113" s="376"/>
      <c r="TJN113" s="376"/>
      <c r="TJO113" s="376"/>
      <c r="TJP113" s="376"/>
      <c r="TJQ113" s="376"/>
      <c r="TJR113" s="376"/>
      <c r="TJS113" s="376"/>
      <c r="TJT113" s="376"/>
      <c r="TJU113" s="376"/>
      <c r="TJV113" s="376"/>
      <c r="TJW113" s="376"/>
      <c r="TJX113" s="376"/>
      <c r="TJY113" s="376"/>
      <c r="TJZ113" s="376"/>
      <c r="TKA113" s="376"/>
      <c r="TKB113" s="376"/>
      <c r="TKC113" s="376"/>
      <c r="TKD113" s="376"/>
      <c r="TKE113" s="376"/>
      <c r="TKF113" s="376"/>
      <c r="TKG113" s="376"/>
      <c r="TKH113" s="376"/>
      <c r="TKI113" s="376"/>
      <c r="TKJ113" s="376"/>
      <c r="TKK113" s="376"/>
      <c r="TKL113" s="376"/>
      <c r="TKM113" s="376"/>
      <c r="TKN113" s="376"/>
      <c r="TKO113" s="376"/>
      <c r="TKP113" s="376"/>
      <c r="TKQ113" s="376"/>
      <c r="TKR113" s="376"/>
      <c r="TKS113" s="376"/>
      <c r="TKT113" s="376"/>
      <c r="TKU113" s="376"/>
      <c r="TKV113" s="376"/>
      <c r="TKW113" s="376"/>
      <c r="TKX113" s="376"/>
      <c r="TKY113" s="376"/>
      <c r="TKZ113" s="376"/>
      <c r="TLA113" s="376"/>
      <c r="TLB113" s="376"/>
      <c r="TLC113" s="376"/>
      <c r="TLD113" s="376"/>
      <c r="TLE113" s="376"/>
      <c r="TLF113" s="376"/>
      <c r="TLG113" s="376"/>
      <c r="TLH113" s="376"/>
      <c r="TLI113" s="376"/>
      <c r="TLJ113" s="376"/>
      <c r="TLK113" s="376"/>
      <c r="TLL113" s="376"/>
      <c r="TLM113" s="376"/>
      <c r="TLN113" s="376"/>
      <c r="TLO113" s="376"/>
      <c r="TLP113" s="376"/>
      <c r="TLQ113" s="376"/>
      <c r="TLR113" s="376"/>
      <c r="TLS113" s="376"/>
      <c r="TLT113" s="376"/>
      <c r="TLU113" s="376"/>
      <c r="TLV113" s="376"/>
      <c r="TLW113" s="376"/>
      <c r="TLX113" s="376"/>
      <c r="TLY113" s="376"/>
      <c r="TLZ113" s="376"/>
      <c r="TMA113" s="376"/>
      <c r="TMB113" s="376"/>
      <c r="TMC113" s="376"/>
      <c r="TMD113" s="376"/>
      <c r="TME113" s="376"/>
      <c r="TMF113" s="376"/>
      <c r="TMG113" s="376"/>
      <c r="TMH113" s="376"/>
      <c r="TMI113" s="376"/>
      <c r="TMJ113" s="376"/>
      <c r="TMK113" s="376"/>
      <c r="TML113" s="376"/>
      <c r="TMM113" s="376"/>
      <c r="TMN113" s="376"/>
      <c r="TMO113" s="376"/>
      <c r="TMP113" s="376"/>
      <c r="TMQ113" s="376"/>
      <c r="TMR113" s="376"/>
      <c r="TMS113" s="376"/>
      <c r="TMT113" s="376"/>
      <c r="TMU113" s="376"/>
      <c r="TMV113" s="376"/>
      <c r="TMW113" s="376"/>
      <c r="TMX113" s="376"/>
      <c r="TMY113" s="376"/>
      <c r="TMZ113" s="376"/>
      <c r="TNA113" s="376"/>
      <c r="TNB113" s="376"/>
      <c r="TNC113" s="376"/>
      <c r="TND113" s="376"/>
      <c r="TNE113" s="376"/>
      <c r="TNF113" s="376"/>
      <c r="TNG113" s="376"/>
      <c r="TNH113" s="376"/>
      <c r="TNI113" s="376"/>
      <c r="TNJ113" s="376"/>
      <c r="TNK113" s="376"/>
      <c r="TNL113" s="376"/>
      <c r="TNM113" s="376"/>
      <c r="TNN113" s="376"/>
      <c r="TNO113" s="376"/>
      <c r="TNP113" s="376"/>
      <c r="TNQ113" s="376"/>
      <c r="TNR113" s="376"/>
      <c r="TNS113" s="376"/>
      <c r="TNT113" s="376"/>
      <c r="TNU113" s="376"/>
      <c r="TNV113" s="376"/>
      <c r="TNW113" s="376"/>
      <c r="TNX113" s="376"/>
      <c r="TNY113" s="376"/>
      <c r="TNZ113" s="376"/>
      <c r="TOA113" s="376"/>
      <c r="TOB113" s="376"/>
      <c r="TOC113" s="376"/>
      <c r="TOD113" s="376"/>
      <c r="TOE113" s="376"/>
      <c r="TOF113" s="376"/>
      <c r="TOG113" s="376"/>
      <c r="TOH113" s="376"/>
      <c r="TOI113" s="376"/>
      <c r="TOJ113" s="376"/>
      <c r="TOK113" s="376"/>
      <c r="TOL113" s="376"/>
      <c r="TOM113" s="376"/>
      <c r="TON113" s="376"/>
      <c r="TOO113" s="376"/>
      <c r="TOP113" s="376"/>
      <c r="TOQ113" s="376"/>
      <c r="TOR113" s="376"/>
      <c r="TOS113" s="376"/>
      <c r="TOT113" s="376"/>
      <c r="TOU113" s="376"/>
      <c r="TOV113" s="376"/>
      <c r="TOW113" s="376"/>
      <c r="TOX113" s="376"/>
      <c r="TOY113" s="376"/>
      <c r="TOZ113" s="376"/>
      <c r="TPA113" s="376"/>
      <c r="TPB113" s="376"/>
      <c r="TPC113" s="376"/>
      <c r="TPD113" s="376"/>
      <c r="TPE113" s="376"/>
      <c r="TPF113" s="376"/>
      <c r="TPG113" s="376"/>
      <c r="TPH113" s="376"/>
      <c r="TPI113" s="376"/>
      <c r="TPJ113" s="376"/>
      <c r="TPK113" s="376"/>
      <c r="TPL113" s="376"/>
      <c r="TPM113" s="376"/>
      <c r="TPN113" s="376"/>
      <c r="TPO113" s="376"/>
      <c r="TPP113" s="376"/>
      <c r="TPQ113" s="376"/>
      <c r="TPR113" s="376"/>
      <c r="TPS113" s="376"/>
      <c r="TPT113" s="376"/>
      <c r="TPU113" s="376"/>
      <c r="TPV113" s="376"/>
      <c r="TPW113" s="376"/>
      <c r="TPX113" s="376"/>
      <c r="TPY113" s="376"/>
      <c r="TPZ113" s="376"/>
      <c r="TQA113" s="376"/>
      <c r="TQB113" s="376"/>
      <c r="TQC113" s="376"/>
      <c r="TQD113" s="376"/>
      <c r="TQE113" s="376"/>
      <c r="TQF113" s="376"/>
      <c r="TQG113" s="376"/>
      <c r="TQH113" s="376"/>
      <c r="TQI113" s="376"/>
      <c r="TQJ113" s="376"/>
      <c r="TQK113" s="376"/>
      <c r="TQL113" s="376"/>
      <c r="TQM113" s="376"/>
      <c r="TQN113" s="376"/>
      <c r="TQO113" s="376"/>
      <c r="TQP113" s="376"/>
      <c r="TQQ113" s="376"/>
      <c r="TQR113" s="376"/>
      <c r="TQS113" s="376"/>
      <c r="TQT113" s="376"/>
      <c r="TQU113" s="376"/>
      <c r="TQV113" s="376"/>
      <c r="TQW113" s="376"/>
      <c r="TQX113" s="376"/>
      <c r="TQY113" s="376"/>
      <c r="TQZ113" s="376"/>
      <c r="TRA113" s="376"/>
      <c r="TRB113" s="376"/>
      <c r="TRC113" s="376"/>
      <c r="TRD113" s="376"/>
      <c r="TRE113" s="376"/>
      <c r="TRF113" s="376"/>
      <c r="TRG113" s="376"/>
      <c r="TRH113" s="376"/>
      <c r="TRI113" s="376"/>
      <c r="TRJ113" s="376"/>
      <c r="TRK113" s="376"/>
      <c r="TRL113" s="376"/>
      <c r="TRM113" s="376"/>
      <c r="TRN113" s="376"/>
      <c r="TRO113" s="376"/>
      <c r="TRP113" s="376"/>
      <c r="TRQ113" s="376"/>
      <c r="TRR113" s="376"/>
      <c r="TRS113" s="376"/>
      <c r="TRT113" s="376"/>
      <c r="TRU113" s="376"/>
      <c r="TRV113" s="376"/>
      <c r="TRW113" s="376"/>
      <c r="TRX113" s="376"/>
      <c r="TRY113" s="376"/>
      <c r="TRZ113" s="376"/>
      <c r="TSA113" s="376"/>
      <c r="TSB113" s="376"/>
      <c r="TSC113" s="376"/>
      <c r="TSD113" s="376"/>
      <c r="TSE113" s="376"/>
      <c r="TSF113" s="376"/>
      <c r="TSG113" s="376"/>
      <c r="TSH113" s="376"/>
      <c r="TSI113" s="376"/>
      <c r="TSJ113" s="376"/>
      <c r="TSK113" s="376"/>
      <c r="TSL113" s="376"/>
      <c r="TSM113" s="376"/>
      <c r="TSN113" s="376"/>
      <c r="TSO113" s="376"/>
      <c r="TSP113" s="376"/>
      <c r="TSQ113" s="376"/>
      <c r="TSR113" s="376"/>
      <c r="TSS113" s="376"/>
      <c r="TST113" s="376"/>
      <c r="TSU113" s="376"/>
      <c r="TSV113" s="376"/>
      <c r="TSW113" s="376"/>
      <c r="TSX113" s="376"/>
      <c r="TSY113" s="376"/>
      <c r="TSZ113" s="376"/>
      <c r="TTA113" s="376"/>
      <c r="TTB113" s="376"/>
      <c r="TTC113" s="376"/>
      <c r="TTD113" s="376"/>
      <c r="TTE113" s="376"/>
      <c r="TTF113" s="376"/>
      <c r="TTG113" s="376"/>
      <c r="TTH113" s="376"/>
      <c r="TTI113" s="376"/>
      <c r="TTJ113" s="376"/>
      <c r="TTK113" s="376"/>
      <c r="TTL113" s="376"/>
      <c r="TTM113" s="376"/>
      <c r="TTN113" s="376"/>
      <c r="TTO113" s="376"/>
      <c r="TTP113" s="376"/>
      <c r="TTQ113" s="376"/>
      <c r="TTR113" s="376"/>
      <c r="TTS113" s="376"/>
      <c r="TTT113" s="376"/>
      <c r="TTU113" s="376"/>
      <c r="TTV113" s="376"/>
      <c r="TTW113" s="376"/>
      <c r="TTX113" s="376"/>
      <c r="TTY113" s="376"/>
      <c r="TTZ113" s="376"/>
      <c r="TUA113" s="376"/>
      <c r="TUB113" s="376"/>
      <c r="TUC113" s="376"/>
      <c r="TUD113" s="376"/>
      <c r="TUE113" s="376"/>
      <c r="TUF113" s="376"/>
      <c r="TUG113" s="376"/>
      <c r="TUH113" s="376"/>
      <c r="TUI113" s="376"/>
      <c r="TUJ113" s="376"/>
      <c r="TUK113" s="376"/>
      <c r="TUL113" s="376"/>
      <c r="TUM113" s="376"/>
      <c r="TUN113" s="376"/>
      <c r="TUO113" s="376"/>
      <c r="TUP113" s="376"/>
      <c r="TUQ113" s="376"/>
      <c r="TUR113" s="376"/>
      <c r="TUS113" s="376"/>
      <c r="TUT113" s="376"/>
      <c r="TUU113" s="376"/>
      <c r="TUV113" s="376"/>
      <c r="TUW113" s="376"/>
      <c r="TUX113" s="376"/>
      <c r="TUY113" s="376"/>
      <c r="TUZ113" s="376"/>
      <c r="TVA113" s="376"/>
      <c r="TVB113" s="376"/>
      <c r="TVC113" s="376"/>
      <c r="TVD113" s="376"/>
      <c r="TVE113" s="376"/>
      <c r="TVF113" s="376"/>
      <c r="TVG113" s="376"/>
      <c r="TVH113" s="376"/>
      <c r="TVI113" s="376"/>
      <c r="TVJ113" s="376"/>
      <c r="TVK113" s="376"/>
      <c r="TVL113" s="376"/>
      <c r="TVM113" s="376"/>
      <c r="TVN113" s="376"/>
      <c r="TVO113" s="376"/>
      <c r="TVP113" s="376"/>
      <c r="TVQ113" s="376"/>
      <c r="TVR113" s="376"/>
      <c r="TVS113" s="376"/>
      <c r="TVT113" s="376"/>
      <c r="TVU113" s="376"/>
      <c r="TVV113" s="376"/>
      <c r="TVW113" s="376"/>
      <c r="TVX113" s="376"/>
      <c r="TVY113" s="376"/>
      <c r="TVZ113" s="376"/>
      <c r="TWA113" s="376"/>
      <c r="TWB113" s="376"/>
      <c r="TWC113" s="376"/>
      <c r="TWD113" s="376"/>
      <c r="TWE113" s="376"/>
      <c r="TWF113" s="376"/>
      <c r="TWG113" s="376"/>
      <c r="TWH113" s="376"/>
      <c r="TWI113" s="376"/>
      <c r="TWJ113" s="376"/>
      <c r="TWK113" s="376"/>
      <c r="TWL113" s="376"/>
      <c r="TWM113" s="376"/>
      <c r="TWN113" s="376"/>
      <c r="TWO113" s="376"/>
      <c r="TWP113" s="376"/>
      <c r="TWQ113" s="376"/>
      <c r="TWR113" s="376"/>
      <c r="TWS113" s="376"/>
      <c r="TWT113" s="376"/>
      <c r="TWU113" s="376"/>
      <c r="TWV113" s="376"/>
      <c r="TWW113" s="376"/>
      <c r="TWX113" s="376"/>
      <c r="TWY113" s="376"/>
      <c r="TWZ113" s="376"/>
      <c r="TXA113" s="376"/>
      <c r="TXB113" s="376"/>
      <c r="TXC113" s="376"/>
      <c r="TXD113" s="376"/>
      <c r="TXE113" s="376"/>
      <c r="TXF113" s="376"/>
      <c r="TXG113" s="376"/>
      <c r="TXH113" s="376"/>
      <c r="TXI113" s="376"/>
      <c r="TXJ113" s="376"/>
      <c r="TXK113" s="376"/>
      <c r="TXL113" s="376"/>
      <c r="TXM113" s="376"/>
      <c r="TXN113" s="376"/>
      <c r="TXO113" s="376"/>
      <c r="TXP113" s="376"/>
      <c r="TXQ113" s="376"/>
      <c r="TXR113" s="376"/>
      <c r="TXS113" s="376"/>
      <c r="TXT113" s="376"/>
      <c r="TXU113" s="376"/>
      <c r="TXV113" s="376"/>
      <c r="TXW113" s="376"/>
      <c r="TXX113" s="376"/>
      <c r="TXY113" s="376"/>
      <c r="TXZ113" s="376"/>
      <c r="TYA113" s="376"/>
      <c r="TYB113" s="376"/>
      <c r="TYC113" s="376"/>
      <c r="TYD113" s="376"/>
      <c r="TYE113" s="376"/>
      <c r="TYF113" s="376"/>
      <c r="TYG113" s="376"/>
      <c r="TYH113" s="376"/>
      <c r="TYI113" s="376"/>
      <c r="TYJ113" s="376"/>
      <c r="TYK113" s="376"/>
      <c r="TYL113" s="376"/>
      <c r="TYM113" s="376"/>
      <c r="TYN113" s="376"/>
      <c r="TYO113" s="376"/>
      <c r="TYP113" s="376"/>
      <c r="TYQ113" s="376"/>
      <c r="TYR113" s="376"/>
      <c r="TYS113" s="376"/>
      <c r="TYT113" s="376"/>
      <c r="TYU113" s="376"/>
      <c r="TYV113" s="376"/>
      <c r="TYW113" s="376"/>
      <c r="TYX113" s="376"/>
      <c r="TYY113" s="376"/>
      <c r="TYZ113" s="376"/>
      <c r="TZA113" s="376"/>
      <c r="TZB113" s="376"/>
      <c r="TZC113" s="376"/>
      <c r="TZD113" s="376"/>
      <c r="TZE113" s="376"/>
      <c r="TZF113" s="376"/>
      <c r="TZG113" s="376"/>
      <c r="TZH113" s="376"/>
      <c r="TZI113" s="376"/>
      <c r="TZJ113" s="376"/>
      <c r="TZK113" s="376"/>
      <c r="TZL113" s="376"/>
      <c r="TZM113" s="376"/>
      <c r="TZN113" s="376"/>
      <c r="TZO113" s="376"/>
      <c r="TZP113" s="376"/>
      <c r="TZQ113" s="376"/>
      <c r="TZR113" s="376"/>
      <c r="TZS113" s="376"/>
      <c r="TZT113" s="376"/>
      <c r="TZU113" s="376"/>
      <c r="TZV113" s="376"/>
      <c r="TZW113" s="376"/>
      <c r="TZX113" s="376"/>
      <c r="TZY113" s="376"/>
      <c r="TZZ113" s="376"/>
      <c r="UAA113" s="376"/>
      <c r="UAB113" s="376"/>
      <c r="UAC113" s="376"/>
      <c r="UAD113" s="376"/>
      <c r="UAE113" s="376"/>
      <c r="UAF113" s="376"/>
      <c r="UAG113" s="376"/>
      <c r="UAH113" s="376"/>
      <c r="UAI113" s="376"/>
      <c r="UAJ113" s="376"/>
      <c r="UAK113" s="376"/>
      <c r="UAL113" s="376"/>
      <c r="UAM113" s="376"/>
      <c r="UAN113" s="376"/>
      <c r="UAO113" s="376"/>
      <c r="UAP113" s="376"/>
      <c r="UAQ113" s="376"/>
      <c r="UAR113" s="376"/>
      <c r="UAS113" s="376"/>
      <c r="UAT113" s="376"/>
      <c r="UAU113" s="376"/>
      <c r="UAV113" s="376"/>
      <c r="UAW113" s="376"/>
      <c r="UAX113" s="376"/>
      <c r="UAY113" s="376"/>
      <c r="UAZ113" s="376"/>
      <c r="UBA113" s="376"/>
      <c r="UBB113" s="376"/>
      <c r="UBC113" s="376"/>
      <c r="UBD113" s="376"/>
      <c r="UBE113" s="376"/>
      <c r="UBF113" s="376"/>
      <c r="UBG113" s="376"/>
      <c r="UBH113" s="376"/>
      <c r="UBI113" s="376"/>
      <c r="UBJ113" s="376"/>
      <c r="UBK113" s="376"/>
      <c r="UBL113" s="376"/>
      <c r="UBM113" s="376"/>
      <c r="UBN113" s="376"/>
      <c r="UBO113" s="376"/>
      <c r="UBP113" s="376"/>
      <c r="UBQ113" s="376"/>
      <c r="UBR113" s="376"/>
      <c r="UBS113" s="376"/>
      <c r="UBT113" s="376"/>
      <c r="UBU113" s="376"/>
      <c r="UBV113" s="376"/>
      <c r="UBW113" s="376"/>
      <c r="UBX113" s="376"/>
      <c r="UBY113" s="376"/>
      <c r="UBZ113" s="376"/>
      <c r="UCA113" s="376"/>
      <c r="UCB113" s="376"/>
      <c r="UCC113" s="376"/>
      <c r="UCD113" s="376"/>
      <c r="UCE113" s="376"/>
      <c r="UCF113" s="376"/>
      <c r="UCG113" s="376"/>
      <c r="UCH113" s="376"/>
      <c r="UCI113" s="376"/>
      <c r="UCJ113" s="376"/>
      <c r="UCK113" s="376"/>
      <c r="UCL113" s="376"/>
      <c r="UCM113" s="376"/>
      <c r="UCN113" s="376"/>
      <c r="UCO113" s="376"/>
      <c r="UCP113" s="376"/>
      <c r="UCQ113" s="376"/>
      <c r="UCR113" s="376"/>
      <c r="UCS113" s="376"/>
      <c r="UCT113" s="376"/>
      <c r="UCU113" s="376"/>
      <c r="UCV113" s="376"/>
      <c r="UCW113" s="376"/>
      <c r="UCX113" s="376"/>
      <c r="UCY113" s="376"/>
      <c r="UCZ113" s="376"/>
      <c r="UDA113" s="376"/>
      <c r="UDB113" s="376"/>
      <c r="UDC113" s="376"/>
      <c r="UDD113" s="376"/>
      <c r="UDE113" s="376"/>
      <c r="UDF113" s="376"/>
      <c r="UDG113" s="376"/>
      <c r="UDH113" s="376"/>
      <c r="UDI113" s="376"/>
      <c r="UDJ113" s="376"/>
      <c r="UDK113" s="376"/>
      <c r="UDL113" s="376"/>
      <c r="UDM113" s="376"/>
      <c r="UDN113" s="376"/>
      <c r="UDO113" s="376"/>
      <c r="UDP113" s="376"/>
      <c r="UDQ113" s="376"/>
      <c r="UDR113" s="376"/>
      <c r="UDS113" s="376"/>
      <c r="UDT113" s="376"/>
      <c r="UDU113" s="376"/>
      <c r="UDV113" s="376"/>
      <c r="UDW113" s="376"/>
      <c r="UDX113" s="376"/>
      <c r="UDY113" s="376"/>
      <c r="UDZ113" s="376"/>
      <c r="UEA113" s="376"/>
      <c r="UEB113" s="376"/>
      <c r="UEC113" s="376"/>
      <c r="UED113" s="376"/>
      <c r="UEE113" s="376"/>
      <c r="UEF113" s="376"/>
      <c r="UEG113" s="376"/>
      <c r="UEH113" s="376"/>
      <c r="UEI113" s="376"/>
      <c r="UEJ113" s="376"/>
      <c r="UEK113" s="376"/>
      <c r="UEL113" s="376"/>
      <c r="UEM113" s="376"/>
      <c r="UEN113" s="376"/>
      <c r="UEO113" s="376"/>
      <c r="UEP113" s="376"/>
      <c r="UEQ113" s="376"/>
      <c r="UER113" s="376"/>
      <c r="UES113" s="376"/>
      <c r="UET113" s="376"/>
      <c r="UEU113" s="376"/>
      <c r="UEV113" s="376"/>
      <c r="UEW113" s="376"/>
      <c r="UEX113" s="376"/>
      <c r="UEY113" s="376"/>
      <c r="UEZ113" s="376"/>
      <c r="UFA113" s="376"/>
      <c r="UFB113" s="376"/>
      <c r="UFC113" s="376"/>
      <c r="UFD113" s="376"/>
      <c r="UFE113" s="376"/>
      <c r="UFF113" s="376"/>
      <c r="UFG113" s="376"/>
      <c r="UFH113" s="376"/>
      <c r="UFI113" s="376"/>
      <c r="UFJ113" s="376"/>
      <c r="UFK113" s="376"/>
      <c r="UFL113" s="376"/>
      <c r="UFM113" s="376"/>
      <c r="UFN113" s="376"/>
      <c r="UFO113" s="376"/>
      <c r="UFP113" s="376"/>
      <c r="UFQ113" s="376"/>
      <c r="UFR113" s="376"/>
      <c r="UFS113" s="376"/>
      <c r="UFT113" s="376"/>
      <c r="UFU113" s="376"/>
      <c r="UFV113" s="376"/>
      <c r="UFW113" s="376"/>
      <c r="UFX113" s="376"/>
      <c r="UFY113" s="376"/>
      <c r="UFZ113" s="376"/>
      <c r="UGA113" s="376"/>
      <c r="UGB113" s="376"/>
      <c r="UGC113" s="376"/>
      <c r="UGD113" s="376"/>
      <c r="UGE113" s="376"/>
      <c r="UGF113" s="376"/>
      <c r="UGG113" s="376"/>
      <c r="UGH113" s="376"/>
      <c r="UGI113" s="376"/>
      <c r="UGJ113" s="376"/>
      <c r="UGK113" s="376"/>
      <c r="UGL113" s="376"/>
      <c r="UGM113" s="376"/>
      <c r="UGN113" s="376"/>
      <c r="UGO113" s="376"/>
      <c r="UGP113" s="376"/>
      <c r="UGQ113" s="376"/>
      <c r="UGR113" s="376"/>
      <c r="UGS113" s="376"/>
      <c r="UGT113" s="376"/>
      <c r="UGU113" s="376"/>
      <c r="UGV113" s="376"/>
      <c r="UGW113" s="376"/>
      <c r="UGX113" s="376"/>
      <c r="UGY113" s="376"/>
      <c r="UGZ113" s="376"/>
      <c r="UHA113" s="376"/>
      <c r="UHB113" s="376"/>
      <c r="UHC113" s="376"/>
      <c r="UHD113" s="376"/>
      <c r="UHE113" s="376"/>
      <c r="UHF113" s="376"/>
      <c r="UHG113" s="376"/>
      <c r="UHH113" s="376"/>
      <c r="UHI113" s="376"/>
      <c r="UHJ113" s="376"/>
      <c r="UHK113" s="376"/>
      <c r="UHL113" s="376"/>
      <c r="UHM113" s="376"/>
      <c r="UHN113" s="376"/>
      <c r="UHO113" s="376"/>
      <c r="UHP113" s="376"/>
      <c r="UHQ113" s="376"/>
      <c r="UHR113" s="376"/>
      <c r="UHS113" s="376"/>
      <c r="UHT113" s="376"/>
      <c r="UHU113" s="376"/>
      <c r="UHV113" s="376"/>
      <c r="UHW113" s="376"/>
      <c r="UHX113" s="376"/>
      <c r="UHY113" s="376"/>
      <c r="UHZ113" s="376"/>
      <c r="UIA113" s="376"/>
      <c r="UIB113" s="376"/>
      <c r="UIC113" s="376"/>
      <c r="UID113" s="376"/>
      <c r="UIE113" s="376"/>
      <c r="UIF113" s="376"/>
      <c r="UIG113" s="376"/>
      <c r="UIH113" s="376"/>
      <c r="UII113" s="376"/>
      <c r="UIJ113" s="376"/>
      <c r="UIK113" s="376"/>
      <c r="UIL113" s="376"/>
      <c r="UIM113" s="376"/>
      <c r="UIN113" s="376"/>
      <c r="UIO113" s="376"/>
      <c r="UIP113" s="376"/>
      <c r="UIQ113" s="376"/>
      <c r="UIR113" s="376"/>
      <c r="UIS113" s="376"/>
      <c r="UIT113" s="376"/>
      <c r="UIU113" s="376"/>
      <c r="UIV113" s="376"/>
      <c r="UIW113" s="376"/>
      <c r="UIX113" s="376"/>
      <c r="UIY113" s="376"/>
      <c r="UIZ113" s="376"/>
      <c r="UJA113" s="376"/>
      <c r="UJB113" s="376"/>
      <c r="UJC113" s="376"/>
      <c r="UJD113" s="376"/>
      <c r="UJE113" s="376"/>
      <c r="UJF113" s="376"/>
      <c r="UJG113" s="376"/>
      <c r="UJH113" s="376"/>
      <c r="UJI113" s="376"/>
      <c r="UJJ113" s="376"/>
      <c r="UJK113" s="376"/>
      <c r="UJL113" s="376"/>
      <c r="UJM113" s="376"/>
      <c r="UJN113" s="376"/>
      <c r="UJO113" s="376"/>
      <c r="UJP113" s="376"/>
      <c r="UJQ113" s="376"/>
      <c r="UJR113" s="376"/>
      <c r="UJS113" s="376"/>
      <c r="UJT113" s="376"/>
      <c r="UJU113" s="376"/>
      <c r="UJV113" s="376"/>
      <c r="UJW113" s="376"/>
      <c r="UJX113" s="376"/>
      <c r="UJY113" s="376"/>
      <c r="UJZ113" s="376"/>
      <c r="UKA113" s="376"/>
      <c r="UKB113" s="376"/>
      <c r="UKC113" s="376"/>
      <c r="UKD113" s="376"/>
      <c r="UKE113" s="376"/>
      <c r="UKF113" s="376"/>
      <c r="UKG113" s="376"/>
      <c r="UKH113" s="376"/>
      <c r="UKI113" s="376"/>
      <c r="UKJ113" s="376"/>
      <c r="UKK113" s="376"/>
      <c r="UKL113" s="376"/>
      <c r="UKM113" s="376"/>
      <c r="UKN113" s="376"/>
      <c r="UKO113" s="376"/>
      <c r="UKP113" s="376"/>
      <c r="UKQ113" s="376"/>
      <c r="UKR113" s="376"/>
      <c r="UKS113" s="376"/>
      <c r="UKT113" s="376"/>
      <c r="UKU113" s="376"/>
      <c r="UKV113" s="376"/>
      <c r="UKW113" s="376"/>
      <c r="UKX113" s="376"/>
      <c r="UKY113" s="376"/>
      <c r="UKZ113" s="376"/>
      <c r="ULA113" s="376"/>
      <c r="ULB113" s="376"/>
      <c r="ULC113" s="376"/>
      <c r="ULD113" s="376"/>
      <c r="ULE113" s="376"/>
      <c r="ULF113" s="376"/>
      <c r="ULG113" s="376"/>
      <c r="ULH113" s="376"/>
      <c r="ULI113" s="376"/>
      <c r="ULJ113" s="376"/>
      <c r="ULK113" s="376"/>
      <c r="ULL113" s="376"/>
      <c r="ULM113" s="376"/>
      <c r="ULN113" s="376"/>
      <c r="ULO113" s="376"/>
      <c r="ULP113" s="376"/>
      <c r="ULQ113" s="376"/>
      <c r="ULR113" s="376"/>
      <c r="ULS113" s="376"/>
      <c r="ULT113" s="376"/>
      <c r="ULU113" s="376"/>
      <c r="ULV113" s="376"/>
      <c r="ULW113" s="376"/>
      <c r="ULX113" s="376"/>
      <c r="ULY113" s="376"/>
      <c r="ULZ113" s="376"/>
      <c r="UMA113" s="376"/>
      <c r="UMB113" s="376"/>
      <c r="UMC113" s="376"/>
      <c r="UMD113" s="376"/>
      <c r="UME113" s="376"/>
      <c r="UMF113" s="376"/>
      <c r="UMG113" s="376"/>
      <c r="UMH113" s="376"/>
      <c r="UMI113" s="376"/>
      <c r="UMJ113" s="376"/>
      <c r="UMK113" s="376"/>
      <c r="UML113" s="376"/>
      <c r="UMM113" s="376"/>
      <c r="UMN113" s="376"/>
      <c r="UMO113" s="376"/>
      <c r="UMP113" s="376"/>
      <c r="UMQ113" s="376"/>
      <c r="UMR113" s="376"/>
      <c r="UMS113" s="376"/>
      <c r="UMT113" s="376"/>
      <c r="UMU113" s="376"/>
      <c r="UMV113" s="376"/>
      <c r="UMW113" s="376"/>
      <c r="UMX113" s="376"/>
      <c r="UMY113" s="376"/>
      <c r="UMZ113" s="376"/>
      <c r="UNA113" s="376"/>
      <c r="UNB113" s="376"/>
      <c r="UNC113" s="376"/>
      <c r="UND113" s="376"/>
      <c r="UNE113" s="376"/>
      <c r="UNF113" s="376"/>
      <c r="UNG113" s="376"/>
      <c r="UNH113" s="376"/>
      <c r="UNI113" s="376"/>
      <c r="UNJ113" s="376"/>
      <c r="UNK113" s="376"/>
      <c r="UNL113" s="376"/>
      <c r="UNM113" s="376"/>
      <c r="UNN113" s="376"/>
      <c r="UNO113" s="376"/>
      <c r="UNP113" s="376"/>
      <c r="UNQ113" s="376"/>
      <c r="UNR113" s="376"/>
      <c r="UNS113" s="376"/>
      <c r="UNT113" s="376"/>
      <c r="UNU113" s="376"/>
      <c r="UNV113" s="376"/>
      <c r="UNW113" s="376"/>
      <c r="UNX113" s="376"/>
      <c r="UNY113" s="376"/>
      <c r="UNZ113" s="376"/>
      <c r="UOA113" s="376"/>
      <c r="UOB113" s="376"/>
      <c r="UOC113" s="376"/>
      <c r="UOD113" s="376"/>
      <c r="UOE113" s="376"/>
      <c r="UOF113" s="376"/>
      <c r="UOG113" s="376"/>
      <c r="UOH113" s="376"/>
      <c r="UOI113" s="376"/>
      <c r="UOJ113" s="376"/>
      <c r="UOK113" s="376"/>
      <c r="UOL113" s="376"/>
      <c r="UOM113" s="376"/>
      <c r="UON113" s="376"/>
      <c r="UOO113" s="376"/>
      <c r="UOP113" s="376"/>
      <c r="UOQ113" s="376"/>
      <c r="UOR113" s="376"/>
      <c r="UOS113" s="376"/>
      <c r="UOT113" s="376"/>
      <c r="UOU113" s="376"/>
      <c r="UOV113" s="376"/>
      <c r="UOW113" s="376"/>
      <c r="UOX113" s="376"/>
      <c r="UOY113" s="376"/>
      <c r="UOZ113" s="376"/>
      <c r="UPA113" s="376"/>
      <c r="UPB113" s="376"/>
      <c r="UPC113" s="376"/>
      <c r="UPD113" s="376"/>
      <c r="UPE113" s="376"/>
      <c r="UPF113" s="376"/>
      <c r="UPG113" s="376"/>
      <c r="UPH113" s="376"/>
      <c r="UPI113" s="376"/>
      <c r="UPJ113" s="376"/>
      <c r="UPK113" s="376"/>
      <c r="UPL113" s="376"/>
      <c r="UPM113" s="376"/>
      <c r="UPN113" s="376"/>
      <c r="UPO113" s="376"/>
      <c r="UPP113" s="376"/>
      <c r="UPQ113" s="376"/>
      <c r="UPR113" s="376"/>
      <c r="UPS113" s="376"/>
      <c r="UPT113" s="376"/>
      <c r="UPU113" s="376"/>
      <c r="UPV113" s="376"/>
      <c r="UPW113" s="376"/>
      <c r="UPX113" s="376"/>
      <c r="UPY113" s="376"/>
      <c r="UPZ113" s="376"/>
      <c r="UQA113" s="376"/>
      <c r="UQB113" s="376"/>
      <c r="UQC113" s="376"/>
      <c r="UQD113" s="376"/>
      <c r="UQE113" s="376"/>
      <c r="UQF113" s="376"/>
      <c r="UQG113" s="376"/>
      <c r="UQH113" s="376"/>
      <c r="UQI113" s="376"/>
      <c r="UQJ113" s="376"/>
      <c r="UQK113" s="376"/>
      <c r="UQL113" s="376"/>
      <c r="UQM113" s="376"/>
      <c r="UQN113" s="376"/>
      <c r="UQO113" s="376"/>
      <c r="UQP113" s="376"/>
      <c r="UQQ113" s="376"/>
      <c r="UQR113" s="376"/>
      <c r="UQS113" s="376"/>
      <c r="UQT113" s="376"/>
      <c r="UQU113" s="376"/>
      <c r="UQV113" s="376"/>
      <c r="UQW113" s="376"/>
      <c r="UQX113" s="376"/>
      <c r="UQY113" s="376"/>
      <c r="UQZ113" s="376"/>
      <c r="URA113" s="376"/>
      <c r="URB113" s="376"/>
      <c r="URC113" s="376"/>
      <c r="URD113" s="376"/>
      <c r="URE113" s="376"/>
      <c r="URF113" s="376"/>
      <c r="URG113" s="376"/>
      <c r="URH113" s="376"/>
      <c r="URI113" s="376"/>
      <c r="URJ113" s="376"/>
      <c r="URK113" s="376"/>
      <c r="URL113" s="376"/>
      <c r="URM113" s="376"/>
      <c r="URN113" s="376"/>
      <c r="URO113" s="376"/>
      <c r="URP113" s="376"/>
      <c r="URQ113" s="376"/>
      <c r="URR113" s="376"/>
      <c r="URS113" s="376"/>
      <c r="URT113" s="376"/>
      <c r="URU113" s="376"/>
      <c r="URV113" s="376"/>
      <c r="URW113" s="376"/>
      <c r="URX113" s="376"/>
      <c r="URY113" s="376"/>
      <c r="URZ113" s="376"/>
      <c r="USA113" s="376"/>
      <c r="USB113" s="376"/>
      <c r="USC113" s="376"/>
      <c r="USD113" s="376"/>
      <c r="USE113" s="376"/>
      <c r="USF113" s="376"/>
      <c r="USG113" s="376"/>
      <c r="USH113" s="376"/>
      <c r="USI113" s="376"/>
      <c r="USJ113" s="376"/>
      <c r="USK113" s="376"/>
      <c r="USL113" s="376"/>
      <c r="USM113" s="376"/>
      <c r="USN113" s="376"/>
      <c r="USO113" s="376"/>
      <c r="USP113" s="376"/>
      <c r="USQ113" s="376"/>
      <c r="USR113" s="376"/>
      <c r="USS113" s="376"/>
      <c r="UST113" s="376"/>
      <c r="USU113" s="376"/>
      <c r="USV113" s="376"/>
      <c r="USW113" s="376"/>
      <c r="USX113" s="376"/>
      <c r="USY113" s="376"/>
      <c r="USZ113" s="376"/>
      <c r="UTA113" s="376"/>
      <c r="UTB113" s="376"/>
      <c r="UTC113" s="376"/>
      <c r="UTD113" s="376"/>
      <c r="UTE113" s="376"/>
      <c r="UTF113" s="376"/>
      <c r="UTG113" s="376"/>
      <c r="UTH113" s="376"/>
      <c r="UTI113" s="376"/>
      <c r="UTJ113" s="376"/>
      <c r="UTK113" s="376"/>
      <c r="UTL113" s="376"/>
      <c r="UTM113" s="376"/>
      <c r="UTN113" s="376"/>
      <c r="UTO113" s="376"/>
      <c r="UTP113" s="376"/>
      <c r="UTQ113" s="376"/>
      <c r="UTR113" s="376"/>
      <c r="UTS113" s="376"/>
      <c r="UTT113" s="376"/>
      <c r="UTU113" s="376"/>
      <c r="UTV113" s="376"/>
      <c r="UTW113" s="376"/>
      <c r="UTX113" s="376"/>
      <c r="UTY113" s="376"/>
      <c r="UTZ113" s="376"/>
      <c r="UUA113" s="376"/>
      <c r="UUB113" s="376"/>
      <c r="UUC113" s="376"/>
      <c r="UUD113" s="376"/>
      <c r="UUE113" s="376"/>
      <c r="UUF113" s="376"/>
      <c r="UUG113" s="376"/>
      <c r="UUH113" s="376"/>
      <c r="UUI113" s="376"/>
      <c r="UUJ113" s="376"/>
      <c r="UUK113" s="376"/>
      <c r="UUL113" s="376"/>
      <c r="UUM113" s="376"/>
      <c r="UUN113" s="376"/>
      <c r="UUO113" s="376"/>
      <c r="UUP113" s="376"/>
      <c r="UUQ113" s="376"/>
      <c r="UUR113" s="376"/>
      <c r="UUS113" s="376"/>
      <c r="UUT113" s="376"/>
      <c r="UUU113" s="376"/>
      <c r="UUV113" s="376"/>
      <c r="UUW113" s="376"/>
      <c r="UUX113" s="376"/>
      <c r="UUY113" s="376"/>
      <c r="UUZ113" s="376"/>
      <c r="UVA113" s="376"/>
      <c r="UVB113" s="376"/>
      <c r="UVC113" s="376"/>
      <c r="UVD113" s="376"/>
      <c r="UVE113" s="376"/>
      <c r="UVF113" s="376"/>
      <c r="UVG113" s="376"/>
      <c r="UVH113" s="376"/>
      <c r="UVI113" s="376"/>
      <c r="UVJ113" s="376"/>
      <c r="UVK113" s="376"/>
      <c r="UVL113" s="376"/>
      <c r="UVM113" s="376"/>
      <c r="UVN113" s="376"/>
      <c r="UVO113" s="376"/>
      <c r="UVP113" s="376"/>
      <c r="UVQ113" s="376"/>
      <c r="UVR113" s="376"/>
      <c r="UVS113" s="376"/>
      <c r="UVT113" s="376"/>
      <c r="UVU113" s="376"/>
      <c r="UVV113" s="376"/>
      <c r="UVW113" s="376"/>
      <c r="UVX113" s="376"/>
      <c r="UVY113" s="376"/>
      <c r="UVZ113" s="376"/>
      <c r="UWA113" s="376"/>
      <c r="UWB113" s="376"/>
      <c r="UWC113" s="376"/>
      <c r="UWD113" s="376"/>
      <c r="UWE113" s="376"/>
      <c r="UWF113" s="376"/>
      <c r="UWG113" s="376"/>
      <c r="UWH113" s="376"/>
      <c r="UWI113" s="376"/>
      <c r="UWJ113" s="376"/>
      <c r="UWK113" s="376"/>
      <c r="UWL113" s="376"/>
      <c r="UWM113" s="376"/>
      <c r="UWN113" s="376"/>
      <c r="UWO113" s="376"/>
      <c r="UWP113" s="376"/>
      <c r="UWQ113" s="376"/>
      <c r="UWR113" s="376"/>
      <c r="UWS113" s="376"/>
      <c r="UWT113" s="376"/>
      <c r="UWU113" s="376"/>
      <c r="UWV113" s="376"/>
      <c r="UWW113" s="376"/>
      <c r="UWX113" s="376"/>
      <c r="UWY113" s="376"/>
      <c r="UWZ113" s="376"/>
      <c r="UXA113" s="376"/>
      <c r="UXB113" s="376"/>
      <c r="UXC113" s="376"/>
      <c r="UXD113" s="376"/>
      <c r="UXE113" s="376"/>
      <c r="UXF113" s="376"/>
      <c r="UXG113" s="376"/>
      <c r="UXH113" s="376"/>
      <c r="UXI113" s="376"/>
      <c r="UXJ113" s="376"/>
      <c r="UXK113" s="376"/>
      <c r="UXL113" s="376"/>
      <c r="UXM113" s="376"/>
      <c r="UXN113" s="376"/>
      <c r="UXO113" s="376"/>
      <c r="UXP113" s="376"/>
      <c r="UXQ113" s="376"/>
      <c r="UXR113" s="376"/>
      <c r="UXS113" s="376"/>
      <c r="UXT113" s="376"/>
      <c r="UXU113" s="376"/>
      <c r="UXV113" s="376"/>
      <c r="UXW113" s="376"/>
      <c r="UXX113" s="376"/>
      <c r="UXY113" s="376"/>
      <c r="UXZ113" s="376"/>
      <c r="UYA113" s="376"/>
      <c r="UYB113" s="376"/>
      <c r="UYC113" s="376"/>
      <c r="UYD113" s="376"/>
      <c r="UYE113" s="376"/>
      <c r="UYF113" s="376"/>
      <c r="UYG113" s="376"/>
      <c r="UYH113" s="376"/>
      <c r="UYI113" s="376"/>
      <c r="UYJ113" s="376"/>
      <c r="UYK113" s="376"/>
      <c r="UYL113" s="376"/>
      <c r="UYM113" s="376"/>
      <c r="UYN113" s="376"/>
      <c r="UYO113" s="376"/>
      <c r="UYP113" s="376"/>
      <c r="UYQ113" s="376"/>
      <c r="UYR113" s="376"/>
      <c r="UYS113" s="376"/>
      <c r="UYT113" s="376"/>
      <c r="UYU113" s="376"/>
      <c r="UYV113" s="376"/>
      <c r="UYW113" s="376"/>
      <c r="UYX113" s="376"/>
      <c r="UYY113" s="376"/>
      <c r="UYZ113" s="376"/>
      <c r="UZA113" s="376"/>
      <c r="UZB113" s="376"/>
      <c r="UZC113" s="376"/>
      <c r="UZD113" s="376"/>
      <c r="UZE113" s="376"/>
      <c r="UZF113" s="376"/>
      <c r="UZG113" s="376"/>
      <c r="UZH113" s="376"/>
      <c r="UZI113" s="376"/>
      <c r="UZJ113" s="376"/>
      <c r="UZK113" s="376"/>
      <c r="UZL113" s="376"/>
      <c r="UZM113" s="376"/>
      <c r="UZN113" s="376"/>
      <c r="UZO113" s="376"/>
      <c r="UZP113" s="376"/>
      <c r="UZQ113" s="376"/>
      <c r="UZR113" s="376"/>
      <c r="UZS113" s="376"/>
      <c r="UZT113" s="376"/>
      <c r="UZU113" s="376"/>
      <c r="UZV113" s="376"/>
      <c r="UZW113" s="376"/>
      <c r="UZX113" s="376"/>
      <c r="UZY113" s="376"/>
      <c r="UZZ113" s="376"/>
      <c r="VAA113" s="376"/>
      <c r="VAB113" s="376"/>
      <c r="VAC113" s="376"/>
      <c r="VAD113" s="376"/>
      <c r="VAE113" s="376"/>
      <c r="VAF113" s="376"/>
      <c r="VAG113" s="376"/>
      <c r="VAH113" s="376"/>
      <c r="VAI113" s="376"/>
      <c r="VAJ113" s="376"/>
      <c r="VAK113" s="376"/>
      <c r="VAL113" s="376"/>
      <c r="VAM113" s="376"/>
      <c r="VAN113" s="376"/>
      <c r="VAO113" s="376"/>
      <c r="VAP113" s="376"/>
      <c r="VAQ113" s="376"/>
      <c r="VAR113" s="376"/>
      <c r="VAS113" s="376"/>
      <c r="VAT113" s="376"/>
      <c r="VAU113" s="376"/>
      <c r="VAV113" s="376"/>
      <c r="VAW113" s="376"/>
      <c r="VAX113" s="376"/>
      <c r="VAY113" s="376"/>
      <c r="VAZ113" s="376"/>
      <c r="VBA113" s="376"/>
      <c r="VBB113" s="376"/>
      <c r="VBC113" s="376"/>
      <c r="VBD113" s="376"/>
      <c r="VBE113" s="376"/>
      <c r="VBF113" s="376"/>
      <c r="VBG113" s="376"/>
      <c r="VBH113" s="376"/>
      <c r="VBI113" s="376"/>
      <c r="VBJ113" s="376"/>
      <c r="VBK113" s="376"/>
      <c r="VBL113" s="376"/>
      <c r="VBM113" s="376"/>
      <c r="VBN113" s="376"/>
      <c r="VBO113" s="376"/>
      <c r="VBP113" s="376"/>
      <c r="VBQ113" s="376"/>
      <c r="VBR113" s="376"/>
      <c r="VBS113" s="376"/>
      <c r="VBT113" s="376"/>
      <c r="VBU113" s="376"/>
      <c r="VBV113" s="376"/>
      <c r="VBW113" s="376"/>
      <c r="VBX113" s="376"/>
      <c r="VBY113" s="376"/>
      <c r="VBZ113" s="376"/>
      <c r="VCA113" s="376"/>
      <c r="VCB113" s="376"/>
      <c r="VCC113" s="376"/>
      <c r="VCD113" s="376"/>
      <c r="VCE113" s="376"/>
      <c r="VCF113" s="376"/>
      <c r="VCG113" s="376"/>
      <c r="VCH113" s="376"/>
      <c r="VCI113" s="376"/>
      <c r="VCJ113" s="376"/>
      <c r="VCK113" s="376"/>
      <c r="VCL113" s="376"/>
      <c r="VCM113" s="376"/>
      <c r="VCN113" s="376"/>
      <c r="VCO113" s="376"/>
      <c r="VCP113" s="376"/>
      <c r="VCQ113" s="376"/>
      <c r="VCR113" s="376"/>
      <c r="VCS113" s="376"/>
      <c r="VCT113" s="376"/>
      <c r="VCU113" s="376"/>
      <c r="VCV113" s="376"/>
      <c r="VCW113" s="376"/>
      <c r="VCX113" s="376"/>
      <c r="VCY113" s="376"/>
      <c r="VCZ113" s="376"/>
      <c r="VDA113" s="376"/>
      <c r="VDB113" s="376"/>
      <c r="VDC113" s="376"/>
      <c r="VDD113" s="376"/>
      <c r="VDE113" s="376"/>
      <c r="VDF113" s="376"/>
      <c r="VDG113" s="376"/>
      <c r="VDH113" s="376"/>
      <c r="VDI113" s="376"/>
      <c r="VDJ113" s="376"/>
      <c r="VDK113" s="376"/>
      <c r="VDL113" s="376"/>
      <c r="VDM113" s="376"/>
      <c r="VDN113" s="376"/>
      <c r="VDO113" s="376"/>
      <c r="VDP113" s="376"/>
      <c r="VDQ113" s="376"/>
      <c r="VDR113" s="376"/>
      <c r="VDS113" s="376"/>
      <c r="VDT113" s="376"/>
      <c r="VDU113" s="376"/>
      <c r="VDV113" s="376"/>
      <c r="VDW113" s="376"/>
      <c r="VDX113" s="376"/>
      <c r="VDY113" s="376"/>
      <c r="VDZ113" s="376"/>
      <c r="VEA113" s="376"/>
      <c r="VEB113" s="376"/>
      <c r="VEC113" s="376"/>
      <c r="VED113" s="376"/>
      <c r="VEE113" s="376"/>
      <c r="VEF113" s="376"/>
      <c r="VEG113" s="376"/>
      <c r="VEH113" s="376"/>
      <c r="VEI113" s="376"/>
      <c r="VEJ113" s="376"/>
      <c r="VEK113" s="376"/>
      <c r="VEL113" s="376"/>
      <c r="VEM113" s="376"/>
      <c r="VEN113" s="376"/>
      <c r="VEO113" s="376"/>
      <c r="VEP113" s="376"/>
      <c r="VEQ113" s="376"/>
      <c r="VER113" s="376"/>
      <c r="VES113" s="376"/>
      <c r="VET113" s="376"/>
      <c r="VEU113" s="376"/>
      <c r="VEV113" s="376"/>
      <c r="VEW113" s="376"/>
      <c r="VEX113" s="376"/>
      <c r="VEY113" s="376"/>
      <c r="VEZ113" s="376"/>
      <c r="VFA113" s="376"/>
      <c r="VFB113" s="376"/>
      <c r="VFC113" s="376"/>
      <c r="VFD113" s="376"/>
      <c r="VFE113" s="376"/>
      <c r="VFF113" s="376"/>
      <c r="VFG113" s="376"/>
      <c r="VFH113" s="376"/>
      <c r="VFI113" s="376"/>
      <c r="VFJ113" s="376"/>
      <c r="VFK113" s="376"/>
      <c r="VFL113" s="376"/>
      <c r="VFM113" s="376"/>
      <c r="VFN113" s="376"/>
      <c r="VFO113" s="376"/>
      <c r="VFP113" s="376"/>
      <c r="VFQ113" s="376"/>
      <c r="VFR113" s="376"/>
      <c r="VFS113" s="376"/>
      <c r="VFT113" s="376"/>
      <c r="VFU113" s="376"/>
      <c r="VFV113" s="376"/>
      <c r="VFW113" s="376"/>
      <c r="VFX113" s="376"/>
      <c r="VFY113" s="376"/>
      <c r="VFZ113" s="376"/>
      <c r="VGA113" s="376"/>
      <c r="VGB113" s="376"/>
      <c r="VGC113" s="376"/>
      <c r="VGD113" s="376"/>
      <c r="VGE113" s="376"/>
      <c r="VGF113" s="376"/>
      <c r="VGG113" s="376"/>
      <c r="VGH113" s="376"/>
      <c r="VGI113" s="376"/>
      <c r="VGJ113" s="376"/>
      <c r="VGK113" s="376"/>
      <c r="VGL113" s="376"/>
      <c r="VGM113" s="376"/>
      <c r="VGN113" s="376"/>
      <c r="VGO113" s="376"/>
      <c r="VGP113" s="376"/>
      <c r="VGQ113" s="376"/>
      <c r="VGR113" s="376"/>
      <c r="VGS113" s="376"/>
      <c r="VGT113" s="376"/>
      <c r="VGU113" s="376"/>
      <c r="VGV113" s="376"/>
      <c r="VGW113" s="376"/>
      <c r="VGX113" s="376"/>
      <c r="VGY113" s="376"/>
      <c r="VGZ113" s="376"/>
      <c r="VHA113" s="376"/>
      <c r="VHB113" s="376"/>
      <c r="VHC113" s="376"/>
      <c r="VHD113" s="376"/>
      <c r="VHE113" s="376"/>
      <c r="VHF113" s="376"/>
      <c r="VHG113" s="376"/>
      <c r="VHH113" s="376"/>
      <c r="VHI113" s="376"/>
      <c r="VHJ113" s="376"/>
      <c r="VHK113" s="376"/>
      <c r="VHL113" s="376"/>
      <c r="VHM113" s="376"/>
      <c r="VHN113" s="376"/>
      <c r="VHO113" s="376"/>
      <c r="VHP113" s="376"/>
      <c r="VHQ113" s="376"/>
      <c r="VHR113" s="376"/>
      <c r="VHS113" s="376"/>
      <c r="VHT113" s="376"/>
      <c r="VHU113" s="376"/>
      <c r="VHV113" s="376"/>
      <c r="VHW113" s="376"/>
      <c r="VHX113" s="376"/>
      <c r="VHY113" s="376"/>
      <c r="VHZ113" s="376"/>
      <c r="VIA113" s="376"/>
      <c r="VIB113" s="376"/>
      <c r="VIC113" s="376"/>
      <c r="VID113" s="376"/>
      <c r="VIE113" s="376"/>
      <c r="VIF113" s="376"/>
      <c r="VIG113" s="376"/>
      <c r="VIH113" s="376"/>
      <c r="VII113" s="376"/>
      <c r="VIJ113" s="376"/>
      <c r="VIK113" s="376"/>
      <c r="VIL113" s="376"/>
      <c r="VIM113" s="376"/>
      <c r="VIN113" s="376"/>
      <c r="VIO113" s="376"/>
      <c r="VIP113" s="376"/>
      <c r="VIQ113" s="376"/>
      <c r="VIR113" s="376"/>
      <c r="VIS113" s="376"/>
      <c r="VIT113" s="376"/>
      <c r="VIU113" s="376"/>
      <c r="VIV113" s="376"/>
      <c r="VIW113" s="376"/>
      <c r="VIX113" s="376"/>
      <c r="VIY113" s="376"/>
      <c r="VIZ113" s="376"/>
      <c r="VJA113" s="376"/>
      <c r="VJB113" s="376"/>
      <c r="VJC113" s="376"/>
      <c r="VJD113" s="376"/>
      <c r="VJE113" s="376"/>
      <c r="VJF113" s="376"/>
      <c r="VJG113" s="376"/>
      <c r="VJH113" s="376"/>
      <c r="VJI113" s="376"/>
      <c r="VJJ113" s="376"/>
      <c r="VJK113" s="376"/>
      <c r="VJL113" s="376"/>
      <c r="VJM113" s="376"/>
      <c r="VJN113" s="376"/>
      <c r="VJO113" s="376"/>
      <c r="VJP113" s="376"/>
      <c r="VJQ113" s="376"/>
      <c r="VJR113" s="376"/>
      <c r="VJS113" s="376"/>
      <c r="VJT113" s="376"/>
      <c r="VJU113" s="376"/>
      <c r="VJV113" s="376"/>
      <c r="VJW113" s="376"/>
      <c r="VJX113" s="376"/>
      <c r="VJY113" s="376"/>
      <c r="VJZ113" s="376"/>
      <c r="VKA113" s="376"/>
      <c r="VKB113" s="376"/>
      <c r="VKC113" s="376"/>
      <c r="VKD113" s="376"/>
      <c r="VKE113" s="376"/>
      <c r="VKF113" s="376"/>
      <c r="VKG113" s="376"/>
      <c r="VKH113" s="376"/>
      <c r="VKI113" s="376"/>
      <c r="VKJ113" s="376"/>
      <c r="VKK113" s="376"/>
      <c r="VKL113" s="376"/>
      <c r="VKM113" s="376"/>
      <c r="VKN113" s="376"/>
      <c r="VKO113" s="376"/>
      <c r="VKP113" s="376"/>
      <c r="VKQ113" s="376"/>
      <c r="VKR113" s="376"/>
      <c r="VKS113" s="376"/>
      <c r="VKT113" s="376"/>
      <c r="VKU113" s="376"/>
      <c r="VKV113" s="376"/>
      <c r="VKW113" s="376"/>
      <c r="VKX113" s="376"/>
      <c r="VKY113" s="376"/>
      <c r="VKZ113" s="376"/>
      <c r="VLA113" s="376"/>
      <c r="VLB113" s="376"/>
      <c r="VLC113" s="376"/>
      <c r="VLD113" s="376"/>
      <c r="VLE113" s="376"/>
      <c r="VLF113" s="376"/>
      <c r="VLG113" s="376"/>
      <c r="VLH113" s="376"/>
      <c r="VLI113" s="376"/>
      <c r="VLJ113" s="376"/>
      <c r="VLK113" s="376"/>
      <c r="VLL113" s="376"/>
      <c r="VLM113" s="376"/>
      <c r="VLN113" s="376"/>
      <c r="VLO113" s="376"/>
      <c r="VLP113" s="376"/>
      <c r="VLQ113" s="376"/>
      <c r="VLR113" s="376"/>
      <c r="VLS113" s="376"/>
      <c r="VLT113" s="376"/>
      <c r="VLU113" s="376"/>
      <c r="VLV113" s="376"/>
      <c r="VLW113" s="376"/>
      <c r="VLX113" s="376"/>
      <c r="VLY113" s="376"/>
      <c r="VLZ113" s="376"/>
      <c r="VMA113" s="376"/>
      <c r="VMB113" s="376"/>
      <c r="VMC113" s="376"/>
      <c r="VMD113" s="376"/>
      <c r="VME113" s="376"/>
      <c r="VMF113" s="376"/>
      <c r="VMG113" s="376"/>
      <c r="VMH113" s="376"/>
      <c r="VMI113" s="376"/>
      <c r="VMJ113" s="376"/>
      <c r="VMK113" s="376"/>
      <c r="VML113" s="376"/>
      <c r="VMM113" s="376"/>
      <c r="VMN113" s="376"/>
      <c r="VMO113" s="376"/>
      <c r="VMP113" s="376"/>
      <c r="VMQ113" s="376"/>
      <c r="VMR113" s="376"/>
      <c r="VMS113" s="376"/>
      <c r="VMT113" s="376"/>
      <c r="VMU113" s="376"/>
      <c r="VMV113" s="376"/>
      <c r="VMW113" s="376"/>
      <c r="VMX113" s="376"/>
      <c r="VMY113" s="376"/>
      <c r="VMZ113" s="376"/>
      <c r="VNA113" s="376"/>
      <c r="VNB113" s="376"/>
      <c r="VNC113" s="376"/>
      <c r="VND113" s="376"/>
      <c r="VNE113" s="376"/>
      <c r="VNF113" s="376"/>
      <c r="VNG113" s="376"/>
      <c r="VNH113" s="376"/>
      <c r="VNI113" s="376"/>
      <c r="VNJ113" s="376"/>
      <c r="VNK113" s="376"/>
      <c r="VNL113" s="376"/>
      <c r="VNM113" s="376"/>
      <c r="VNN113" s="376"/>
      <c r="VNO113" s="376"/>
      <c r="VNP113" s="376"/>
      <c r="VNQ113" s="376"/>
      <c r="VNR113" s="376"/>
      <c r="VNS113" s="376"/>
      <c r="VNT113" s="376"/>
      <c r="VNU113" s="376"/>
      <c r="VNV113" s="376"/>
      <c r="VNW113" s="376"/>
      <c r="VNX113" s="376"/>
      <c r="VNY113" s="376"/>
      <c r="VNZ113" s="376"/>
      <c r="VOA113" s="376"/>
      <c r="VOB113" s="376"/>
      <c r="VOC113" s="376"/>
      <c r="VOD113" s="376"/>
      <c r="VOE113" s="376"/>
      <c r="VOF113" s="376"/>
      <c r="VOG113" s="376"/>
      <c r="VOH113" s="376"/>
      <c r="VOI113" s="376"/>
      <c r="VOJ113" s="376"/>
      <c r="VOK113" s="376"/>
      <c r="VOL113" s="376"/>
      <c r="VOM113" s="376"/>
      <c r="VON113" s="376"/>
      <c r="VOO113" s="376"/>
      <c r="VOP113" s="376"/>
      <c r="VOQ113" s="376"/>
      <c r="VOR113" s="376"/>
      <c r="VOS113" s="376"/>
      <c r="VOT113" s="376"/>
      <c r="VOU113" s="376"/>
      <c r="VOV113" s="376"/>
      <c r="VOW113" s="376"/>
      <c r="VOX113" s="376"/>
      <c r="VOY113" s="376"/>
      <c r="VOZ113" s="376"/>
      <c r="VPA113" s="376"/>
      <c r="VPB113" s="376"/>
      <c r="VPC113" s="376"/>
      <c r="VPD113" s="376"/>
      <c r="VPE113" s="376"/>
      <c r="VPF113" s="376"/>
      <c r="VPG113" s="376"/>
      <c r="VPH113" s="376"/>
      <c r="VPI113" s="376"/>
      <c r="VPJ113" s="376"/>
      <c r="VPK113" s="376"/>
      <c r="VPL113" s="376"/>
      <c r="VPM113" s="376"/>
      <c r="VPN113" s="376"/>
      <c r="VPO113" s="376"/>
      <c r="VPP113" s="376"/>
      <c r="VPQ113" s="376"/>
      <c r="VPR113" s="376"/>
      <c r="VPS113" s="376"/>
      <c r="VPT113" s="376"/>
      <c r="VPU113" s="376"/>
      <c r="VPV113" s="376"/>
      <c r="VPW113" s="376"/>
      <c r="VPX113" s="376"/>
      <c r="VPY113" s="376"/>
      <c r="VPZ113" s="376"/>
      <c r="VQA113" s="376"/>
      <c r="VQB113" s="376"/>
      <c r="VQC113" s="376"/>
      <c r="VQD113" s="376"/>
      <c r="VQE113" s="376"/>
      <c r="VQF113" s="376"/>
      <c r="VQG113" s="376"/>
      <c r="VQH113" s="376"/>
      <c r="VQI113" s="376"/>
      <c r="VQJ113" s="376"/>
      <c r="VQK113" s="376"/>
      <c r="VQL113" s="376"/>
      <c r="VQM113" s="376"/>
      <c r="VQN113" s="376"/>
      <c r="VQO113" s="376"/>
      <c r="VQP113" s="376"/>
      <c r="VQQ113" s="376"/>
      <c r="VQR113" s="376"/>
      <c r="VQS113" s="376"/>
      <c r="VQT113" s="376"/>
      <c r="VQU113" s="376"/>
      <c r="VQV113" s="376"/>
      <c r="VQW113" s="376"/>
      <c r="VQX113" s="376"/>
      <c r="VQY113" s="376"/>
      <c r="VQZ113" s="376"/>
      <c r="VRA113" s="376"/>
      <c r="VRB113" s="376"/>
      <c r="VRC113" s="376"/>
      <c r="VRD113" s="376"/>
      <c r="VRE113" s="376"/>
      <c r="VRF113" s="376"/>
      <c r="VRG113" s="376"/>
      <c r="VRH113" s="376"/>
      <c r="VRI113" s="376"/>
      <c r="VRJ113" s="376"/>
      <c r="VRK113" s="376"/>
      <c r="VRL113" s="376"/>
      <c r="VRM113" s="376"/>
      <c r="VRN113" s="376"/>
      <c r="VRO113" s="376"/>
      <c r="VRP113" s="376"/>
      <c r="VRQ113" s="376"/>
      <c r="VRR113" s="376"/>
      <c r="VRS113" s="376"/>
      <c r="VRT113" s="376"/>
      <c r="VRU113" s="376"/>
      <c r="VRV113" s="376"/>
      <c r="VRW113" s="376"/>
      <c r="VRX113" s="376"/>
      <c r="VRY113" s="376"/>
      <c r="VRZ113" s="376"/>
      <c r="VSA113" s="376"/>
      <c r="VSB113" s="376"/>
      <c r="VSC113" s="376"/>
      <c r="VSD113" s="376"/>
      <c r="VSE113" s="376"/>
      <c r="VSF113" s="376"/>
      <c r="VSG113" s="376"/>
      <c r="VSH113" s="376"/>
      <c r="VSI113" s="376"/>
      <c r="VSJ113" s="376"/>
      <c r="VSK113" s="376"/>
      <c r="VSL113" s="376"/>
      <c r="VSM113" s="376"/>
      <c r="VSN113" s="376"/>
      <c r="VSO113" s="376"/>
      <c r="VSP113" s="376"/>
      <c r="VSQ113" s="376"/>
      <c r="VSR113" s="376"/>
      <c r="VSS113" s="376"/>
      <c r="VST113" s="376"/>
      <c r="VSU113" s="376"/>
      <c r="VSV113" s="376"/>
      <c r="VSW113" s="376"/>
      <c r="VSX113" s="376"/>
      <c r="VSY113" s="376"/>
      <c r="VSZ113" s="376"/>
      <c r="VTA113" s="376"/>
      <c r="VTB113" s="376"/>
      <c r="VTC113" s="376"/>
      <c r="VTD113" s="376"/>
      <c r="VTE113" s="376"/>
      <c r="VTF113" s="376"/>
      <c r="VTG113" s="376"/>
      <c r="VTH113" s="376"/>
      <c r="VTI113" s="376"/>
      <c r="VTJ113" s="376"/>
      <c r="VTK113" s="376"/>
      <c r="VTL113" s="376"/>
      <c r="VTM113" s="376"/>
      <c r="VTN113" s="376"/>
      <c r="VTO113" s="376"/>
      <c r="VTP113" s="376"/>
      <c r="VTQ113" s="376"/>
      <c r="VTR113" s="376"/>
      <c r="VTS113" s="376"/>
      <c r="VTT113" s="376"/>
      <c r="VTU113" s="376"/>
      <c r="VTV113" s="376"/>
      <c r="VTW113" s="376"/>
      <c r="VTX113" s="376"/>
      <c r="VTY113" s="376"/>
      <c r="VTZ113" s="376"/>
      <c r="VUA113" s="376"/>
      <c r="VUB113" s="376"/>
      <c r="VUC113" s="376"/>
      <c r="VUD113" s="376"/>
      <c r="VUE113" s="376"/>
      <c r="VUF113" s="376"/>
      <c r="VUG113" s="376"/>
      <c r="VUH113" s="376"/>
      <c r="VUI113" s="376"/>
      <c r="VUJ113" s="376"/>
      <c r="VUK113" s="376"/>
      <c r="VUL113" s="376"/>
      <c r="VUM113" s="376"/>
      <c r="VUN113" s="376"/>
      <c r="VUO113" s="376"/>
      <c r="VUP113" s="376"/>
      <c r="VUQ113" s="376"/>
      <c r="VUR113" s="376"/>
      <c r="VUS113" s="376"/>
      <c r="VUT113" s="376"/>
      <c r="VUU113" s="376"/>
      <c r="VUV113" s="376"/>
      <c r="VUW113" s="376"/>
      <c r="VUX113" s="376"/>
      <c r="VUY113" s="376"/>
      <c r="VUZ113" s="376"/>
      <c r="VVA113" s="376"/>
      <c r="VVB113" s="376"/>
      <c r="VVC113" s="376"/>
      <c r="VVD113" s="376"/>
      <c r="VVE113" s="376"/>
      <c r="VVF113" s="376"/>
      <c r="VVG113" s="376"/>
      <c r="VVH113" s="376"/>
      <c r="VVI113" s="376"/>
      <c r="VVJ113" s="376"/>
      <c r="VVK113" s="376"/>
      <c r="VVL113" s="376"/>
      <c r="VVM113" s="376"/>
      <c r="VVN113" s="376"/>
      <c r="VVO113" s="376"/>
      <c r="VVP113" s="376"/>
      <c r="VVQ113" s="376"/>
      <c r="VVR113" s="376"/>
      <c r="VVS113" s="376"/>
      <c r="VVT113" s="376"/>
      <c r="VVU113" s="376"/>
      <c r="VVV113" s="376"/>
      <c r="VVW113" s="376"/>
      <c r="VVX113" s="376"/>
      <c r="VVY113" s="376"/>
      <c r="VVZ113" s="376"/>
      <c r="VWA113" s="376"/>
      <c r="VWB113" s="376"/>
      <c r="VWC113" s="376"/>
      <c r="VWD113" s="376"/>
      <c r="VWE113" s="376"/>
      <c r="VWF113" s="376"/>
      <c r="VWG113" s="376"/>
      <c r="VWH113" s="376"/>
      <c r="VWI113" s="376"/>
      <c r="VWJ113" s="376"/>
      <c r="VWK113" s="376"/>
      <c r="VWL113" s="376"/>
      <c r="VWM113" s="376"/>
      <c r="VWN113" s="376"/>
      <c r="VWO113" s="376"/>
      <c r="VWP113" s="376"/>
      <c r="VWQ113" s="376"/>
      <c r="VWR113" s="376"/>
      <c r="VWS113" s="376"/>
      <c r="VWT113" s="376"/>
      <c r="VWU113" s="376"/>
      <c r="VWV113" s="376"/>
      <c r="VWW113" s="376"/>
      <c r="VWX113" s="376"/>
      <c r="VWY113" s="376"/>
      <c r="VWZ113" s="376"/>
      <c r="VXA113" s="376"/>
      <c r="VXB113" s="376"/>
      <c r="VXC113" s="376"/>
      <c r="VXD113" s="376"/>
      <c r="VXE113" s="376"/>
      <c r="VXF113" s="376"/>
      <c r="VXG113" s="376"/>
      <c r="VXH113" s="376"/>
      <c r="VXI113" s="376"/>
      <c r="VXJ113" s="376"/>
      <c r="VXK113" s="376"/>
      <c r="VXL113" s="376"/>
      <c r="VXM113" s="376"/>
      <c r="VXN113" s="376"/>
      <c r="VXO113" s="376"/>
      <c r="VXP113" s="376"/>
      <c r="VXQ113" s="376"/>
      <c r="VXR113" s="376"/>
      <c r="VXS113" s="376"/>
      <c r="VXT113" s="376"/>
      <c r="VXU113" s="376"/>
      <c r="VXV113" s="376"/>
      <c r="VXW113" s="376"/>
      <c r="VXX113" s="376"/>
      <c r="VXY113" s="376"/>
      <c r="VXZ113" s="376"/>
      <c r="VYA113" s="376"/>
      <c r="VYB113" s="376"/>
      <c r="VYC113" s="376"/>
      <c r="VYD113" s="376"/>
      <c r="VYE113" s="376"/>
      <c r="VYF113" s="376"/>
      <c r="VYG113" s="376"/>
      <c r="VYH113" s="376"/>
      <c r="VYI113" s="376"/>
      <c r="VYJ113" s="376"/>
      <c r="VYK113" s="376"/>
      <c r="VYL113" s="376"/>
      <c r="VYM113" s="376"/>
      <c r="VYN113" s="376"/>
      <c r="VYO113" s="376"/>
      <c r="VYP113" s="376"/>
      <c r="VYQ113" s="376"/>
      <c r="VYR113" s="376"/>
      <c r="VYS113" s="376"/>
      <c r="VYT113" s="376"/>
      <c r="VYU113" s="376"/>
      <c r="VYV113" s="376"/>
      <c r="VYW113" s="376"/>
      <c r="VYX113" s="376"/>
      <c r="VYY113" s="376"/>
      <c r="VYZ113" s="376"/>
      <c r="VZA113" s="376"/>
      <c r="VZB113" s="376"/>
      <c r="VZC113" s="376"/>
      <c r="VZD113" s="376"/>
      <c r="VZE113" s="376"/>
      <c r="VZF113" s="376"/>
      <c r="VZG113" s="376"/>
      <c r="VZH113" s="376"/>
      <c r="VZI113" s="376"/>
      <c r="VZJ113" s="376"/>
      <c r="VZK113" s="376"/>
      <c r="VZL113" s="376"/>
      <c r="VZM113" s="376"/>
      <c r="VZN113" s="376"/>
      <c r="VZO113" s="376"/>
      <c r="VZP113" s="376"/>
      <c r="VZQ113" s="376"/>
      <c r="VZR113" s="376"/>
      <c r="VZS113" s="376"/>
      <c r="VZT113" s="376"/>
      <c r="VZU113" s="376"/>
      <c r="VZV113" s="376"/>
      <c r="VZW113" s="376"/>
      <c r="VZX113" s="376"/>
      <c r="VZY113" s="376"/>
      <c r="VZZ113" s="376"/>
      <c r="WAA113" s="376"/>
      <c r="WAB113" s="376"/>
      <c r="WAC113" s="376"/>
      <c r="WAD113" s="376"/>
      <c r="WAE113" s="376"/>
      <c r="WAF113" s="376"/>
      <c r="WAG113" s="376"/>
      <c r="WAH113" s="376"/>
      <c r="WAI113" s="376"/>
      <c r="WAJ113" s="376"/>
      <c r="WAK113" s="376"/>
      <c r="WAL113" s="376"/>
      <c r="WAM113" s="376"/>
      <c r="WAN113" s="376"/>
      <c r="WAO113" s="376"/>
      <c r="WAP113" s="376"/>
      <c r="WAQ113" s="376"/>
      <c r="WAR113" s="376"/>
      <c r="WAS113" s="376"/>
      <c r="WAT113" s="376"/>
      <c r="WAU113" s="376"/>
      <c r="WAV113" s="376"/>
      <c r="WAW113" s="376"/>
      <c r="WAX113" s="376"/>
      <c r="WAY113" s="376"/>
      <c r="WAZ113" s="376"/>
      <c r="WBA113" s="376"/>
      <c r="WBB113" s="376"/>
      <c r="WBC113" s="376"/>
      <c r="WBD113" s="376"/>
      <c r="WBE113" s="376"/>
      <c r="WBF113" s="376"/>
      <c r="WBG113" s="376"/>
      <c r="WBH113" s="376"/>
      <c r="WBI113" s="376"/>
      <c r="WBJ113" s="376"/>
      <c r="WBK113" s="376"/>
      <c r="WBL113" s="376"/>
      <c r="WBM113" s="376"/>
      <c r="WBN113" s="376"/>
      <c r="WBO113" s="376"/>
      <c r="WBP113" s="376"/>
      <c r="WBQ113" s="376"/>
      <c r="WBR113" s="376"/>
      <c r="WBS113" s="376"/>
      <c r="WBT113" s="376"/>
      <c r="WBU113" s="376"/>
      <c r="WBV113" s="376"/>
      <c r="WBW113" s="376"/>
      <c r="WBX113" s="376"/>
      <c r="WBY113" s="376"/>
      <c r="WBZ113" s="376"/>
      <c r="WCA113" s="376"/>
      <c r="WCB113" s="376"/>
      <c r="WCC113" s="376"/>
      <c r="WCD113" s="376"/>
      <c r="WCE113" s="376"/>
      <c r="WCF113" s="376"/>
      <c r="WCG113" s="376"/>
      <c r="WCH113" s="376"/>
      <c r="WCI113" s="376"/>
      <c r="WCJ113" s="376"/>
      <c r="WCK113" s="376"/>
      <c r="WCL113" s="376"/>
      <c r="WCM113" s="376"/>
      <c r="WCN113" s="376"/>
      <c r="WCO113" s="376"/>
      <c r="WCP113" s="376"/>
      <c r="WCQ113" s="376"/>
      <c r="WCR113" s="376"/>
      <c r="WCS113" s="376"/>
      <c r="WCT113" s="376"/>
      <c r="WCU113" s="376"/>
      <c r="WCV113" s="376"/>
      <c r="WCW113" s="376"/>
      <c r="WCX113" s="376"/>
      <c r="WCY113" s="376"/>
      <c r="WCZ113" s="376"/>
      <c r="WDA113" s="376"/>
      <c r="WDB113" s="376"/>
      <c r="WDC113" s="376"/>
      <c r="WDD113" s="376"/>
      <c r="WDE113" s="376"/>
      <c r="WDF113" s="376"/>
      <c r="WDG113" s="376"/>
      <c r="WDH113" s="376"/>
      <c r="WDI113" s="376"/>
      <c r="WDJ113" s="376"/>
      <c r="WDK113" s="376"/>
      <c r="WDL113" s="376"/>
      <c r="WDM113" s="376"/>
      <c r="WDN113" s="376"/>
      <c r="WDO113" s="376"/>
      <c r="WDP113" s="376"/>
      <c r="WDQ113" s="376"/>
      <c r="WDR113" s="376"/>
      <c r="WDS113" s="376"/>
      <c r="WDT113" s="376"/>
      <c r="WDU113" s="376"/>
      <c r="WDV113" s="376"/>
      <c r="WDW113" s="376"/>
      <c r="WDX113" s="376"/>
      <c r="WDY113" s="376"/>
      <c r="WDZ113" s="376"/>
      <c r="WEA113" s="376"/>
      <c r="WEB113" s="376"/>
      <c r="WEC113" s="376"/>
      <c r="WED113" s="376"/>
      <c r="WEE113" s="376"/>
      <c r="WEF113" s="376"/>
      <c r="WEG113" s="376"/>
      <c r="WEH113" s="376"/>
      <c r="WEI113" s="376"/>
      <c r="WEJ113" s="376"/>
      <c r="WEK113" s="376"/>
      <c r="WEL113" s="376"/>
      <c r="WEM113" s="376"/>
      <c r="WEN113" s="376"/>
      <c r="WEO113" s="376"/>
      <c r="WEP113" s="376"/>
      <c r="WEQ113" s="376"/>
      <c r="WER113" s="376"/>
      <c r="WES113" s="376"/>
      <c r="WET113" s="376"/>
      <c r="WEU113" s="376"/>
      <c r="WEV113" s="376"/>
      <c r="WEW113" s="376"/>
      <c r="WEX113" s="376"/>
      <c r="WEY113" s="376"/>
      <c r="WEZ113" s="376"/>
      <c r="WFA113" s="376"/>
      <c r="WFB113" s="376"/>
      <c r="WFC113" s="376"/>
      <c r="WFD113" s="376"/>
      <c r="WFE113" s="376"/>
      <c r="WFF113" s="376"/>
      <c r="WFG113" s="376"/>
      <c r="WFH113" s="376"/>
      <c r="WFI113" s="376"/>
      <c r="WFJ113" s="376"/>
      <c r="WFK113" s="376"/>
      <c r="WFL113" s="376"/>
      <c r="WFM113" s="376"/>
      <c r="WFN113" s="376"/>
      <c r="WFO113" s="376"/>
      <c r="WFP113" s="376"/>
      <c r="WFQ113" s="376"/>
      <c r="WFR113" s="376"/>
      <c r="WFS113" s="376"/>
      <c r="WFT113" s="376"/>
      <c r="WFU113" s="376"/>
      <c r="WFV113" s="376"/>
      <c r="WFW113" s="376"/>
      <c r="WFX113" s="376"/>
      <c r="WFY113" s="376"/>
      <c r="WFZ113" s="376"/>
      <c r="WGA113" s="376"/>
      <c r="WGB113" s="376"/>
      <c r="WGC113" s="376"/>
      <c r="WGD113" s="376"/>
      <c r="WGE113" s="376"/>
      <c r="WGF113" s="376"/>
      <c r="WGG113" s="376"/>
      <c r="WGH113" s="376"/>
      <c r="WGI113" s="376"/>
      <c r="WGJ113" s="376"/>
      <c r="WGK113" s="376"/>
      <c r="WGL113" s="376"/>
      <c r="WGM113" s="376"/>
      <c r="WGN113" s="376"/>
      <c r="WGO113" s="376"/>
      <c r="WGP113" s="376"/>
      <c r="WGQ113" s="376"/>
      <c r="WGR113" s="376"/>
      <c r="WGS113" s="376"/>
      <c r="WGT113" s="376"/>
      <c r="WGU113" s="376"/>
      <c r="WGV113" s="376"/>
      <c r="WGW113" s="376"/>
      <c r="WGX113" s="376"/>
      <c r="WGY113" s="376"/>
      <c r="WGZ113" s="376"/>
      <c r="WHA113" s="376"/>
      <c r="WHB113" s="376"/>
      <c r="WHC113" s="376"/>
      <c r="WHD113" s="376"/>
      <c r="WHE113" s="376"/>
      <c r="WHF113" s="376"/>
      <c r="WHG113" s="376"/>
      <c r="WHH113" s="376"/>
      <c r="WHI113" s="376"/>
      <c r="WHJ113" s="376"/>
      <c r="WHK113" s="376"/>
      <c r="WHL113" s="376"/>
      <c r="WHM113" s="376"/>
      <c r="WHN113" s="376"/>
      <c r="WHO113" s="376"/>
      <c r="WHP113" s="376"/>
      <c r="WHQ113" s="376"/>
      <c r="WHR113" s="376"/>
      <c r="WHS113" s="376"/>
      <c r="WHT113" s="376"/>
      <c r="WHU113" s="376"/>
      <c r="WHV113" s="376"/>
      <c r="WHW113" s="376"/>
      <c r="WHX113" s="376"/>
      <c r="WHY113" s="376"/>
      <c r="WHZ113" s="376"/>
      <c r="WIA113" s="376"/>
      <c r="WIB113" s="376"/>
      <c r="WIC113" s="376"/>
      <c r="WID113" s="376"/>
      <c r="WIE113" s="376"/>
      <c r="WIF113" s="376"/>
      <c r="WIG113" s="376"/>
      <c r="WIH113" s="376"/>
      <c r="WII113" s="376"/>
      <c r="WIJ113" s="376"/>
      <c r="WIK113" s="376"/>
      <c r="WIL113" s="376"/>
      <c r="WIM113" s="376"/>
      <c r="WIN113" s="376"/>
      <c r="WIO113" s="376"/>
      <c r="WIP113" s="376"/>
      <c r="WIQ113" s="376"/>
      <c r="WIR113" s="376"/>
      <c r="WIS113" s="376"/>
      <c r="WIT113" s="376"/>
      <c r="WIU113" s="376"/>
      <c r="WIV113" s="376"/>
      <c r="WIW113" s="376"/>
      <c r="WIX113" s="376"/>
      <c r="WIY113" s="376"/>
      <c r="WIZ113" s="376"/>
      <c r="WJA113" s="376"/>
      <c r="WJB113" s="376"/>
      <c r="WJC113" s="376"/>
      <c r="WJD113" s="376"/>
      <c r="WJE113" s="376"/>
      <c r="WJF113" s="376"/>
      <c r="WJG113" s="376"/>
      <c r="WJH113" s="376"/>
      <c r="WJI113" s="376"/>
      <c r="WJJ113" s="376"/>
      <c r="WJK113" s="376"/>
      <c r="WJL113" s="376"/>
      <c r="WJM113" s="376"/>
      <c r="WJN113" s="376"/>
      <c r="WJO113" s="376"/>
      <c r="WJP113" s="376"/>
      <c r="WJQ113" s="376"/>
      <c r="WJR113" s="376"/>
      <c r="WJS113" s="376"/>
      <c r="WJT113" s="376"/>
      <c r="WJU113" s="376"/>
      <c r="WJV113" s="376"/>
      <c r="WJW113" s="376"/>
      <c r="WJX113" s="376"/>
      <c r="WJY113" s="376"/>
      <c r="WJZ113" s="376"/>
      <c r="WKA113" s="376"/>
      <c r="WKB113" s="376"/>
      <c r="WKC113" s="376"/>
      <c r="WKD113" s="376"/>
      <c r="WKE113" s="376"/>
      <c r="WKF113" s="376"/>
      <c r="WKG113" s="376"/>
      <c r="WKH113" s="376"/>
      <c r="WKI113" s="376"/>
      <c r="WKJ113" s="376"/>
      <c r="WKK113" s="376"/>
      <c r="WKL113" s="376"/>
      <c r="WKM113" s="376"/>
      <c r="WKN113" s="376"/>
      <c r="WKO113" s="376"/>
      <c r="WKP113" s="376"/>
      <c r="WKQ113" s="376"/>
      <c r="WKR113" s="376"/>
      <c r="WKS113" s="376"/>
      <c r="WKT113" s="376"/>
      <c r="WKU113" s="376"/>
      <c r="WKV113" s="376"/>
      <c r="WKW113" s="376"/>
      <c r="WKX113" s="376"/>
      <c r="WKY113" s="376"/>
      <c r="WKZ113" s="376"/>
      <c r="WLA113" s="376"/>
      <c r="WLB113" s="376"/>
      <c r="WLC113" s="376"/>
      <c r="WLD113" s="376"/>
      <c r="WLE113" s="376"/>
      <c r="WLF113" s="376"/>
      <c r="WLG113" s="376"/>
      <c r="WLH113" s="376"/>
      <c r="WLI113" s="376"/>
      <c r="WLJ113" s="376"/>
      <c r="WLK113" s="376"/>
      <c r="WLL113" s="376"/>
      <c r="WLM113" s="376"/>
      <c r="WLN113" s="376"/>
      <c r="WLO113" s="376"/>
      <c r="WLP113" s="376"/>
      <c r="WLQ113" s="376"/>
      <c r="WLR113" s="376"/>
      <c r="WLS113" s="376"/>
      <c r="WLT113" s="376"/>
      <c r="WLU113" s="376"/>
      <c r="WLV113" s="376"/>
      <c r="WLW113" s="376"/>
      <c r="WLX113" s="376"/>
      <c r="WLY113" s="376"/>
      <c r="WLZ113" s="376"/>
      <c r="WMA113" s="376"/>
      <c r="WMB113" s="376"/>
      <c r="WMC113" s="376"/>
      <c r="WMD113" s="376"/>
      <c r="WME113" s="376"/>
      <c r="WMF113" s="376"/>
      <c r="WMG113" s="376"/>
      <c r="WMH113" s="376"/>
      <c r="WMI113" s="376"/>
      <c r="WMJ113" s="376"/>
      <c r="WMK113" s="376"/>
      <c r="WML113" s="376"/>
      <c r="WMM113" s="376"/>
      <c r="WMN113" s="376"/>
      <c r="WMO113" s="376"/>
      <c r="WMP113" s="376"/>
      <c r="WMQ113" s="376"/>
      <c r="WMR113" s="376"/>
      <c r="WMS113" s="376"/>
      <c r="WMT113" s="376"/>
      <c r="WMU113" s="376"/>
      <c r="WMV113" s="376"/>
      <c r="WMW113" s="376"/>
      <c r="WMX113" s="376"/>
      <c r="WMY113" s="376"/>
      <c r="WMZ113" s="376"/>
      <c r="WNA113" s="376"/>
      <c r="WNB113" s="376"/>
      <c r="WNC113" s="376"/>
      <c r="WND113" s="376"/>
      <c r="WNE113" s="376"/>
      <c r="WNF113" s="376"/>
      <c r="WNG113" s="376"/>
      <c r="WNH113" s="376"/>
      <c r="WNI113" s="376"/>
      <c r="WNJ113" s="376"/>
      <c r="WNK113" s="376"/>
      <c r="WNL113" s="376"/>
      <c r="WNM113" s="376"/>
      <c r="WNN113" s="376"/>
      <c r="WNO113" s="376"/>
      <c r="WNP113" s="376"/>
      <c r="WNQ113" s="376"/>
      <c r="WNR113" s="376"/>
      <c r="WNS113" s="376"/>
      <c r="WNT113" s="376"/>
      <c r="WNU113" s="376"/>
      <c r="WNV113" s="376"/>
      <c r="WNW113" s="376"/>
      <c r="WNX113" s="376"/>
      <c r="WNY113" s="376"/>
      <c r="WNZ113" s="376"/>
      <c r="WOA113" s="376"/>
      <c r="WOB113" s="376"/>
      <c r="WOC113" s="376"/>
      <c r="WOD113" s="376"/>
      <c r="WOE113" s="376"/>
      <c r="WOF113" s="376"/>
      <c r="WOG113" s="376"/>
      <c r="WOH113" s="376"/>
      <c r="WOI113" s="376"/>
      <c r="WOJ113" s="376"/>
      <c r="WOK113" s="376"/>
      <c r="WOL113" s="376"/>
      <c r="WOM113" s="376"/>
      <c r="WON113" s="376"/>
      <c r="WOO113" s="376"/>
      <c r="WOP113" s="376"/>
      <c r="WOQ113" s="376"/>
      <c r="WOR113" s="376"/>
      <c r="WOS113" s="376"/>
      <c r="WOT113" s="376"/>
      <c r="WOU113" s="376"/>
      <c r="WOV113" s="376"/>
      <c r="WOW113" s="376"/>
      <c r="WOX113" s="376"/>
      <c r="WOY113" s="376"/>
      <c r="WOZ113" s="376"/>
      <c r="WPA113" s="376"/>
      <c r="WPB113" s="376"/>
      <c r="WPC113" s="376"/>
      <c r="WPD113" s="376"/>
      <c r="WPE113" s="376"/>
      <c r="WPF113" s="376"/>
      <c r="WPG113" s="376"/>
      <c r="WPH113" s="376"/>
      <c r="WPI113" s="376"/>
      <c r="WPJ113" s="376"/>
      <c r="WPK113" s="376"/>
      <c r="WPL113" s="376"/>
      <c r="WPM113" s="376"/>
      <c r="WPN113" s="376"/>
      <c r="WPO113" s="376"/>
      <c r="WPP113" s="376"/>
      <c r="WPQ113" s="376"/>
      <c r="WPR113" s="376"/>
      <c r="WPS113" s="376"/>
      <c r="WPT113" s="376"/>
      <c r="WPU113" s="376"/>
      <c r="WPV113" s="376"/>
      <c r="WPW113" s="376"/>
      <c r="WPX113" s="376"/>
      <c r="WPY113" s="376"/>
      <c r="WPZ113" s="376"/>
      <c r="WQA113" s="376"/>
      <c r="WQB113" s="376"/>
      <c r="WQC113" s="376"/>
      <c r="WQD113" s="376"/>
      <c r="WQE113" s="376"/>
      <c r="WQF113" s="376"/>
      <c r="WQG113" s="376"/>
      <c r="WQH113" s="376"/>
      <c r="WQI113" s="376"/>
      <c r="WQJ113" s="376"/>
      <c r="WQK113" s="376"/>
      <c r="WQL113" s="376"/>
      <c r="WQM113" s="376"/>
      <c r="WQN113" s="376"/>
      <c r="WQO113" s="376"/>
      <c r="WQP113" s="376"/>
      <c r="WQQ113" s="376"/>
      <c r="WQR113" s="376"/>
      <c r="WQS113" s="376"/>
      <c r="WQT113" s="376"/>
      <c r="WQU113" s="376"/>
      <c r="WQV113" s="376"/>
      <c r="WQW113" s="376"/>
      <c r="WQX113" s="376"/>
      <c r="WQY113" s="376"/>
      <c r="WQZ113" s="376"/>
      <c r="WRA113" s="376"/>
      <c r="WRB113" s="376"/>
      <c r="WRC113" s="376"/>
      <c r="WRD113" s="376"/>
      <c r="WRE113" s="376"/>
      <c r="WRF113" s="376"/>
      <c r="WRG113" s="376"/>
      <c r="WRH113" s="376"/>
      <c r="WRI113" s="376"/>
      <c r="WRJ113" s="376"/>
      <c r="WRK113" s="376"/>
      <c r="WRL113" s="376"/>
      <c r="WRM113" s="376"/>
      <c r="WRN113" s="376"/>
      <c r="WRO113" s="376"/>
      <c r="WRP113" s="376"/>
      <c r="WRQ113" s="376"/>
      <c r="WRR113" s="376"/>
      <c r="WRS113" s="376"/>
      <c r="WRT113" s="376"/>
      <c r="WRU113" s="376"/>
      <c r="WRV113" s="376"/>
      <c r="WRW113" s="376"/>
      <c r="WRX113" s="376"/>
      <c r="WRY113" s="376"/>
      <c r="WRZ113" s="376"/>
      <c r="WSA113" s="376"/>
      <c r="WSB113" s="376"/>
      <c r="WSC113" s="376"/>
      <c r="WSD113" s="376"/>
      <c r="WSE113" s="376"/>
      <c r="WSF113" s="376"/>
      <c r="WSG113" s="376"/>
      <c r="WSH113" s="376"/>
      <c r="WSI113" s="376"/>
      <c r="WSJ113" s="376"/>
      <c r="WSK113" s="376"/>
      <c r="WSL113" s="376"/>
      <c r="WSM113" s="376"/>
      <c r="WSN113" s="376"/>
      <c r="WSO113" s="376"/>
      <c r="WSP113" s="376"/>
      <c r="WSQ113" s="376"/>
      <c r="WSR113" s="376"/>
      <c r="WSS113" s="376"/>
      <c r="WST113" s="376"/>
      <c r="WSU113" s="376"/>
      <c r="WSV113" s="376"/>
      <c r="WSW113" s="376"/>
      <c r="WSX113" s="376"/>
      <c r="WSY113" s="376"/>
      <c r="WSZ113" s="376"/>
      <c r="WTA113" s="376"/>
      <c r="WTB113" s="376"/>
      <c r="WTC113" s="376"/>
      <c r="WTD113" s="376"/>
      <c r="WTE113" s="376"/>
      <c r="WTF113" s="376"/>
      <c r="WTG113" s="376"/>
      <c r="WTH113" s="376"/>
      <c r="WTI113" s="376"/>
      <c r="WTJ113" s="376"/>
      <c r="WTK113" s="376"/>
      <c r="WTL113" s="376"/>
      <c r="WTM113" s="376"/>
      <c r="WTN113" s="376"/>
      <c r="WTO113" s="376"/>
      <c r="WTP113" s="376"/>
      <c r="WTQ113" s="376"/>
      <c r="WTR113" s="376"/>
      <c r="WTS113" s="376"/>
      <c r="WTT113" s="376"/>
      <c r="WTU113" s="376"/>
      <c r="WTV113" s="376"/>
      <c r="WTW113" s="376"/>
      <c r="WTX113" s="376"/>
      <c r="WTY113" s="376"/>
      <c r="WTZ113" s="376"/>
      <c r="WUA113" s="376"/>
      <c r="WUB113" s="376"/>
      <c r="WUC113" s="376"/>
      <c r="WUD113" s="376"/>
      <c r="WUE113" s="376"/>
      <c r="WUF113" s="376"/>
      <c r="WUG113" s="376"/>
      <c r="WUH113" s="376"/>
      <c r="WUI113" s="376"/>
      <c r="WUJ113" s="376"/>
      <c r="WUK113" s="376"/>
      <c r="WUL113" s="376"/>
      <c r="WUM113" s="376"/>
      <c r="WUN113" s="376"/>
      <c r="WUO113" s="376"/>
      <c r="WUP113" s="376"/>
      <c r="WUQ113" s="376"/>
      <c r="WUR113" s="376"/>
      <c r="WUS113" s="376"/>
      <c r="WUT113" s="376"/>
      <c r="WUU113" s="376"/>
      <c r="WUV113" s="376"/>
      <c r="WUW113" s="376"/>
      <c r="WUX113" s="376"/>
      <c r="WUY113" s="376"/>
      <c r="WUZ113" s="376"/>
      <c r="WVA113" s="376"/>
      <c r="WVB113" s="376"/>
      <c r="WVC113" s="376"/>
      <c r="WVD113" s="376"/>
      <c r="WVE113" s="376"/>
      <c r="WVF113" s="376"/>
      <c r="WVG113" s="376"/>
      <c r="WVH113" s="376"/>
      <c r="WVI113" s="376"/>
      <c r="WVJ113" s="376"/>
      <c r="WVK113" s="376"/>
      <c r="WVL113" s="376"/>
      <c r="WVM113" s="376"/>
      <c r="WVN113" s="376"/>
      <c r="WVO113" s="376"/>
      <c r="WVP113" s="376"/>
      <c r="WVQ113" s="376"/>
      <c r="WVR113" s="376"/>
      <c r="WVS113" s="376"/>
      <c r="WVT113" s="376"/>
      <c r="WVU113" s="376"/>
      <c r="WVV113" s="376"/>
      <c r="WVW113" s="376"/>
      <c r="WVX113" s="376"/>
      <c r="WVY113" s="376"/>
      <c r="WVZ113" s="376"/>
      <c r="WWA113" s="376"/>
      <c r="WWB113" s="376"/>
      <c r="WWC113" s="376"/>
      <c r="WWD113" s="376"/>
      <c r="WWE113" s="376"/>
      <c r="WWF113" s="376"/>
      <c r="WWG113" s="376"/>
      <c r="WWH113" s="376"/>
      <c r="WWI113" s="376"/>
      <c r="WWJ113" s="376"/>
      <c r="WWK113" s="376"/>
      <c r="WWL113" s="376"/>
      <c r="WWM113" s="376"/>
      <c r="WWN113" s="376"/>
      <c r="WWO113" s="376"/>
      <c r="WWP113" s="376"/>
      <c r="WWQ113" s="376"/>
      <c r="WWR113" s="376"/>
      <c r="WWS113" s="376"/>
      <c r="WWT113" s="376"/>
      <c r="WWU113" s="376"/>
      <c r="WWV113" s="376"/>
      <c r="WWW113" s="376"/>
      <c r="WWX113" s="376"/>
      <c r="WWY113" s="376"/>
      <c r="WWZ113" s="376"/>
      <c r="WXA113" s="376"/>
      <c r="WXB113" s="376"/>
      <c r="WXC113" s="376"/>
      <c r="WXD113" s="376"/>
      <c r="WXE113" s="376"/>
      <c r="WXF113" s="376"/>
      <c r="WXG113" s="376"/>
      <c r="WXH113" s="376"/>
      <c r="WXI113" s="376"/>
      <c r="WXJ113" s="376"/>
      <c r="WXK113" s="376"/>
      <c r="WXL113" s="376"/>
      <c r="WXM113" s="376"/>
      <c r="WXN113" s="376"/>
      <c r="WXO113" s="376"/>
      <c r="WXP113" s="376"/>
      <c r="WXQ113" s="376"/>
      <c r="WXR113" s="376"/>
      <c r="WXS113" s="376"/>
      <c r="WXT113" s="376"/>
      <c r="WXU113" s="376"/>
      <c r="WXV113" s="376"/>
      <c r="WXW113" s="376"/>
      <c r="WXX113" s="376"/>
      <c r="WXY113" s="376"/>
      <c r="WXZ113" s="376"/>
      <c r="WYA113" s="376"/>
      <c r="WYB113" s="376"/>
      <c r="WYC113" s="376"/>
      <c r="WYD113" s="376"/>
      <c r="WYE113" s="376"/>
      <c r="WYF113" s="376"/>
      <c r="WYG113" s="376"/>
      <c r="WYH113" s="376"/>
      <c r="WYI113" s="376"/>
      <c r="WYJ113" s="376"/>
      <c r="WYK113" s="376"/>
      <c r="WYL113" s="376"/>
      <c r="WYM113" s="376"/>
      <c r="WYN113" s="376"/>
      <c r="WYO113" s="376"/>
      <c r="WYP113" s="376"/>
      <c r="WYQ113" s="376"/>
      <c r="WYR113" s="376"/>
      <c r="WYS113" s="376"/>
      <c r="WYT113" s="376"/>
      <c r="WYU113" s="376"/>
      <c r="WYV113" s="376"/>
      <c r="WYW113" s="376"/>
      <c r="WYX113" s="376"/>
      <c r="WYY113" s="376"/>
      <c r="WYZ113" s="376"/>
      <c r="WZA113" s="376"/>
      <c r="WZB113" s="376"/>
      <c r="WZC113" s="376"/>
      <c r="WZD113" s="376"/>
      <c r="WZE113" s="376"/>
      <c r="WZF113" s="376"/>
      <c r="WZG113" s="376"/>
      <c r="WZH113" s="376"/>
      <c r="WZI113" s="376"/>
      <c r="WZJ113" s="376"/>
      <c r="WZK113" s="376"/>
      <c r="WZL113" s="376"/>
      <c r="WZM113" s="376"/>
      <c r="WZN113" s="376"/>
      <c r="WZO113" s="376"/>
      <c r="WZP113" s="376"/>
      <c r="WZQ113" s="376"/>
      <c r="WZR113" s="376"/>
      <c r="WZS113" s="376"/>
      <c r="WZT113" s="376"/>
      <c r="WZU113" s="376"/>
      <c r="WZV113" s="376"/>
      <c r="WZW113" s="376"/>
      <c r="WZX113" s="376"/>
      <c r="WZY113" s="376"/>
      <c r="WZZ113" s="376"/>
      <c r="XAA113" s="376"/>
      <c r="XAB113" s="376"/>
      <c r="XAC113" s="376"/>
      <c r="XAD113" s="376"/>
      <c r="XAE113" s="376"/>
      <c r="XAF113" s="376"/>
      <c r="XAG113" s="376"/>
      <c r="XAH113" s="376"/>
      <c r="XAI113" s="376"/>
      <c r="XAJ113" s="376"/>
      <c r="XAK113" s="376"/>
      <c r="XAL113" s="376"/>
      <c r="XAM113" s="376"/>
      <c r="XAN113" s="376"/>
      <c r="XAO113" s="376"/>
      <c r="XAP113" s="376"/>
      <c r="XAQ113" s="376"/>
      <c r="XAR113" s="376"/>
      <c r="XAS113" s="376"/>
      <c r="XAT113" s="376"/>
      <c r="XAU113" s="376"/>
      <c r="XAV113" s="376"/>
      <c r="XAW113" s="376"/>
      <c r="XAX113" s="376"/>
      <c r="XAY113" s="376"/>
      <c r="XAZ113" s="376"/>
      <c r="XBA113" s="376"/>
      <c r="XBB113" s="376"/>
      <c r="XBC113" s="376"/>
      <c r="XBD113" s="376"/>
      <c r="XBE113" s="376"/>
      <c r="XBF113" s="376"/>
      <c r="XBG113" s="376"/>
      <c r="XBH113" s="376"/>
      <c r="XBI113" s="376"/>
      <c r="XBJ113" s="376"/>
      <c r="XBK113" s="376"/>
      <c r="XBL113" s="376"/>
      <c r="XBM113" s="376"/>
      <c r="XBN113" s="376"/>
      <c r="XBO113" s="376"/>
      <c r="XBP113" s="376"/>
      <c r="XBQ113" s="376"/>
      <c r="XBR113" s="376"/>
      <c r="XBS113" s="376"/>
      <c r="XBT113" s="376"/>
      <c r="XBU113" s="376"/>
      <c r="XBV113" s="376"/>
      <c r="XBW113" s="376"/>
    </row>
    <row r="114" spans="1:16299" s="367" customFormat="1" x14ac:dyDescent="0.2">
      <c r="A114" s="426" t="s">
        <v>467</v>
      </c>
      <c r="B114" s="376"/>
      <c r="C114" s="427"/>
      <c r="D114" s="376"/>
      <c r="E114" s="376"/>
      <c r="F114" s="376"/>
      <c r="G114" s="376"/>
      <c r="H114" s="376"/>
      <c r="I114" s="376"/>
      <c r="J114" s="376"/>
      <c r="K114" s="376"/>
      <c r="L114" s="376"/>
      <c r="M114" s="376"/>
      <c r="N114" s="376"/>
      <c r="O114" s="376"/>
      <c r="P114" s="376"/>
      <c r="Q114" s="376"/>
      <c r="R114" s="376"/>
      <c r="S114" s="376"/>
      <c r="T114" s="376"/>
      <c r="U114" s="376"/>
      <c r="V114" s="376"/>
      <c r="W114" s="376"/>
      <c r="X114" s="376"/>
      <c r="Y114" s="376"/>
      <c r="Z114" s="376"/>
      <c r="AA114" s="376"/>
      <c r="AB114" s="376"/>
      <c r="AC114" s="376"/>
      <c r="AD114" s="376"/>
      <c r="AE114" s="376"/>
      <c r="AF114" s="376"/>
      <c r="AG114" s="376"/>
      <c r="AH114" s="376"/>
      <c r="AI114" s="376"/>
      <c r="AJ114" s="376"/>
      <c r="AK114" s="376"/>
      <c r="AL114" s="376"/>
      <c r="AM114" s="376"/>
      <c r="AN114" s="376"/>
      <c r="AO114" s="376"/>
      <c r="AP114" s="376"/>
      <c r="AQ114" s="376"/>
      <c r="AR114" s="376"/>
      <c r="AS114" s="376"/>
      <c r="AT114" s="376"/>
      <c r="AU114" s="376"/>
      <c r="AV114" s="376"/>
      <c r="AW114" s="376"/>
      <c r="AX114" s="376"/>
      <c r="AY114" s="376"/>
      <c r="AZ114" s="376"/>
      <c r="BA114" s="376"/>
      <c r="BB114" s="376"/>
      <c r="BC114" s="376"/>
      <c r="BD114" s="376"/>
      <c r="BE114" s="376"/>
      <c r="BF114" s="376"/>
      <c r="BG114" s="376"/>
      <c r="BH114" s="376"/>
      <c r="BI114" s="376"/>
      <c r="BJ114" s="376"/>
      <c r="BK114" s="376"/>
      <c r="BL114" s="376"/>
      <c r="BM114" s="376"/>
      <c r="BN114" s="376"/>
      <c r="BO114" s="376"/>
      <c r="BP114" s="376"/>
      <c r="BQ114" s="376"/>
      <c r="BR114" s="376"/>
      <c r="BS114" s="376"/>
      <c r="BT114" s="376"/>
      <c r="BU114" s="376"/>
      <c r="BV114" s="376"/>
      <c r="BW114" s="376"/>
      <c r="BX114" s="376"/>
      <c r="BY114" s="376"/>
      <c r="BZ114" s="376"/>
      <c r="CA114" s="376"/>
      <c r="CB114" s="376"/>
      <c r="CC114" s="376"/>
      <c r="CD114" s="376"/>
      <c r="CE114" s="376"/>
      <c r="CF114" s="376"/>
      <c r="CG114" s="376"/>
      <c r="CH114" s="376"/>
      <c r="CI114" s="376"/>
      <c r="CJ114" s="376"/>
      <c r="CK114" s="376"/>
      <c r="CL114" s="376"/>
      <c r="CM114" s="376"/>
      <c r="CN114" s="376"/>
      <c r="CO114" s="376"/>
      <c r="CP114" s="376"/>
      <c r="CQ114" s="376"/>
      <c r="CR114" s="376"/>
      <c r="CS114" s="376"/>
      <c r="CT114" s="376"/>
      <c r="CU114" s="376"/>
      <c r="CV114" s="376"/>
      <c r="CW114" s="376"/>
      <c r="CX114" s="376"/>
      <c r="CY114" s="376"/>
      <c r="CZ114" s="376"/>
      <c r="DA114" s="376"/>
      <c r="DB114" s="376"/>
      <c r="DC114" s="376"/>
      <c r="DD114" s="376"/>
      <c r="DE114" s="376"/>
      <c r="DF114" s="376"/>
      <c r="DG114" s="376"/>
      <c r="DH114" s="376"/>
      <c r="DI114" s="376"/>
      <c r="DJ114" s="376"/>
      <c r="DK114" s="376"/>
      <c r="DL114" s="376"/>
      <c r="DM114" s="376"/>
      <c r="DN114" s="376"/>
      <c r="DO114" s="376"/>
      <c r="DP114" s="376"/>
      <c r="DQ114" s="376"/>
      <c r="DR114" s="376"/>
      <c r="DS114" s="376"/>
      <c r="DT114" s="376"/>
      <c r="DU114" s="376"/>
      <c r="DV114" s="376"/>
      <c r="DW114" s="376"/>
      <c r="DX114" s="376"/>
      <c r="DY114" s="376"/>
      <c r="DZ114" s="376"/>
      <c r="EA114" s="376"/>
      <c r="EB114" s="376"/>
      <c r="EC114" s="376"/>
      <c r="ED114" s="376"/>
      <c r="EE114" s="376"/>
      <c r="EF114" s="376"/>
      <c r="EG114" s="376"/>
      <c r="EH114" s="376"/>
      <c r="EI114" s="376"/>
      <c r="EJ114" s="376"/>
      <c r="EK114" s="376"/>
      <c r="EL114" s="376"/>
      <c r="EM114" s="376"/>
      <c r="EN114" s="376"/>
      <c r="EO114" s="376"/>
      <c r="EP114" s="376"/>
      <c r="EQ114" s="376"/>
      <c r="ER114" s="376"/>
      <c r="ES114" s="376"/>
      <c r="ET114" s="376"/>
      <c r="EU114" s="376"/>
      <c r="EV114" s="376"/>
      <c r="EW114" s="376"/>
      <c r="EX114" s="376"/>
      <c r="EY114" s="376"/>
      <c r="EZ114" s="376"/>
      <c r="FA114" s="376"/>
      <c r="FB114" s="376"/>
      <c r="FC114" s="376"/>
      <c r="FD114" s="376"/>
      <c r="FE114" s="376"/>
      <c r="FF114" s="376"/>
      <c r="FG114" s="376"/>
      <c r="FH114" s="376"/>
      <c r="FI114" s="376"/>
      <c r="FJ114" s="376"/>
      <c r="FK114" s="376"/>
      <c r="FL114" s="376"/>
      <c r="FM114" s="376"/>
      <c r="FN114" s="376"/>
      <c r="FO114" s="376"/>
      <c r="FP114" s="376"/>
      <c r="FQ114" s="376"/>
      <c r="FR114" s="376"/>
      <c r="FS114" s="376"/>
      <c r="FT114" s="376"/>
      <c r="FU114" s="376"/>
      <c r="FV114" s="376"/>
      <c r="FW114" s="376"/>
      <c r="FX114" s="376"/>
      <c r="FY114" s="376"/>
      <c r="FZ114" s="376"/>
      <c r="GA114" s="376"/>
      <c r="GB114" s="376"/>
      <c r="GC114" s="376"/>
      <c r="GD114" s="376"/>
      <c r="GE114" s="376"/>
      <c r="GF114" s="376"/>
      <c r="GG114" s="376"/>
      <c r="GH114" s="376"/>
      <c r="GI114" s="376"/>
      <c r="GJ114" s="376"/>
      <c r="GK114" s="376"/>
      <c r="GL114" s="376"/>
      <c r="GM114" s="376"/>
      <c r="GN114" s="376"/>
      <c r="GO114" s="376"/>
      <c r="GP114" s="376"/>
      <c r="GQ114" s="376"/>
      <c r="GR114" s="376"/>
      <c r="GS114" s="376"/>
      <c r="GT114" s="376"/>
      <c r="GU114" s="376"/>
      <c r="GV114" s="376"/>
      <c r="GW114" s="376"/>
      <c r="GX114" s="376"/>
      <c r="GY114" s="376"/>
      <c r="GZ114" s="376"/>
      <c r="HA114" s="376"/>
      <c r="HB114" s="376"/>
      <c r="HC114" s="376"/>
      <c r="HD114" s="376"/>
      <c r="HE114" s="376"/>
      <c r="HF114" s="376"/>
      <c r="HG114" s="376"/>
      <c r="HH114" s="376"/>
      <c r="HI114" s="376"/>
      <c r="HJ114" s="376"/>
      <c r="HK114" s="376"/>
      <c r="HL114" s="376"/>
      <c r="HM114" s="376"/>
      <c r="HN114" s="376"/>
      <c r="HO114" s="376"/>
      <c r="HP114" s="376"/>
      <c r="HQ114" s="376"/>
      <c r="HR114" s="376"/>
      <c r="HS114" s="376"/>
      <c r="HT114" s="376"/>
      <c r="HU114" s="376"/>
      <c r="HV114" s="376"/>
      <c r="HW114" s="376"/>
      <c r="HX114" s="376"/>
      <c r="HY114" s="376"/>
      <c r="HZ114" s="376"/>
      <c r="IA114" s="376"/>
      <c r="IB114" s="376"/>
      <c r="IC114" s="376"/>
      <c r="ID114" s="376"/>
      <c r="IE114" s="376"/>
      <c r="IF114" s="376"/>
      <c r="IG114" s="376"/>
      <c r="IH114" s="376"/>
      <c r="II114" s="376"/>
      <c r="IJ114" s="376"/>
      <c r="IK114" s="376"/>
      <c r="IL114" s="376"/>
      <c r="IM114" s="376"/>
      <c r="IN114" s="376"/>
      <c r="IO114" s="376"/>
      <c r="IP114" s="376"/>
      <c r="IQ114" s="376"/>
      <c r="IR114" s="376"/>
      <c r="IS114" s="376"/>
      <c r="IT114" s="376"/>
      <c r="IU114" s="376"/>
      <c r="IV114" s="376"/>
      <c r="IW114" s="376"/>
      <c r="IX114" s="376"/>
      <c r="IY114" s="376"/>
      <c r="IZ114" s="376"/>
      <c r="JA114" s="376"/>
      <c r="JB114" s="376"/>
      <c r="JC114" s="376"/>
      <c r="JD114" s="376"/>
      <c r="JE114" s="376"/>
      <c r="JF114" s="376"/>
      <c r="JG114" s="376"/>
      <c r="JH114" s="376"/>
      <c r="JI114" s="376"/>
      <c r="JJ114" s="376"/>
      <c r="JK114" s="376"/>
      <c r="JL114" s="376"/>
      <c r="JM114" s="376"/>
      <c r="JN114" s="376"/>
      <c r="JO114" s="376"/>
      <c r="JP114" s="376"/>
      <c r="JQ114" s="376"/>
      <c r="JR114" s="376"/>
      <c r="JS114" s="376"/>
      <c r="JT114" s="376"/>
      <c r="JU114" s="376"/>
      <c r="JV114" s="376"/>
      <c r="JW114" s="376"/>
      <c r="JX114" s="376"/>
      <c r="JY114" s="376"/>
      <c r="JZ114" s="376"/>
      <c r="KA114" s="376"/>
      <c r="KB114" s="376"/>
      <c r="KC114" s="376"/>
      <c r="KD114" s="376"/>
      <c r="KE114" s="376"/>
      <c r="KF114" s="376"/>
      <c r="KG114" s="376"/>
      <c r="KH114" s="376"/>
      <c r="KI114" s="376"/>
      <c r="KJ114" s="376"/>
      <c r="KK114" s="376"/>
      <c r="KL114" s="376"/>
      <c r="KM114" s="376"/>
      <c r="KN114" s="376"/>
      <c r="KO114" s="376"/>
      <c r="KP114" s="376"/>
      <c r="KQ114" s="376"/>
      <c r="KR114" s="376"/>
      <c r="KS114" s="376"/>
      <c r="KT114" s="376"/>
      <c r="KU114" s="376"/>
      <c r="KV114" s="376"/>
      <c r="KW114" s="376"/>
      <c r="KX114" s="376"/>
      <c r="KY114" s="376"/>
      <c r="KZ114" s="376"/>
      <c r="LA114" s="376"/>
      <c r="LB114" s="376"/>
      <c r="LC114" s="376"/>
      <c r="LD114" s="376"/>
      <c r="LE114" s="376"/>
      <c r="LF114" s="376"/>
      <c r="LG114" s="376"/>
      <c r="LH114" s="376"/>
      <c r="LI114" s="376"/>
      <c r="LJ114" s="376"/>
      <c r="LK114" s="376"/>
      <c r="LL114" s="376"/>
      <c r="LM114" s="376"/>
      <c r="LN114" s="376"/>
      <c r="LO114" s="376"/>
      <c r="LP114" s="376"/>
      <c r="LQ114" s="376"/>
      <c r="LR114" s="376"/>
      <c r="LS114" s="376"/>
      <c r="LT114" s="376"/>
      <c r="LU114" s="376"/>
      <c r="LV114" s="376"/>
      <c r="LW114" s="376"/>
      <c r="LX114" s="376"/>
      <c r="LY114" s="376"/>
      <c r="LZ114" s="376"/>
      <c r="MA114" s="376"/>
      <c r="MB114" s="376"/>
      <c r="MC114" s="376"/>
      <c r="MD114" s="376"/>
      <c r="ME114" s="376"/>
      <c r="MF114" s="376"/>
      <c r="MG114" s="376"/>
      <c r="MH114" s="376"/>
      <c r="MI114" s="376"/>
      <c r="MJ114" s="376"/>
      <c r="MK114" s="376"/>
      <c r="ML114" s="376"/>
      <c r="MM114" s="376"/>
      <c r="MN114" s="376"/>
      <c r="MO114" s="376"/>
      <c r="MP114" s="376"/>
      <c r="MQ114" s="376"/>
      <c r="MR114" s="376"/>
      <c r="MS114" s="376"/>
      <c r="MT114" s="376"/>
      <c r="MU114" s="376"/>
      <c r="MV114" s="376"/>
      <c r="MW114" s="376"/>
      <c r="MX114" s="376"/>
      <c r="MY114" s="376"/>
      <c r="MZ114" s="376"/>
      <c r="NA114" s="376"/>
      <c r="NB114" s="376"/>
      <c r="NC114" s="376"/>
      <c r="ND114" s="376"/>
      <c r="NE114" s="376"/>
      <c r="NF114" s="376"/>
      <c r="NG114" s="376"/>
      <c r="NH114" s="376"/>
      <c r="NI114" s="376"/>
      <c r="NJ114" s="376"/>
      <c r="NK114" s="376"/>
      <c r="NL114" s="376"/>
      <c r="NM114" s="376"/>
      <c r="NN114" s="376"/>
      <c r="NO114" s="376"/>
      <c r="NP114" s="376"/>
      <c r="NQ114" s="376"/>
      <c r="NR114" s="376"/>
      <c r="NS114" s="376"/>
      <c r="NT114" s="376"/>
      <c r="NU114" s="376"/>
      <c r="NV114" s="376"/>
      <c r="NW114" s="376"/>
      <c r="NX114" s="376"/>
      <c r="NY114" s="376"/>
      <c r="NZ114" s="376"/>
      <c r="OA114" s="376"/>
      <c r="OB114" s="376"/>
      <c r="OC114" s="376"/>
      <c r="OD114" s="376"/>
      <c r="OE114" s="376"/>
      <c r="OF114" s="376"/>
      <c r="OG114" s="376"/>
      <c r="OH114" s="376"/>
      <c r="OI114" s="376"/>
      <c r="OJ114" s="376"/>
      <c r="OK114" s="376"/>
      <c r="OL114" s="376"/>
      <c r="OM114" s="376"/>
      <c r="ON114" s="376"/>
      <c r="OO114" s="376"/>
      <c r="OP114" s="376"/>
      <c r="OQ114" s="376"/>
      <c r="OR114" s="376"/>
      <c r="OS114" s="376"/>
      <c r="OT114" s="376"/>
      <c r="OU114" s="376"/>
      <c r="OV114" s="376"/>
      <c r="OW114" s="376"/>
      <c r="OX114" s="376"/>
      <c r="OY114" s="376"/>
      <c r="OZ114" s="376"/>
      <c r="PA114" s="376"/>
      <c r="PB114" s="376"/>
      <c r="PC114" s="376"/>
      <c r="PD114" s="376"/>
      <c r="PE114" s="376"/>
      <c r="PF114" s="376"/>
      <c r="PG114" s="376"/>
      <c r="PH114" s="376"/>
      <c r="PI114" s="376"/>
      <c r="PJ114" s="376"/>
      <c r="PK114" s="376"/>
      <c r="PL114" s="376"/>
      <c r="PM114" s="376"/>
      <c r="PN114" s="376"/>
      <c r="PO114" s="376"/>
      <c r="PP114" s="376"/>
      <c r="PQ114" s="376"/>
      <c r="PR114" s="376"/>
      <c r="PS114" s="376"/>
      <c r="PT114" s="376"/>
      <c r="PU114" s="376"/>
      <c r="PV114" s="376"/>
      <c r="PW114" s="376"/>
      <c r="PX114" s="376"/>
      <c r="PY114" s="376"/>
      <c r="PZ114" s="376"/>
      <c r="QA114" s="376"/>
      <c r="QB114" s="376"/>
      <c r="QC114" s="376"/>
      <c r="QD114" s="376"/>
      <c r="QE114" s="376"/>
      <c r="QF114" s="376"/>
      <c r="QG114" s="376"/>
      <c r="QH114" s="376"/>
      <c r="QI114" s="376"/>
      <c r="QJ114" s="376"/>
      <c r="QK114" s="376"/>
      <c r="QL114" s="376"/>
      <c r="QM114" s="376"/>
      <c r="QN114" s="376"/>
      <c r="QO114" s="376"/>
      <c r="QP114" s="376"/>
      <c r="QQ114" s="376"/>
      <c r="QR114" s="376"/>
      <c r="QS114" s="376"/>
      <c r="QT114" s="376"/>
      <c r="QU114" s="376"/>
      <c r="QV114" s="376"/>
      <c r="QW114" s="376"/>
      <c r="QX114" s="376"/>
      <c r="QY114" s="376"/>
      <c r="QZ114" s="376"/>
      <c r="RA114" s="376"/>
      <c r="RB114" s="376"/>
      <c r="RC114" s="376"/>
      <c r="RD114" s="376"/>
      <c r="RE114" s="376"/>
      <c r="RF114" s="376"/>
      <c r="RG114" s="376"/>
      <c r="RH114" s="376"/>
      <c r="RI114" s="376"/>
      <c r="RJ114" s="376"/>
      <c r="RK114" s="376"/>
      <c r="RL114" s="376"/>
      <c r="RM114" s="376"/>
      <c r="RN114" s="376"/>
      <c r="RO114" s="376"/>
      <c r="RP114" s="376"/>
      <c r="RQ114" s="376"/>
      <c r="RR114" s="376"/>
      <c r="RS114" s="376"/>
      <c r="RT114" s="376"/>
      <c r="RU114" s="376"/>
      <c r="RV114" s="376"/>
      <c r="RW114" s="376"/>
      <c r="RX114" s="376"/>
      <c r="RY114" s="376"/>
      <c r="RZ114" s="376"/>
      <c r="SA114" s="376"/>
      <c r="SB114" s="376"/>
      <c r="SC114" s="376"/>
      <c r="SD114" s="376"/>
      <c r="SE114" s="376"/>
      <c r="SF114" s="376"/>
      <c r="SG114" s="376"/>
      <c r="SH114" s="376"/>
      <c r="SI114" s="376"/>
      <c r="SJ114" s="376"/>
      <c r="SK114" s="376"/>
      <c r="SL114" s="376"/>
      <c r="SM114" s="376"/>
      <c r="SN114" s="376"/>
      <c r="SO114" s="376"/>
      <c r="SP114" s="376"/>
      <c r="SQ114" s="376"/>
      <c r="SR114" s="376"/>
      <c r="SS114" s="376"/>
      <c r="ST114" s="376"/>
      <c r="SU114" s="376"/>
      <c r="SV114" s="376"/>
      <c r="SW114" s="376"/>
      <c r="SX114" s="376"/>
      <c r="SY114" s="376"/>
      <c r="SZ114" s="376"/>
      <c r="TA114" s="376"/>
      <c r="TB114" s="376"/>
      <c r="TC114" s="376"/>
      <c r="TD114" s="376"/>
      <c r="TE114" s="376"/>
      <c r="TF114" s="376"/>
      <c r="TG114" s="376"/>
      <c r="TH114" s="376"/>
      <c r="TI114" s="376"/>
      <c r="TJ114" s="376"/>
      <c r="TK114" s="376"/>
      <c r="TL114" s="376"/>
      <c r="TM114" s="376"/>
      <c r="TN114" s="376"/>
      <c r="TO114" s="376"/>
      <c r="TP114" s="376"/>
      <c r="TQ114" s="376"/>
      <c r="TR114" s="376"/>
      <c r="TS114" s="376"/>
      <c r="TT114" s="376"/>
      <c r="TU114" s="376"/>
      <c r="TV114" s="376"/>
      <c r="TW114" s="376"/>
      <c r="TX114" s="376"/>
      <c r="TY114" s="376"/>
      <c r="TZ114" s="376"/>
      <c r="UA114" s="376"/>
      <c r="UB114" s="376"/>
      <c r="UC114" s="376"/>
      <c r="UD114" s="376"/>
      <c r="UE114" s="376"/>
      <c r="UF114" s="376"/>
      <c r="UG114" s="376"/>
      <c r="UH114" s="376"/>
      <c r="UI114" s="376"/>
      <c r="UJ114" s="376"/>
      <c r="UK114" s="376"/>
      <c r="UL114" s="376"/>
      <c r="UM114" s="376"/>
      <c r="UN114" s="376"/>
      <c r="UO114" s="376"/>
      <c r="UP114" s="376"/>
      <c r="UQ114" s="376"/>
      <c r="UR114" s="376"/>
      <c r="US114" s="376"/>
      <c r="UT114" s="376"/>
      <c r="UU114" s="376"/>
      <c r="UV114" s="376"/>
      <c r="UW114" s="376"/>
      <c r="UX114" s="376"/>
      <c r="UY114" s="376"/>
      <c r="UZ114" s="376"/>
      <c r="VA114" s="376"/>
      <c r="VB114" s="376"/>
      <c r="VC114" s="376"/>
      <c r="VD114" s="376"/>
      <c r="VE114" s="376"/>
      <c r="VF114" s="376"/>
      <c r="VG114" s="376"/>
      <c r="VH114" s="376"/>
      <c r="VI114" s="376"/>
      <c r="VJ114" s="376"/>
      <c r="VK114" s="376"/>
      <c r="VL114" s="376"/>
      <c r="VM114" s="376"/>
      <c r="VN114" s="376"/>
      <c r="VO114" s="376"/>
      <c r="VP114" s="376"/>
      <c r="VQ114" s="376"/>
      <c r="VR114" s="376"/>
      <c r="VS114" s="376"/>
      <c r="VT114" s="376"/>
      <c r="VU114" s="376"/>
      <c r="VV114" s="376"/>
      <c r="VW114" s="376"/>
      <c r="VX114" s="376"/>
      <c r="VY114" s="376"/>
      <c r="VZ114" s="376"/>
      <c r="WA114" s="376"/>
      <c r="WB114" s="376"/>
      <c r="WC114" s="376"/>
      <c r="WD114" s="376"/>
      <c r="WE114" s="376"/>
      <c r="WF114" s="376"/>
      <c r="WG114" s="376"/>
      <c r="WH114" s="376"/>
      <c r="WI114" s="376"/>
      <c r="WJ114" s="376"/>
      <c r="WK114" s="376"/>
      <c r="WL114" s="376"/>
      <c r="WM114" s="376"/>
      <c r="WN114" s="376"/>
      <c r="WO114" s="376"/>
      <c r="WP114" s="376"/>
      <c r="WQ114" s="376"/>
      <c r="WR114" s="376"/>
      <c r="WS114" s="376"/>
      <c r="WT114" s="376"/>
      <c r="WU114" s="376"/>
      <c r="WV114" s="376"/>
      <c r="WW114" s="376"/>
      <c r="WX114" s="376"/>
      <c r="WY114" s="376"/>
      <c r="WZ114" s="376"/>
      <c r="XA114" s="376"/>
      <c r="XB114" s="376"/>
      <c r="XC114" s="376"/>
      <c r="XD114" s="376"/>
      <c r="XE114" s="376"/>
      <c r="XF114" s="376"/>
      <c r="XG114" s="376"/>
      <c r="XH114" s="376"/>
      <c r="XI114" s="376"/>
      <c r="XJ114" s="376"/>
      <c r="XK114" s="376"/>
      <c r="XL114" s="376"/>
      <c r="XM114" s="376"/>
      <c r="XN114" s="376"/>
      <c r="XO114" s="376"/>
      <c r="XP114" s="376"/>
      <c r="XQ114" s="376"/>
      <c r="XR114" s="376"/>
      <c r="XS114" s="376"/>
      <c r="XT114" s="376"/>
      <c r="XU114" s="376"/>
      <c r="XV114" s="376"/>
      <c r="XW114" s="376"/>
      <c r="XX114" s="376"/>
      <c r="XY114" s="376"/>
      <c r="XZ114" s="376"/>
      <c r="YA114" s="376"/>
      <c r="YB114" s="376"/>
      <c r="YC114" s="376"/>
      <c r="YD114" s="376"/>
      <c r="YE114" s="376"/>
      <c r="YF114" s="376"/>
      <c r="YG114" s="376"/>
      <c r="YH114" s="376"/>
      <c r="YI114" s="376"/>
      <c r="YJ114" s="376"/>
      <c r="YK114" s="376"/>
      <c r="YL114" s="376"/>
      <c r="YM114" s="376"/>
      <c r="YN114" s="376"/>
      <c r="YO114" s="376"/>
      <c r="YP114" s="376"/>
      <c r="YQ114" s="376"/>
      <c r="YR114" s="376"/>
      <c r="YS114" s="376"/>
      <c r="YT114" s="376"/>
      <c r="YU114" s="376"/>
      <c r="YV114" s="376"/>
      <c r="YW114" s="376"/>
      <c r="YX114" s="376"/>
      <c r="YY114" s="376"/>
      <c r="YZ114" s="376"/>
      <c r="ZA114" s="376"/>
      <c r="ZB114" s="376"/>
      <c r="ZC114" s="376"/>
      <c r="ZD114" s="376"/>
      <c r="ZE114" s="376"/>
      <c r="ZF114" s="376"/>
      <c r="ZG114" s="376"/>
      <c r="ZH114" s="376"/>
      <c r="ZI114" s="376"/>
      <c r="ZJ114" s="376"/>
      <c r="ZK114" s="376"/>
      <c r="ZL114" s="376"/>
      <c r="ZM114" s="376"/>
      <c r="ZN114" s="376"/>
      <c r="ZO114" s="376"/>
      <c r="ZP114" s="376"/>
      <c r="ZQ114" s="376"/>
      <c r="ZR114" s="376"/>
      <c r="ZS114" s="376"/>
      <c r="ZT114" s="376"/>
      <c r="ZU114" s="376"/>
      <c r="ZV114" s="376"/>
      <c r="ZW114" s="376"/>
      <c r="ZX114" s="376"/>
      <c r="ZY114" s="376"/>
      <c r="ZZ114" s="376"/>
      <c r="AAA114" s="376"/>
      <c r="AAB114" s="376"/>
      <c r="AAC114" s="376"/>
      <c r="AAD114" s="376"/>
      <c r="AAE114" s="376"/>
      <c r="AAF114" s="376"/>
      <c r="AAG114" s="376"/>
      <c r="AAH114" s="376"/>
      <c r="AAI114" s="376"/>
      <c r="AAJ114" s="376"/>
      <c r="AAK114" s="376"/>
      <c r="AAL114" s="376"/>
      <c r="AAM114" s="376"/>
      <c r="AAN114" s="376"/>
      <c r="AAO114" s="376"/>
      <c r="AAP114" s="376"/>
      <c r="AAQ114" s="376"/>
      <c r="AAR114" s="376"/>
      <c r="AAS114" s="376"/>
      <c r="AAT114" s="376"/>
      <c r="AAU114" s="376"/>
      <c r="AAV114" s="376"/>
      <c r="AAW114" s="376"/>
      <c r="AAX114" s="376"/>
      <c r="AAY114" s="376"/>
      <c r="AAZ114" s="376"/>
      <c r="ABA114" s="376"/>
      <c r="ABB114" s="376"/>
      <c r="ABC114" s="376"/>
      <c r="ABD114" s="376"/>
      <c r="ABE114" s="376"/>
      <c r="ABF114" s="376"/>
      <c r="ABG114" s="376"/>
      <c r="ABH114" s="376"/>
      <c r="ABI114" s="376"/>
      <c r="ABJ114" s="376"/>
      <c r="ABK114" s="376"/>
      <c r="ABL114" s="376"/>
      <c r="ABM114" s="376"/>
      <c r="ABN114" s="376"/>
      <c r="ABO114" s="376"/>
      <c r="ABP114" s="376"/>
      <c r="ABQ114" s="376"/>
      <c r="ABR114" s="376"/>
      <c r="ABS114" s="376"/>
      <c r="ABT114" s="376"/>
      <c r="ABU114" s="376"/>
      <c r="ABV114" s="376"/>
      <c r="ABW114" s="376"/>
      <c r="ABX114" s="376"/>
      <c r="ABY114" s="376"/>
      <c r="ABZ114" s="376"/>
      <c r="ACA114" s="376"/>
      <c r="ACB114" s="376"/>
      <c r="ACC114" s="376"/>
      <c r="ACD114" s="376"/>
      <c r="ACE114" s="376"/>
      <c r="ACF114" s="376"/>
      <c r="ACG114" s="376"/>
      <c r="ACH114" s="376"/>
      <c r="ACI114" s="376"/>
      <c r="ACJ114" s="376"/>
      <c r="ACK114" s="376"/>
      <c r="ACL114" s="376"/>
      <c r="ACM114" s="376"/>
      <c r="ACN114" s="376"/>
      <c r="ACO114" s="376"/>
      <c r="ACP114" s="376"/>
      <c r="ACQ114" s="376"/>
      <c r="ACR114" s="376"/>
      <c r="ACS114" s="376"/>
      <c r="ACT114" s="376"/>
      <c r="ACU114" s="376"/>
      <c r="ACV114" s="376"/>
      <c r="ACW114" s="376"/>
      <c r="ACX114" s="376"/>
      <c r="ACY114" s="376"/>
      <c r="ACZ114" s="376"/>
      <c r="ADA114" s="376"/>
      <c r="ADB114" s="376"/>
      <c r="ADC114" s="376"/>
      <c r="ADD114" s="376"/>
      <c r="ADE114" s="376"/>
      <c r="ADF114" s="376"/>
      <c r="ADG114" s="376"/>
      <c r="ADH114" s="376"/>
      <c r="ADI114" s="376"/>
      <c r="ADJ114" s="376"/>
      <c r="ADK114" s="376"/>
      <c r="ADL114" s="376"/>
      <c r="ADM114" s="376"/>
      <c r="ADN114" s="376"/>
      <c r="ADO114" s="376"/>
      <c r="ADP114" s="376"/>
      <c r="ADQ114" s="376"/>
      <c r="ADR114" s="376"/>
      <c r="ADS114" s="376"/>
      <c r="ADT114" s="376"/>
      <c r="ADU114" s="376"/>
      <c r="ADV114" s="376"/>
      <c r="ADW114" s="376"/>
      <c r="ADX114" s="376"/>
      <c r="ADY114" s="376"/>
      <c r="ADZ114" s="376"/>
      <c r="AEA114" s="376"/>
      <c r="AEB114" s="376"/>
      <c r="AEC114" s="376"/>
      <c r="AED114" s="376"/>
      <c r="AEE114" s="376"/>
      <c r="AEF114" s="376"/>
      <c r="AEG114" s="376"/>
      <c r="AEH114" s="376"/>
      <c r="AEI114" s="376"/>
      <c r="AEJ114" s="376"/>
      <c r="AEK114" s="376"/>
      <c r="AEL114" s="376"/>
      <c r="AEM114" s="376"/>
      <c r="AEN114" s="376"/>
      <c r="AEO114" s="376"/>
      <c r="AEP114" s="376"/>
      <c r="AEQ114" s="376"/>
      <c r="AER114" s="376"/>
      <c r="AES114" s="376"/>
      <c r="AET114" s="376"/>
      <c r="AEU114" s="376"/>
      <c r="AEV114" s="376"/>
      <c r="AEW114" s="376"/>
      <c r="AEX114" s="376"/>
      <c r="AEY114" s="376"/>
      <c r="AEZ114" s="376"/>
      <c r="AFA114" s="376"/>
      <c r="AFB114" s="376"/>
      <c r="AFC114" s="376"/>
      <c r="AFD114" s="376"/>
      <c r="AFE114" s="376"/>
      <c r="AFF114" s="376"/>
      <c r="AFG114" s="376"/>
      <c r="AFH114" s="376"/>
      <c r="AFI114" s="376"/>
      <c r="AFJ114" s="376"/>
      <c r="AFK114" s="376"/>
      <c r="AFL114" s="376"/>
      <c r="AFM114" s="376"/>
      <c r="AFN114" s="376"/>
      <c r="AFO114" s="376"/>
      <c r="AFP114" s="376"/>
      <c r="AFQ114" s="376"/>
      <c r="AFR114" s="376"/>
      <c r="AFS114" s="376"/>
      <c r="AFT114" s="376"/>
      <c r="AFU114" s="376"/>
      <c r="AFV114" s="376"/>
      <c r="AFW114" s="376"/>
      <c r="AFX114" s="376"/>
      <c r="AFY114" s="376"/>
      <c r="AFZ114" s="376"/>
      <c r="AGA114" s="376"/>
      <c r="AGB114" s="376"/>
      <c r="AGC114" s="376"/>
      <c r="AGD114" s="376"/>
      <c r="AGE114" s="376"/>
      <c r="AGF114" s="376"/>
      <c r="AGG114" s="376"/>
      <c r="AGH114" s="376"/>
      <c r="AGI114" s="376"/>
      <c r="AGJ114" s="376"/>
      <c r="AGK114" s="376"/>
      <c r="AGL114" s="376"/>
      <c r="AGM114" s="376"/>
      <c r="AGN114" s="376"/>
      <c r="AGO114" s="376"/>
      <c r="AGP114" s="376"/>
      <c r="AGQ114" s="376"/>
      <c r="AGR114" s="376"/>
      <c r="AGS114" s="376"/>
      <c r="AGT114" s="376"/>
      <c r="AGU114" s="376"/>
      <c r="AGV114" s="376"/>
      <c r="AGW114" s="376"/>
      <c r="AGX114" s="376"/>
      <c r="AGY114" s="376"/>
      <c r="AGZ114" s="376"/>
      <c r="AHA114" s="376"/>
      <c r="AHB114" s="376"/>
      <c r="AHC114" s="376"/>
      <c r="AHD114" s="376"/>
      <c r="AHE114" s="376"/>
      <c r="AHF114" s="376"/>
      <c r="AHG114" s="376"/>
      <c r="AHH114" s="376"/>
      <c r="AHI114" s="376"/>
      <c r="AHJ114" s="376"/>
      <c r="AHK114" s="376"/>
      <c r="AHL114" s="376"/>
      <c r="AHM114" s="376"/>
      <c r="AHN114" s="376"/>
      <c r="AHO114" s="376"/>
      <c r="AHP114" s="376"/>
      <c r="AHQ114" s="376"/>
      <c r="AHR114" s="376"/>
      <c r="AHS114" s="376"/>
      <c r="AHT114" s="376"/>
      <c r="AHU114" s="376"/>
      <c r="AHV114" s="376"/>
      <c r="AHW114" s="376"/>
      <c r="AHX114" s="376"/>
      <c r="AHY114" s="376"/>
      <c r="AHZ114" s="376"/>
      <c r="AIA114" s="376"/>
      <c r="AIB114" s="376"/>
      <c r="AIC114" s="376"/>
      <c r="AID114" s="376"/>
      <c r="AIE114" s="376"/>
      <c r="AIF114" s="376"/>
      <c r="AIG114" s="376"/>
      <c r="AIH114" s="376"/>
      <c r="AII114" s="376"/>
      <c r="AIJ114" s="376"/>
      <c r="AIK114" s="376"/>
      <c r="AIL114" s="376"/>
      <c r="AIM114" s="376"/>
      <c r="AIN114" s="376"/>
      <c r="AIO114" s="376"/>
      <c r="AIP114" s="376"/>
      <c r="AIQ114" s="376"/>
      <c r="AIR114" s="376"/>
      <c r="AIS114" s="376"/>
      <c r="AIT114" s="376"/>
      <c r="AIU114" s="376"/>
      <c r="AIV114" s="376"/>
      <c r="AIW114" s="376"/>
      <c r="AIX114" s="376"/>
      <c r="AIY114" s="376"/>
      <c r="AIZ114" s="376"/>
      <c r="AJA114" s="376"/>
      <c r="AJB114" s="376"/>
      <c r="AJC114" s="376"/>
      <c r="AJD114" s="376"/>
      <c r="AJE114" s="376"/>
      <c r="AJF114" s="376"/>
      <c r="AJG114" s="376"/>
      <c r="AJH114" s="376"/>
      <c r="AJI114" s="376"/>
      <c r="AJJ114" s="376"/>
      <c r="AJK114" s="376"/>
      <c r="AJL114" s="376"/>
      <c r="AJM114" s="376"/>
      <c r="AJN114" s="376"/>
      <c r="AJO114" s="376"/>
      <c r="AJP114" s="376"/>
      <c r="AJQ114" s="376"/>
      <c r="AJR114" s="376"/>
      <c r="AJS114" s="376"/>
      <c r="AJT114" s="376"/>
      <c r="AJU114" s="376"/>
      <c r="AJV114" s="376"/>
      <c r="AJW114" s="376"/>
      <c r="AJX114" s="376"/>
      <c r="AJY114" s="376"/>
      <c r="AJZ114" s="376"/>
      <c r="AKA114" s="376"/>
      <c r="AKB114" s="376"/>
      <c r="AKC114" s="376"/>
      <c r="AKD114" s="376"/>
      <c r="AKE114" s="376"/>
      <c r="AKF114" s="376"/>
      <c r="AKG114" s="376"/>
      <c r="AKH114" s="376"/>
      <c r="AKI114" s="376"/>
      <c r="AKJ114" s="376"/>
      <c r="AKK114" s="376"/>
      <c r="AKL114" s="376"/>
      <c r="AKM114" s="376"/>
      <c r="AKN114" s="376"/>
      <c r="AKO114" s="376"/>
      <c r="AKP114" s="376"/>
      <c r="AKQ114" s="376"/>
      <c r="AKR114" s="376"/>
      <c r="AKS114" s="376"/>
      <c r="AKT114" s="376"/>
      <c r="AKU114" s="376"/>
      <c r="AKV114" s="376"/>
      <c r="AKW114" s="376"/>
      <c r="AKX114" s="376"/>
      <c r="AKY114" s="376"/>
      <c r="AKZ114" s="376"/>
      <c r="ALA114" s="376"/>
      <c r="ALB114" s="376"/>
      <c r="ALC114" s="376"/>
      <c r="ALD114" s="376"/>
      <c r="ALE114" s="376"/>
      <c r="ALF114" s="376"/>
      <c r="ALG114" s="376"/>
      <c r="ALH114" s="376"/>
      <c r="ALI114" s="376"/>
      <c r="ALJ114" s="376"/>
      <c r="ALK114" s="376"/>
      <c r="ALL114" s="376"/>
      <c r="ALM114" s="376"/>
      <c r="ALN114" s="376"/>
      <c r="ALO114" s="376"/>
      <c r="ALP114" s="376"/>
      <c r="ALQ114" s="376"/>
      <c r="ALR114" s="376"/>
      <c r="ALS114" s="376"/>
      <c r="ALT114" s="376"/>
      <c r="ALU114" s="376"/>
      <c r="ALV114" s="376"/>
      <c r="ALW114" s="376"/>
      <c r="ALX114" s="376"/>
      <c r="ALY114" s="376"/>
      <c r="ALZ114" s="376"/>
      <c r="AMA114" s="376"/>
      <c r="AMB114" s="376"/>
      <c r="AMC114" s="376"/>
      <c r="AMD114" s="376"/>
      <c r="AME114" s="376"/>
      <c r="AMF114" s="376"/>
      <c r="AMG114" s="376"/>
      <c r="AMH114" s="376"/>
      <c r="AMI114" s="376"/>
      <c r="AMJ114" s="376"/>
      <c r="AMK114" s="376"/>
      <c r="AML114" s="376"/>
      <c r="AMM114" s="376"/>
      <c r="AMN114" s="376"/>
      <c r="AMO114" s="376"/>
      <c r="AMP114" s="376"/>
      <c r="AMQ114" s="376"/>
      <c r="AMR114" s="376"/>
      <c r="AMS114" s="376"/>
      <c r="AMT114" s="376"/>
      <c r="AMU114" s="376"/>
      <c r="AMV114" s="376"/>
      <c r="AMW114" s="376"/>
      <c r="AMX114" s="376"/>
      <c r="AMY114" s="376"/>
      <c r="AMZ114" s="376"/>
      <c r="ANA114" s="376"/>
      <c r="ANB114" s="376"/>
      <c r="ANC114" s="376"/>
      <c r="AND114" s="376"/>
      <c r="ANE114" s="376"/>
      <c r="ANF114" s="376"/>
      <c r="ANG114" s="376"/>
      <c r="ANH114" s="376"/>
      <c r="ANI114" s="376"/>
      <c r="ANJ114" s="376"/>
      <c r="ANK114" s="376"/>
      <c r="ANL114" s="376"/>
      <c r="ANM114" s="376"/>
      <c r="ANN114" s="376"/>
      <c r="ANO114" s="376"/>
      <c r="ANP114" s="376"/>
      <c r="ANQ114" s="376"/>
      <c r="ANR114" s="376"/>
      <c r="ANS114" s="376"/>
      <c r="ANT114" s="376"/>
      <c r="ANU114" s="376"/>
      <c r="ANV114" s="376"/>
      <c r="ANW114" s="376"/>
      <c r="ANX114" s="376"/>
      <c r="ANY114" s="376"/>
      <c r="ANZ114" s="376"/>
      <c r="AOA114" s="376"/>
      <c r="AOB114" s="376"/>
      <c r="AOC114" s="376"/>
      <c r="AOD114" s="376"/>
      <c r="AOE114" s="376"/>
      <c r="AOF114" s="376"/>
      <c r="AOG114" s="376"/>
      <c r="AOH114" s="376"/>
      <c r="AOI114" s="376"/>
      <c r="AOJ114" s="376"/>
      <c r="AOK114" s="376"/>
      <c r="AOL114" s="376"/>
      <c r="AOM114" s="376"/>
      <c r="AON114" s="376"/>
      <c r="AOO114" s="376"/>
      <c r="AOP114" s="376"/>
      <c r="AOQ114" s="376"/>
      <c r="AOR114" s="376"/>
      <c r="AOS114" s="376"/>
      <c r="AOT114" s="376"/>
      <c r="AOU114" s="376"/>
      <c r="AOV114" s="376"/>
      <c r="AOW114" s="376"/>
      <c r="AOX114" s="376"/>
      <c r="AOY114" s="376"/>
      <c r="AOZ114" s="376"/>
      <c r="APA114" s="376"/>
      <c r="APB114" s="376"/>
      <c r="APC114" s="376"/>
      <c r="APD114" s="376"/>
      <c r="APE114" s="376"/>
      <c r="APF114" s="376"/>
      <c r="APG114" s="376"/>
      <c r="APH114" s="376"/>
      <c r="API114" s="376"/>
      <c r="APJ114" s="376"/>
      <c r="APK114" s="376"/>
      <c r="APL114" s="376"/>
      <c r="APM114" s="376"/>
      <c r="APN114" s="376"/>
      <c r="APO114" s="376"/>
      <c r="APP114" s="376"/>
      <c r="APQ114" s="376"/>
      <c r="APR114" s="376"/>
      <c r="APS114" s="376"/>
      <c r="APT114" s="376"/>
      <c r="APU114" s="376"/>
      <c r="APV114" s="376"/>
      <c r="APW114" s="376"/>
      <c r="APX114" s="376"/>
      <c r="APY114" s="376"/>
      <c r="APZ114" s="376"/>
      <c r="AQA114" s="376"/>
      <c r="AQB114" s="376"/>
      <c r="AQC114" s="376"/>
      <c r="AQD114" s="376"/>
      <c r="AQE114" s="376"/>
      <c r="AQF114" s="376"/>
      <c r="AQG114" s="376"/>
      <c r="AQH114" s="376"/>
      <c r="AQI114" s="376"/>
      <c r="AQJ114" s="376"/>
      <c r="AQK114" s="376"/>
      <c r="AQL114" s="376"/>
      <c r="AQM114" s="376"/>
      <c r="AQN114" s="376"/>
      <c r="AQO114" s="376"/>
      <c r="AQP114" s="376"/>
      <c r="AQQ114" s="376"/>
      <c r="AQR114" s="376"/>
      <c r="AQS114" s="376"/>
      <c r="AQT114" s="376"/>
      <c r="AQU114" s="376"/>
      <c r="AQV114" s="376"/>
      <c r="AQW114" s="376"/>
      <c r="AQX114" s="376"/>
      <c r="AQY114" s="376"/>
      <c r="AQZ114" s="376"/>
      <c r="ARA114" s="376"/>
      <c r="ARB114" s="376"/>
      <c r="ARC114" s="376"/>
      <c r="ARD114" s="376"/>
      <c r="ARE114" s="376"/>
      <c r="ARF114" s="376"/>
      <c r="ARG114" s="376"/>
      <c r="ARH114" s="376"/>
      <c r="ARI114" s="376"/>
      <c r="ARJ114" s="376"/>
      <c r="ARK114" s="376"/>
      <c r="ARL114" s="376"/>
      <c r="ARM114" s="376"/>
      <c r="ARN114" s="376"/>
      <c r="ARO114" s="376"/>
      <c r="ARP114" s="376"/>
      <c r="ARQ114" s="376"/>
      <c r="ARR114" s="376"/>
      <c r="ARS114" s="376"/>
      <c r="ART114" s="376"/>
      <c r="ARU114" s="376"/>
      <c r="ARV114" s="376"/>
      <c r="ARW114" s="376"/>
      <c r="ARX114" s="376"/>
      <c r="ARY114" s="376"/>
      <c r="ARZ114" s="376"/>
      <c r="ASA114" s="376"/>
      <c r="ASB114" s="376"/>
      <c r="ASC114" s="376"/>
      <c r="ASD114" s="376"/>
      <c r="ASE114" s="376"/>
      <c r="ASF114" s="376"/>
      <c r="ASG114" s="376"/>
      <c r="ASH114" s="376"/>
      <c r="ASI114" s="376"/>
      <c r="ASJ114" s="376"/>
      <c r="ASK114" s="376"/>
      <c r="ASL114" s="376"/>
      <c r="ASM114" s="376"/>
      <c r="ASN114" s="376"/>
      <c r="ASO114" s="376"/>
      <c r="ASP114" s="376"/>
      <c r="ASQ114" s="376"/>
      <c r="ASR114" s="376"/>
      <c r="ASS114" s="376"/>
      <c r="AST114" s="376"/>
      <c r="ASU114" s="376"/>
      <c r="ASV114" s="376"/>
      <c r="ASW114" s="376"/>
      <c r="ASX114" s="376"/>
      <c r="ASY114" s="376"/>
      <c r="ASZ114" s="376"/>
      <c r="ATA114" s="376"/>
      <c r="ATB114" s="376"/>
      <c r="ATC114" s="376"/>
      <c r="ATD114" s="376"/>
      <c r="ATE114" s="376"/>
      <c r="ATF114" s="376"/>
      <c r="ATG114" s="376"/>
      <c r="ATH114" s="376"/>
      <c r="ATI114" s="376"/>
      <c r="ATJ114" s="376"/>
      <c r="ATK114" s="376"/>
      <c r="ATL114" s="376"/>
      <c r="ATM114" s="376"/>
      <c r="ATN114" s="376"/>
      <c r="ATO114" s="376"/>
      <c r="ATP114" s="376"/>
      <c r="ATQ114" s="376"/>
      <c r="ATR114" s="376"/>
      <c r="ATS114" s="376"/>
      <c r="ATT114" s="376"/>
      <c r="ATU114" s="376"/>
      <c r="ATV114" s="376"/>
      <c r="ATW114" s="376"/>
      <c r="ATX114" s="376"/>
      <c r="ATY114" s="376"/>
      <c r="ATZ114" s="376"/>
      <c r="AUA114" s="376"/>
      <c r="AUB114" s="376"/>
      <c r="AUC114" s="376"/>
      <c r="AUD114" s="376"/>
      <c r="AUE114" s="376"/>
      <c r="AUF114" s="376"/>
      <c r="AUG114" s="376"/>
      <c r="AUH114" s="376"/>
      <c r="AUI114" s="376"/>
      <c r="AUJ114" s="376"/>
      <c r="AUK114" s="376"/>
      <c r="AUL114" s="376"/>
      <c r="AUM114" s="376"/>
      <c r="AUN114" s="376"/>
      <c r="AUO114" s="376"/>
      <c r="AUP114" s="376"/>
      <c r="AUQ114" s="376"/>
      <c r="AUR114" s="376"/>
      <c r="AUS114" s="376"/>
      <c r="AUT114" s="376"/>
      <c r="AUU114" s="376"/>
      <c r="AUV114" s="376"/>
      <c r="AUW114" s="376"/>
      <c r="AUX114" s="376"/>
      <c r="AUY114" s="376"/>
      <c r="AUZ114" s="376"/>
      <c r="AVA114" s="376"/>
      <c r="AVB114" s="376"/>
      <c r="AVC114" s="376"/>
      <c r="AVD114" s="376"/>
      <c r="AVE114" s="376"/>
      <c r="AVF114" s="376"/>
      <c r="AVG114" s="376"/>
      <c r="AVH114" s="376"/>
      <c r="AVI114" s="376"/>
      <c r="AVJ114" s="376"/>
      <c r="AVK114" s="376"/>
      <c r="AVL114" s="376"/>
      <c r="AVM114" s="376"/>
      <c r="AVN114" s="376"/>
      <c r="AVO114" s="376"/>
      <c r="AVP114" s="376"/>
      <c r="AVQ114" s="376"/>
      <c r="AVR114" s="376"/>
      <c r="AVS114" s="376"/>
      <c r="AVT114" s="376"/>
      <c r="AVU114" s="376"/>
      <c r="AVV114" s="376"/>
      <c r="AVW114" s="376"/>
      <c r="AVX114" s="376"/>
      <c r="AVY114" s="376"/>
      <c r="AVZ114" s="376"/>
      <c r="AWA114" s="376"/>
      <c r="AWB114" s="376"/>
      <c r="AWC114" s="376"/>
      <c r="AWD114" s="376"/>
      <c r="AWE114" s="376"/>
      <c r="AWF114" s="376"/>
      <c r="AWG114" s="376"/>
      <c r="AWH114" s="376"/>
      <c r="AWI114" s="376"/>
      <c r="AWJ114" s="376"/>
      <c r="AWK114" s="376"/>
      <c r="AWL114" s="376"/>
      <c r="AWM114" s="376"/>
      <c r="AWN114" s="376"/>
      <c r="AWO114" s="376"/>
      <c r="AWP114" s="376"/>
      <c r="AWQ114" s="376"/>
      <c r="AWR114" s="376"/>
      <c r="AWS114" s="376"/>
      <c r="AWT114" s="376"/>
      <c r="AWU114" s="376"/>
      <c r="AWV114" s="376"/>
      <c r="AWW114" s="376"/>
      <c r="AWX114" s="376"/>
      <c r="AWY114" s="376"/>
      <c r="AWZ114" s="376"/>
      <c r="AXA114" s="376"/>
      <c r="AXB114" s="376"/>
      <c r="AXC114" s="376"/>
      <c r="AXD114" s="376"/>
      <c r="AXE114" s="376"/>
      <c r="AXF114" s="376"/>
      <c r="AXG114" s="376"/>
      <c r="AXH114" s="376"/>
      <c r="AXI114" s="376"/>
      <c r="AXJ114" s="376"/>
      <c r="AXK114" s="376"/>
      <c r="AXL114" s="376"/>
      <c r="AXM114" s="376"/>
      <c r="AXN114" s="376"/>
      <c r="AXO114" s="376"/>
      <c r="AXP114" s="376"/>
      <c r="AXQ114" s="376"/>
      <c r="AXR114" s="376"/>
      <c r="AXS114" s="376"/>
      <c r="AXT114" s="376"/>
      <c r="AXU114" s="376"/>
      <c r="AXV114" s="376"/>
      <c r="AXW114" s="376"/>
      <c r="AXX114" s="376"/>
      <c r="AXY114" s="376"/>
      <c r="AXZ114" s="376"/>
      <c r="AYA114" s="376"/>
      <c r="AYB114" s="376"/>
      <c r="AYC114" s="376"/>
      <c r="AYD114" s="376"/>
      <c r="AYE114" s="376"/>
      <c r="AYF114" s="376"/>
      <c r="AYG114" s="376"/>
      <c r="AYH114" s="376"/>
      <c r="AYI114" s="376"/>
      <c r="AYJ114" s="376"/>
      <c r="AYK114" s="376"/>
      <c r="AYL114" s="376"/>
      <c r="AYM114" s="376"/>
      <c r="AYN114" s="376"/>
      <c r="AYO114" s="376"/>
      <c r="AYP114" s="376"/>
      <c r="AYQ114" s="376"/>
      <c r="AYR114" s="376"/>
      <c r="AYS114" s="376"/>
      <c r="AYT114" s="376"/>
      <c r="AYU114" s="376"/>
      <c r="AYV114" s="376"/>
      <c r="AYW114" s="376"/>
      <c r="AYX114" s="376"/>
      <c r="AYY114" s="376"/>
      <c r="AYZ114" s="376"/>
      <c r="AZA114" s="376"/>
      <c r="AZB114" s="376"/>
      <c r="AZC114" s="376"/>
      <c r="AZD114" s="376"/>
      <c r="AZE114" s="376"/>
      <c r="AZF114" s="376"/>
      <c r="AZG114" s="376"/>
      <c r="AZH114" s="376"/>
      <c r="AZI114" s="376"/>
      <c r="AZJ114" s="376"/>
      <c r="AZK114" s="376"/>
      <c r="AZL114" s="376"/>
      <c r="AZM114" s="376"/>
      <c r="AZN114" s="376"/>
      <c r="AZO114" s="376"/>
      <c r="AZP114" s="376"/>
      <c r="AZQ114" s="376"/>
      <c r="AZR114" s="376"/>
      <c r="AZS114" s="376"/>
      <c r="AZT114" s="376"/>
      <c r="AZU114" s="376"/>
      <c r="AZV114" s="376"/>
      <c r="AZW114" s="376"/>
      <c r="AZX114" s="376"/>
      <c r="AZY114" s="376"/>
      <c r="AZZ114" s="376"/>
      <c r="BAA114" s="376"/>
      <c r="BAB114" s="376"/>
      <c r="BAC114" s="376"/>
      <c r="BAD114" s="376"/>
      <c r="BAE114" s="376"/>
      <c r="BAF114" s="376"/>
      <c r="BAG114" s="376"/>
      <c r="BAH114" s="376"/>
      <c r="BAI114" s="376"/>
      <c r="BAJ114" s="376"/>
      <c r="BAK114" s="376"/>
      <c r="BAL114" s="376"/>
      <c r="BAM114" s="376"/>
      <c r="BAN114" s="376"/>
      <c r="BAO114" s="376"/>
      <c r="BAP114" s="376"/>
      <c r="BAQ114" s="376"/>
      <c r="BAR114" s="376"/>
      <c r="BAS114" s="376"/>
      <c r="BAT114" s="376"/>
      <c r="BAU114" s="376"/>
      <c r="BAV114" s="376"/>
      <c r="BAW114" s="376"/>
      <c r="BAX114" s="376"/>
      <c r="BAY114" s="376"/>
      <c r="BAZ114" s="376"/>
      <c r="BBA114" s="376"/>
      <c r="BBB114" s="376"/>
      <c r="BBC114" s="376"/>
      <c r="BBD114" s="376"/>
      <c r="BBE114" s="376"/>
      <c r="BBF114" s="376"/>
      <c r="BBG114" s="376"/>
      <c r="BBH114" s="376"/>
      <c r="BBI114" s="376"/>
      <c r="BBJ114" s="376"/>
      <c r="BBK114" s="376"/>
      <c r="BBL114" s="376"/>
      <c r="BBM114" s="376"/>
      <c r="BBN114" s="376"/>
      <c r="BBO114" s="376"/>
      <c r="BBP114" s="376"/>
      <c r="BBQ114" s="376"/>
      <c r="BBR114" s="376"/>
      <c r="BBS114" s="376"/>
      <c r="BBT114" s="376"/>
      <c r="BBU114" s="376"/>
      <c r="BBV114" s="376"/>
      <c r="BBW114" s="376"/>
      <c r="BBX114" s="376"/>
      <c r="BBY114" s="376"/>
      <c r="BBZ114" s="376"/>
      <c r="BCA114" s="376"/>
      <c r="BCB114" s="376"/>
      <c r="BCC114" s="376"/>
      <c r="BCD114" s="376"/>
      <c r="BCE114" s="376"/>
      <c r="BCF114" s="376"/>
      <c r="BCG114" s="376"/>
      <c r="BCH114" s="376"/>
      <c r="BCI114" s="376"/>
      <c r="BCJ114" s="376"/>
      <c r="BCK114" s="376"/>
      <c r="BCL114" s="376"/>
      <c r="BCM114" s="376"/>
      <c r="BCN114" s="376"/>
      <c r="BCO114" s="376"/>
      <c r="BCP114" s="376"/>
      <c r="BCQ114" s="376"/>
      <c r="BCR114" s="376"/>
      <c r="BCS114" s="376"/>
      <c r="BCT114" s="376"/>
      <c r="BCU114" s="376"/>
      <c r="BCV114" s="376"/>
      <c r="BCW114" s="376"/>
      <c r="BCX114" s="376"/>
      <c r="BCY114" s="376"/>
      <c r="BCZ114" s="376"/>
      <c r="BDA114" s="376"/>
      <c r="BDB114" s="376"/>
      <c r="BDC114" s="376"/>
      <c r="BDD114" s="376"/>
      <c r="BDE114" s="376"/>
      <c r="BDF114" s="376"/>
      <c r="BDG114" s="376"/>
      <c r="BDH114" s="376"/>
      <c r="BDI114" s="376"/>
      <c r="BDJ114" s="376"/>
      <c r="BDK114" s="376"/>
      <c r="BDL114" s="376"/>
      <c r="BDM114" s="376"/>
      <c r="BDN114" s="376"/>
      <c r="BDO114" s="376"/>
      <c r="BDP114" s="376"/>
      <c r="BDQ114" s="376"/>
      <c r="BDR114" s="376"/>
      <c r="BDS114" s="376"/>
      <c r="BDT114" s="376"/>
      <c r="BDU114" s="376"/>
      <c r="BDV114" s="376"/>
      <c r="BDW114" s="376"/>
      <c r="BDX114" s="376"/>
      <c r="BDY114" s="376"/>
      <c r="BDZ114" s="376"/>
      <c r="BEA114" s="376"/>
      <c r="BEB114" s="376"/>
      <c r="BEC114" s="376"/>
      <c r="BED114" s="376"/>
      <c r="BEE114" s="376"/>
      <c r="BEF114" s="376"/>
      <c r="BEG114" s="376"/>
      <c r="BEH114" s="376"/>
      <c r="BEI114" s="376"/>
      <c r="BEJ114" s="376"/>
      <c r="BEK114" s="376"/>
      <c r="BEL114" s="376"/>
      <c r="BEM114" s="376"/>
      <c r="BEN114" s="376"/>
      <c r="BEO114" s="376"/>
      <c r="BEP114" s="376"/>
      <c r="BEQ114" s="376"/>
      <c r="BER114" s="376"/>
      <c r="BES114" s="376"/>
      <c r="BET114" s="376"/>
      <c r="BEU114" s="376"/>
      <c r="BEV114" s="376"/>
      <c r="BEW114" s="376"/>
      <c r="BEX114" s="376"/>
      <c r="BEY114" s="376"/>
      <c r="BEZ114" s="376"/>
      <c r="BFA114" s="376"/>
      <c r="BFB114" s="376"/>
      <c r="BFC114" s="376"/>
      <c r="BFD114" s="376"/>
      <c r="BFE114" s="376"/>
      <c r="BFF114" s="376"/>
      <c r="BFG114" s="376"/>
      <c r="BFH114" s="376"/>
      <c r="BFI114" s="376"/>
      <c r="BFJ114" s="376"/>
      <c r="BFK114" s="376"/>
      <c r="BFL114" s="376"/>
      <c r="BFM114" s="376"/>
      <c r="BFN114" s="376"/>
      <c r="BFO114" s="376"/>
      <c r="BFP114" s="376"/>
      <c r="BFQ114" s="376"/>
      <c r="BFR114" s="376"/>
      <c r="BFS114" s="376"/>
      <c r="BFT114" s="376"/>
      <c r="BFU114" s="376"/>
      <c r="BFV114" s="376"/>
      <c r="BFW114" s="376"/>
      <c r="BFX114" s="376"/>
      <c r="BFY114" s="376"/>
      <c r="BFZ114" s="376"/>
      <c r="BGA114" s="376"/>
      <c r="BGB114" s="376"/>
      <c r="BGC114" s="376"/>
      <c r="BGD114" s="376"/>
      <c r="BGE114" s="376"/>
      <c r="BGF114" s="376"/>
      <c r="BGG114" s="376"/>
      <c r="BGH114" s="376"/>
      <c r="BGI114" s="376"/>
      <c r="BGJ114" s="376"/>
      <c r="BGK114" s="376"/>
      <c r="BGL114" s="376"/>
      <c r="BGM114" s="376"/>
      <c r="BGN114" s="376"/>
      <c r="BGO114" s="376"/>
      <c r="BGP114" s="376"/>
      <c r="BGQ114" s="376"/>
      <c r="BGR114" s="376"/>
      <c r="BGS114" s="376"/>
      <c r="BGT114" s="376"/>
      <c r="BGU114" s="376"/>
      <c r="BGV114" s="376"/>
      <c r="BGW114" s="376"/>
      <c r="BGX114" s="376"/>
      <c r="BGY114" s="376"/>
      <c r="BGZ114" s="376"/>
      <c r="BHA114" s="376"/>
      <c r="BHB114" s="376"/>
      <c r="BHC114" s="376"/>
      <c r="BHD114" s="376"/>
      <c r="BHE114" s="376"/>
      <c r="BHF114" s="376"/>
      <c r="BHG114" s="376"/>
      <c r="BHH114" s="376"/>
      <c r="BHI114" s="376"/>
      <c r="BHJ114" s="376"/>
      <c r="BHK114" s="376"/>
      <c r="BHL114" s="376"/>
      <c r="BHM114" s="376"/>
      <c r="BHN114" s="376"/>
      <c r="BHO114" s="376"/>
      <c r="BHP114" s="376"/>
      <c r="BHQ114" s="376"/>
      <c r="BHR114" s="376"/>
      <c r="BHS114" s="376"/>
      <c r="BHT114" s="376"/>
      <c r="BHU114" s="376"/>
      <c r="BHV114" s="376"/>
      <c r="BHW114" s="376"/>
      <c r="BHX114" s="376"/>
      <c r="BHY114" s="376"/>
      <c r="BHZ114" s="376"/>
      <c r="BIA114" s="376"/>
      <c r="BIB114" s="376"/>
      <c r="BIC114" s="376"/>
      <c r="BID114" s="376"/>
      <c r="BIE114" s="376"/>
      <c r="BIF114" s="376"/>
      <c r="BIG114" s="376"/>
      <c r="BIH114" s="376"/>
      <c r="BII114" s="376"/>
      <c r="BIJ114" s="376"/>
      <c r="BIK114" s="376"/>
      <c r="BIL114" s="376"/>
      <c r="BIM114" s="376"/>
      <c r="BIN114" s="376"/>
      <c r="BIO114" s="376"/>
      <c r="BIP114" s="376"/>
      <c r="BIQ114" s="376"/>
      <c r="BIR114" s="376"/>
      <c r="BIS114" s="376"/>
      <c r="BIT114" s="376"/>
      <c r="BIU114" s="376"/>
      <c r="BIV114" s="376"/>
      <c r="BIW114" s="376"/>
      <c r="BIX114" s="376"/>
      <c r="BIY114" s="376"/>
      <c r="BIZ114" s="376"/>
      <c r="BJA114" s="376"/>
      <c r="BJB114" s="376"/>
      <c r="BJC114" s="376"/>
      <c r="BJD114" s="376"/>
      <c r="BJE114" s="376"/>
      <c r="BJF114" s="376"/>
      <c r="BJG114" s="376"/>
      <c r="BJH114" s="376"/>
      <c r="BJI114" s="376"/>
      <c r="BJJ114" s="376"/>
      <c r="BJK114" s="376"/>
      <c r="BJL114" s="376"/>
      <c r="BJM114" s="376"/>
      <c r="BJN114" s="376"/>
      <c r="BJO114" s="376"/>
      <c r="BJP114" s="376"/>
      <c r="BJQ114" s="376"/>
      <c r="BJR114" s="376"/>
      <c r="BJS114" s="376"/>
      <c r="BJT114" s="376"/>
      <c r="BJU114" s="376"/>
      <c r="BJV114" s="376"/>
      <c r="BJW114" s="376"/>
      <c r="BJX114" s="376"/>
      <c r="BJY114" s="376"/>
      <c r="BJZ114" s="376"/>
      <c r="BKA114" s="376"/>
      <c r="BKB114" s="376"/>
      <c r="BKC114" s="376"/>
      <c r="BKD114" s="376"/>
      <c r="BKE114" s="376"/>
      <c r="BKF114" s="376"/>
      <c r="BKG114" s="376"/>
      <c r="BKH114" s="376"/>
      <c r="BKI114" s="376"/>
      <c r="BKJ114" s="376"/>
      <c r="BKK114" s="376"/>
      <c r="BKL114" s="376"/>
      <c r="BKM114" s="376"/>
      <c r="BKN114" s="376"/>
      <c r="BKO114" s="376"/>
      <c r="BKP114" s="376"/>
      <c r="BKQ114" s="376"/>
      <c r="BKR114" s="376"/>
      <c r="BKS114" s="376"/>
      <c r="BKT114" s="376"/>
      <c r="BKU114" s="376"/>
      <c r="BKV114" s="376"/>
      <c r="BKW114" s="376"/>
      <c r="BKX114" s="376"/>
      <c r="BKY114" s="376"/>
      <c r="BKZ114" s="376"/>
      <c r="BLA114" s="376"/>
      <c r="BLB114" s="376"/>
      <c r="BLC114" s="376"/>
      <c r="BLD114" s="376"/>
      <c r="BLE114" s="376"/>
      <c r="BLF114" s="376"/>
      <c r="BLG114" s="376"/>
      <c r="BLH114" s="376"/>
      <c r="BLI114" s="376"/>
      <c r="BLJ114" s="376"/>
      <c r="BLK114" s="376"/>
      <c r="BLL114" s="376"/>
      <c r="BLM114" s="376"/>
      <c r="BLN114" s="376"/>
      <c r="BLO114" s="376"/>
      <c r="BLP114" s="376"/>
      <c r="BLQ114" s="376"/>
      <c r="BLR114" s="376"/>
      <c r="BLS114" s="376"/>
      <c r="BLT114" s="376"/>
      <c r="BLU114" s="376"/>
      <c r="BLV114" s="376"/>
      <c r="BLW114" s="376"/>
      <c r="BLX114" s="376"/>
      <c r="BLY114" s="376"/>
      <c r="BLZ114" s="376"/>
      <c r="BMA114" s="376"/>
      <c r="BMB114" s="376"/>
      <c r="BMC114" s="376"/>
      <c r="BMD114" s="376"/>
      <c r="BME114" s="376"/>
      <c r="BMF114" s="376"/>
      <c r="BMG114" s="376"/>
      <c r="BMH114" s="376"/>
      <c r="BMI114" s="376"/>
      <c r="BMJ114" s="376"/>
      <c r="BMK114" s="376"/>
      <c r="BML114" s="376"/>
      <c r="BMM114" s="376"/>
      <c r="BMN114" s="376"/>
      <c r="BMO114" s="376"/>
      <c r="BMP114" s="376"/>
      <c r="BMQ114" s="376"/>
      <c r="BMR114" s="376"/>
      <c r="BMS114" s="376"/>
      <c r="BMT114" s="376"/>
      <c r="BMU114" s="376"/>
      <c r="BMV114" s="376"/>
      <c r="BMW114" s="376"/>
      <c r="BMX114" s="376"/>
      <c r="BMY114" s="376"/>
      <c r="BMZ114" s="376"/>
      <c r="BNA114" s="376"/>
      <c r="BNB114" s="376"/>
      <c r="BNC114" s="376"/>
      <c r="BND114" s="376"/>
      <c r="BNE114" s="376"/>
      <c r="BNF114" s="376"/>
      <c r="BNG114" s="376"/>
      <c r="BNH114" s="376"/>
      <c r="BNI114" s="376"/>
      <c r="BNJ114" s="376"/>
      <c r="BNK114" s="376"/>
      <c r="BNL114" s="376"/>
      <c r="BNM114" s="376"/>
      <c r="BNN114" s="376"/>
      <c r="BNO114" s="376"/>
      <c r="BNP114" s="376"/>
      <c r="BNQ114" s="376"/>
      <c r="BNR114" s="376"/>
      <c r="BNS114" s="376"/>
      <c r="BNT114" s="376"/>
      <c r="BNU114" s="376"/>
      <c r="BNV114" s="376"/>
      <c r="BNW114" s="376"/>
      <c r="BNX114" s="376"/>
      <c r="BNY114" s="376"/>
      <c r="BNZ114" s="376"/>
      <c r="BOA114" s="376"/>
      <c r="BOB114" s="376"/>
      <c r="BOC114" s="376"/>
      <c r="BOD114" s="376"/>
      <c r="BOE114" s="376"/>
      <c r="BOF114" s="376"/>
      <c r="BOG114" s="376"/>
      <c r="BOH114" s="376"/>
      <c r="BOI114" s="376"/>
      <c r="BOJ114" s="376"/>
      <c r="BOK114" s="376"/>
      <c r="BOL114" s="376"/>
      <c r="BOM114" s="376"/>
      <c r="BON114" s="376"/>
      <c r="BOO114" s="376"/>
      <c r="BOP114" s="376"/>
      <c r="BOQ114" s="376"/>
      <c r="BOR114" s="376"/>
      <c r="BOS114" s="376"/>
      <c r="BOT114" s="376"/>
      <c r="BOU114" s="376"/>
      <c r="BOV114" s="376"/>
      <c r="BOW114" s="376"/>
      <c r="BOX114" s="376"/>
      <c r="BOY114" s="376"/>
      <c r="BOZ114" s="376"/>
      <c r="BPA114" s="376"/>
      <c r="BPB114" s="376"/>
      <c r="BPC114" s="376"/>
      <c r="BPD114" s="376"/>
      <c r="BPE114" s="376"/>
      <c r="BPF114" s="376"/>
      <c r="BPG114" s="376"/>
      <c r="BPH114" s="376"/>
      <c r="BPI114" s="376"/>
      <c r="BPJ114" s="376"/>
      <c r="BPK114" s="376"/>
      <c r="BPL114" s="376"/>
      <c r="BPM114" s="376"/>
      <c r="BPN114" s="376"/>
      <c r="BPO114" s="376"/>
      <c r="BPP114" s="376"/>
      <c r="BPQ114" s="376"/>
      <c r="BPR114" s="376"/>
      <c r="BPS114" s="376"/>
      <c r="BPT114" s="376"/>
      <c r="BPU114" s="376"/>
      <c r="BPV114" s="376"/>
      <c r="BPW114" s="376"/>
      <c r="BPX114" s="376"/>
      <c r="BPY114" s="376"/>
      <c r="BPZ114" s="376"/>
      <c r="BQA114" s="376"/>
      <c r="BQB114" s="376"/>
      <c r="BQC114" s="376"/>
      <c r="BQD114" s="376"/>
      <c r="BQE114" s="376"/>
      <c r="BQF114" s="376"/>
      <c r="BQG114" s="376"/>
      <c r="BQH114" s="376"/>
      <c r="BQI114" s="376"/>
      <c r="BQJ114" s="376"/>
      <c r="BQK114" s="376"/>
      <c r="BQL114" s="376"/>
      <c r="BQM114" s="376"/>
      <c r="BQN114" s="376"/>
      <c r="BQO114" s="376"/>
      <c r="BQP114" s="376"/>
      <c r="BQQ114" s="376"/>
      <c r="BQR114" s="376"/>
      <c r="BQS114" s="376"/>
      <c r="BQT114" s="376"/>
      <c r="BQU114" s="376"/>
      <c r="BQV114" s="376"/>
      <c r="BQW114" s="376"/>
      <c r="BQX114" s="376"/>
      <c r="BQY114" s="376"/>
      <c r="BQZ114" s="376"/>
      <c r="BRA114" s="376"/>
      <c r="BRB114" s="376"/>
      <c r="BRC114" s="376"/>
      <c r="BRD114" s="376"/>
      <c r="BRE114" s="376"/>
      <c r="BRF114" s="376"/>
      <c r="BRG114" s="376"/>
      <c r="BRH114" s="376"/>
      <c r="BRI114" s="376"/>
      <c r="BRJ114" s="376"/>
      <c r="BRK114" s="376"/>
      <c r="BRL114" s="376"/>
      <c r="BRM114" s="376"/>
      <c r="BRN114" s="376"/>
      <c r="BRO114" s="376"/>
      <c r="BRP114" s="376"/>
      <c r="BRQ114" s="376"/>
      <c r="BRR114" s="376"/>
      <c r="BRS114" s="376"/>
      <c r="BRT114" s="376"/>
      <c r="BRU114" s="376"/>
      <c r="BRV114" s="376"/>
      <c r="BRW114" s="376"/>
      <c r="BRX114" s="376"/>
      <c r="BRY114" s="376"/>
      <c r="BRZ114" s="376"/>
      <c r="BSA114" s="376"/>
      <c r="BSB114" s="376"/>
      <c r="BSC114" s="376"/>
      <c r="BSD114" s="376"/>
      <c r="BSE114" s="376"/>
      <c r="BSF114" s="376"/>
      <c r="BSG114" s="376"/>
      <c r="BSH114" s="376"/>
      <c r="BSI114" s="376"/>
      <c r="BSJ114" s="376"/>
      <c r="BSK114" s="376"/>
      <c r="BSL114" s="376"/>
      <c r="BSM114" s="376"/>
      <c r="BSN114" s="376"/>
      <c r="BSO114" s="376"/>
      <c r="BSP114" s="376"/>
      <c r="BSQ114" s="376"/>
      <c r="BSR114" s="376"/>
      <c r="BSS114" s="376"/>
      <c r="BST114" s="376"/>
      <c r="BSU114" s="376"/>
      <c r="BSV114" s="376"/>
      <c r="BSW114" s="376"/>
      <c r="BSX114" s="376"/>
      <c r="BSY114" s="376"/>
      <c r="BSZ114" s="376"/>
      <c r="BTA114" s="376"/>
      <c r="BTB114" s="376"/>
      <c r="BTC114" s="376"/>
      <c r="BTD114" s="376"/>
      <c r="BTE114" s="376"/>
      <c r="BTF114" s="376"/>
      <c r="BTG114" s="376"/>
      <c r="BTH114" s="376"/>
      <c r="BTI114" s="376"/>
      <c r="BTJ114" s="376"/>
      <c r="BTK114" s="376"/>
      <c r="BTL114" s="376"/>
      <c r="BTM114" s="376"/>
      <c r="BTN114" s="376"/>
      <c r="BTO114" s="376"/>
      <c r="BTP114" s="376"/>
      <c r="BTQ114" s="376"/>
      <c r="BTR114" s="376"/>
      <c r="BTS114" s="376"/>
      <c r="BTT114" s="376"/>
      <c r="BTU114" s="376"/>
      <c r="BTV114" s="376"/>
      <c r="BTW114" s="376"/>
      <c r="BTX114" s="376"/>
      <c r="BTY114" s="376"/>
      <c r="BTZ114" s="376"/>
      <c r="BUA114" s="376"/>
      <c r="BUB114" s="376"/>
      <c r="BUC114" s="376"/>
      <c r="BUD114" s="376"/>
      <c r="BUE114" s="376"/>
      <c r="BUF114" s="376"/>
      <c r="BUG114" s="376"/>
      <c r="BUH114" s="376"/>
      <c r="BUI114" s="376"/>
      <c r="BUJ114" s="376"/>
      <c r="BUK114" s="376"/>
      <c r="BUL114" s="376"/>
      <c r="BUM114" s="376"/>
      <c r="BUN114" s="376"/>
      <c r="BUO114" s="376"/>
      <c r="BUP114" s="376"/>
      <c r="BUQ114" s="376"/>
      <c r="BUR114" s="376"/>
      <c r="BUS114" s="376"/>
      <c r="BUT114" s="376"/>
      <c r="BUU114" s="376"/>
      <c r="BUV114" s="376"/>
      <c r="BUW114" s="376"/>
      <c r="BUX114" s="376"/>
      <c r="BUY114" s="376"/>
      <c r="BUZ114" s="376"/>
      <c r="BVA114" s="376"/>
      <c r="BVB114" s="376"/>
      <c r="BVC114" s="376"/>
      <c r="BVD114" s="376"/>
      <c r="BVE114" s="376"/>
      <c r="BVF114" s="376"/>
      <c r="BVG114" s="376"/>
      <c r="BVH114" s="376"/>
      <c r="BVI114" s="376"/>
      <c r="BVJ114" s="376"/>
      <c r="BVK114" s="376"/>
      <c r="BVL114" s="376"/>
      <c r="BVM114" s="376"/>
      <c r="BVN114" s="376"/>
      <c r="BVO114" s="376"/>
      <c r="BVP114" s="376"/>
      <c r="BVQ114" s="376"/>
      <c r="BVR114" s="376"/>
      <c r="BVS114" s="376"/>
      <c r="BVT114" s="376"/>
      <c r="BVU114" s="376"/>
      <c r="BVV114" s="376"/>
      <c r="BVW114" s="376"/>
      <c r="BVX114" s="376"/>
      <c r="BVY114" s="376"/>
      <c r="BVZ114" s="376"/>
      <c r="BWA114" s="376"/>
      <c r="BWB114" s="376"/>
      <c r="BWC114" s="376"/>
      <c r="BWD114" s="376"/>
      <c r="BWE114" s="376"/>
      <c r="BWF114" s="376"/>
      <c r="BWG114" s="376"/>
      <c r="BWH114" s="376"/>
      <c r="BWI114" s="376"/>
      <c r="BWJ114" s="376"/>
      <c r="BWK114" s="376"/>
      <c r="BWL114" s="376"/>
      <c r="BWM114" s="376"/>
      <c r="BWN114" s="376"/>
      <c r="BWO114" s="376"/>
      <c r="BWP114" s="376"/>
      <c r="BWQ114" s="376"/>
      <c r="BWR114" s="376"/>
      <c r="BWS114" s="376"/>
      <c r="BWT114" s="376"/>
      <c r="BWU114" s="376"/>
      <c r="BWV114" s="376"/>
      <c r="BWW114" s="376"/>
      <c r="BWX114" s="376"/>
      <c r="BWY114" s="376"/>
      <c r="BWZ114" s="376"/>
      <c r="BXA114" s="376"/>
      <c r="BXB114" s="376"/>
      <c r="BXC114" s="376"/>
      <c r="BXD114" s="376"/>
      <c r="BXE114" s="376"/>
      <c r="BXF114" s="376"/>
      <c r="BXG114" s="376"/>
      <c r="BXH114" s="376"/>
      <c r="BXI114" s="376"/>
      <c r="BXJ114" s="376"/>
      <c r="BXK114" s="376"/>
      <c r="BXL114" s="376"/>
      <c r="BXM114" s="376"/>
      <c r="BXN114" s="376"/>
      <c r="BXO114" s="376"/>
      <c r="BXP114" s="376"/>
      <c r="BXQ114" s="376"/>
      <c r="BXR114" s="376"/>
      <c r="BXS114" s="376"/>
      <c r="BXT114" s="376"/>
      <c r="BXU114" s="376"/>
      <c r="BXV114" s="376"/>
      <c r="BXW114" s="376"/>
      <c r="BXX114" s="376"/>
      <c r="BXY114" s="376"/>
      <c r="BXZ114" s="376"/>
      <c r="BYA114" s="376"/>
      <c r="BYB114" s="376"/>
      <c r="BYC114" s="376"/>
      <c r="BYD114" s="376"/>
      <c r="BYE114" s="376"/>
      <c r="BYF114" s="376"/>
      <c r="BYG114" s="376"/>
      <c r="BYH114" s="376"/>
      <c r="BYI114" s="376"/>
      <c r="BYJ114" s="376"/>
      <c r="BYK114" s="376"/>
      <c r="BYL114" s="376"/>
      <c r="BYM114" s="376"/>
      <c r="BYN114" s="376"/>
      <c r="BYO114" s="376"/>
      <c r="BYP114" s="376"/>
      <c r="BYQ114" s="376"/>
      <c r="BYR114" s="376"/>
      <c r="BYS114" s="376"/>
      <c r="BYT114" s="376"/>
      <c r="BYU114" s="376"/>
      <c r="BYV114" s="376"/>
      <c r="BYW114" s="376"/>
      <c r="BYX114" s="376"/>
      <c r="BYY114" s="376"/>
      <c r="BYZ114" s="376"/>
      <c r="BZA114" s="376"/>
      <c r="BZB114" s="376"/>
      <c r="BZC114" s="376"/>
      <c r="BZD114" s="376"/>
      <c r="BZE114" s="376"/>
      <c r="BZF114" s="376"/>
      <c r="BZG114" s="376"/>
      <c r="BZH114" s="376"/>
      <c r="BZI114" s="376"/>
      <c r="BZJ114" s="376"/>
      <c r="BZK114" s="376"/>
      <c r="BZL114" s="376"/>
      <c r="BZM114" s="376"/>
      <c r="BZN114" s="376"/>
      <c r="BZO114" s="376"/>
      <c r="BZP114" s="376"/>
      <c r="BZQ114" s="376"/>
      <c r="BZR114" s="376"/>
      <c r="BZS114" s="376"/>
      <c r="BZT114" s="376"/>
      <c r="BZU114" s="376"/>
      <c r="BZV114" s="376"/>
      <c r="BZW114" s="376"/>
      <c r="BZX114" s="376"/>
      <c r="BZY114" s="376"/>
      <c r="BZZ114" s="376"/>
      <c r="CAA114" s="376"/>
      <c r="CAB114" s="376"/>
      <c r="CAC114" s="376"/>
      <c r="CAD114" s="376"/>
      <c r="CAE114" s="376"/>
      <c r="CAF114" s="376"/>
      <c r="CAG114" s="376"/>
      <c r="CAH114" s="376"/>
      <c r="CAI114" s="376"/>
      <c r="CAJ114" s="376"/>
      <c r="CAK114" s="376"/>
      <c r="CAL114" s="376"/>
      <c r="CAM114" s="376"/>
      <c r="CAN114" s="376"/>
      <c r="CAO114" s="376"/>
      <c r="CAP114" s="376"/>
      <c r="CAQ114" s="376"/>
      <c r="CAR114" s="376"/>
      <c r="CAS114" s="376"/>
      <c r="CAT114" s="376"/>
      <c r="CAU114" s="376"/>
      <c r="CAV114" s="376"/>
      <c r="CAW114" s="376"/>
      <c r="CAX114" s="376"/>
      <c r="CAY114" s="376"/>
      <c r="CAZ114" s="376"/>
      <c r="CBA114" s="376"/>
      <c r="CBB114" s="376"/>
      <c r="CBC114" s="376"/>
      <c r="CBD114" s="376"/>
      <c r="CBE114" s="376"/>
      <c r="CBF114" s="376"/>
      <c r="CBG114" s="376"/>
      <c r="CBH114" s="376"/>
      <c r="CBI114" s="376"/>
      <c r="CBJ114" s="376"/>
      <c r="CBK114" s="376"/>
      <c r="CBL114" s="376"/>
      <c r="CBM114" s="376"/>
      <c r="CBN114" s="376"/>
      <c r="CBO114" s="376"/>
      <c r="CBP114" s="376"/>
      <c r="CBQ114" s="376"/>
      <c r="CBR114" s="376"/>
      <c r="CBS114" s="376"/>
      <c r="CBT114" s="376"/>
      <c r="CBU114" s="376"/>
      <c r="CBV114" s="376"/>
      <c r="CBW114" s="376"/>
      <c r="CBX114" s="376"/>
      <c r="CBY114" s="376"/>
      <c r="CBZ114" s="376"/>
      <c r="CCA114" s="376"/>
      <c r="CCB114" s="376"/>
      <c r="CCC114" s="376"/>
      <c r="CCD114" s="376"/>
      <c r="CCE114" s="376"/>
      <c r="CCF114" s="376"/>
      <c r="CCG114" s="376"/>
      <c r="CCH114" s="376"/>
      <c r="CCI114" s="376"/>
      <c r="CCJ114" s="376"/>
      <c r="CCK114" s="376"/>
      <c r="CCL114" s="376"/>
      <c r="CCM114" s="376"/>
      <c r="CCN114" s="376"/>
      <c r="CCO114" s="376"/>
      <c r="CCP114" s="376"/>
      <c r="CCQ114" s="376"/>
      <c r="CCR114" s="376"/>
      <c r="CCS114" s="376"/>
      <c r="CCT114" s="376"/>
      <c r="CCU114" s="376"/>
      <c r="CCV114" s="376"/>
      <c r="CCW114" s="376"/>
      <c r="CCX114" s="376"/>
      <c r="CCY114" s="376"/>
      <c r="CCZ114" s="376"/>
      <c r="CDA114" s="376"/>
      <c r="CDB114" s="376"/>
      <c r="CDC114" s="376"/>
      <c r="CDD114" s="376"/>
      <c r="CDE114" s="376"/>
      <c r="CDF114" s="376"/>
      <c r="CDG114" s="376"/>
      <c r="CDH114" s="376"/>
      <c r="CDI114" s="376"/>
      <c r="CDJ114" s="376"/>
      <c r="CDK114" s="376"/>
      <c r="CDL114" s="376"/>
      <c r="CDM114" s="376"/>
      <c r="CDN114" s="376"/>
      <c r="CDO114" s="376"/>
      <c r="CDP114" s="376"/>
      <c r="CDQ114" s="376"/>
      <c r="CDR114" s="376"/>
      <c r="CDS114" s="376"/>
      <c r="CDT114" s="376"/>
      <c r="CDU114" s="376"/>
      <c r="CDV114" s="376"/>
      <c r="CDW114" s="376"/>
      <c r="CDX114" s="376"/>
      <c r="CDY114" s="376"/>
      <c r="CDZ114" s="376"/>
      <c r="CEA114" s="376"/>
      <c r="CEB114" s="376"/>
      <c r="CEC114" s="376"/>
      <c r="CED114" s="376"/>
      <c r="CEE114" s="376"/>
      <c r="CEF114" s="376"/>
      <c r="CEG114" s="376"/>
      <c r="CEH114" s="376"/>
      <c r="CEI114" s="376"/>
      <c r="CEJ114" s="376"/>
      <c r="CEK114" s="376"/>
      <c r="CEL114" s="376"/>
      <c r="CEM114" s="376"/>
      <c r="CEN114" s="376"/>
      <c r="CEO114" s="376"/>
      <c r="CEP114" s="376"/>
      <c r="CEQ114" s="376"/>
      <c r="CER114" s="376"/>
      <c r="CES114" s="376"/>
      <c r="CET114" s="376"/>
      <c r="CEU114" s="376"/>
      <c r="CEV114" s="376"/>
      <c r="CEW114" s="376"/>
      <c r="CEX114" s="376"/>
      <c r="CEY114" s="376"/>
      <c r="CEZ114" s="376"/>
      <c r="CFA114" s="376"/>
      <c r="CFB114" s="376"/>
      <c r="CFC114" s="376"/>
      <c r="CFD114" s="376"/>
      <c r="CFE114" s="376"/>
      <c r="CFF114" s="376"/>
      <c r="CFG114" s="376"/>
      <c r="CFH114" s="376"/>
      <c r="CFI114" s="376"/>
      <c r="CFJ114" s="376"/>
      <c r="CFK114" s="376"/>
      <c r="CFL114" s="376"/>
      <c r="CFM114" s="376"/>
      <c r="CFN114" s="376"/>
      <c r="CFO114" s="376"/>
      <c r="CFP114" s="376"/>
      <c r="CFQ114" s="376"/>
      <c r="CFR114" s="376"/>
      <c r="CFS114" s="376"/>
      <c r="CFT114" s="376"/>
      <c r="CFU114" s="376"/>
      <c r="CFV114" s="376"/>
      <c r="CFW114" s="376"/>
      <c r="CFX114" s="376"/>
      <c r="CFY114" s="376"/>
      <c r="CFZ114" s="376"/>
      <c r="CGA114" s="376"/>
      <c r="CGB114" s="376"/>
      <c r="CGC114" s="376"/>
      <c r="CGD114" s="376"/>
      <c r="CGE114" s="376"/>
      <c r="CGF114" s="376"/>
      <c r="CGG114" s="376"/>
      <c r="CGH114" s="376"/>
      <c r="CGI114" s="376"/>
      <c r="CGJ114" s="376"/>
      <c r="CGK114" s="376"/>
      <c r="CGL114" s="376"/>
      <c r="CGM114" s="376"/>
      <c r="CGN114" s="376"/>
      <c r="CGO114" s="376"/>
      <c r="CGP114" s="376"/>
      <c r="CGQ114" s="376"/>
      <c r="CGR114" s="376"/>
      <c r="CGS114" s="376"/>
      <c r="CGT114" s="376"/>
      <c r="CGU114" s="376"/>
      <c r="CGV114" s="376"/>
      <c r="CGW114" s="376"/>
      <c r="CGX114" s="376"/>
      <c r="CGY114" s="376"/>
      <c r="CGZ114" s="376"/>
      <c r="CHA114" s="376"/>
      <c r="CHB114" s="376"/>
      <c r="CHC114" s="376"/>
      <c r="CHD114" s="376"/>
      <c r="CHE114" s="376"/>
      <c r="CHF114" s="376"/>
      <c r="CHG114" s="376"/>
      <c r="CHH114" s="376"/>
      <c r="CHI114" s="376"/>
      <c r="CHJ114" s="376"/>
      <c r="CHK114" s="376"/>
      <c r="CHL114" s="376"/>
      <c r="CHM114" s="376"/>
      <c r="CHN114" s="376"/>
      <c r="CHO114" s="376"/>
      <c r="CHP114" s="376"/>
      <c r="CHQ114" s="376"/>
      <c r="CHR114" s="376"/>
      <c r="CHS114" s="376"/>
      <c r="CHT114" s="376"/>
      <c r="CHU114" s="376"/>
      <c r="CHV114" s="376"/>
      <c r="CHW114" s="376"/>
      <c r="CHX114" s="376"/>
      <c r="CHY114" s="376"/>
      <c r="CHZ114" s="376"/>
      <c r="CIA114" s="376"/>
      <c r="CIB114" s="376"/>
      <c r="CIC114" s="376"/>
      <c r="CID114" s="376"/>
      <c r="CIE114" s="376"/>
      <c r="CIF114" s="376"/>
      <c r="CIG114" s="376"/>
      <c r="CIH114" s="376"/>
      <c r="CII114" s="376"/>
      <c r="CIJ114" s="376"/>
      <c r="CIK114" s="376"/>
      <c r="CIL114" s="376"/>
      <c r="CIM114" s="376"/>
      <c r="CIN114" s="376"/>
      <c r="CIO114" s="376"/>
      <c r="CIP114" s="376"/>
      <c r="CIQ114" s="376"/>
      <c r="CIR114" s="376"/>
      <c r="CIS114" s="376"/>
      <c r="CIT114" s="376"/>
      <c r="CIU114" s="376"/>
      <c r="CIV114" s="376"/>
      <c r="CIW114" s="376"/>
      <c r="CIX114" s="376"/>
      <c r="CIY114" s="376"/>
      <c r="CIZ114" s="376"/>
      <c r="CJA114" s="376"/>
      <c r="CJB114" s="376"/>
      <c r="CJC114" s="376"/>
      <c r="CJD114" s="376"/>
      <c r="CJE114" s="376"/>
      <c r="CJF114" s="376"/>
      <c r="CJG114" s="376"/>
      <c r="CJH114" s="376"/>
      <c r="CJI114" s="376"/>
      <c r="CJJ114" s="376"/>
      <c r="CJK114" s="376"/>
      <c r="CJL114" s="376"/>
      <c r="CJM114" s="376"/>
      <c r="CJN114" s="376"/>
      <c r="CJO114" s="376"/>
      <c r="CJP114" s="376"/>
      <c r="CJQ114" s="376"/>
      <c r="CJR114" s="376"/>
      <c r="CJS114" s="376"/>
      <c r="CJT114" s="376"/>
      <c r="CJU114" s="376"/>
      <c r="CJV114" s="376"/>
      <c r="CJW114" s="376"/>
      <c r="CJX114" s="376"/>
      <c r="CJY114" s="376"/>
      <c r="CJZ114" s="376"/>
      <c r="CKA114" s="376"/>
      <c r="CKB114" s="376"/>
      <c r="CKC114" s="376"/>
      <c r="CKD114" s="376"/>
      <c r="CKE114" s="376"/>
      <c r="CKF114" s="376"/>
      <c r="CKG114" s="376"/>
      <c r="CKH114" s="376"/>
      <c r="CKI114" s="376"/>
      <c r="CKJ114" s="376"/>
      <c r="CKK114" s="376"/>
      <c r="CKL114" s="376"/>
      <c r="CKM114" s="376"/>
      <c r="CKN114" s="376"/>
      <c r="CKO114" s="376"/>
      <c r="CKP114" s="376"/>
      <c r="CKQ114" s="376"/>
      <c r="CKR114" s="376"/>
      <c r="CKS114" s="376"/>
      <c r="CKT114" s="376"/>
      <c r="CKU114" s="376"/>
      <c r="CKV114" s="376"/>
      <c r="CKW114" s="376"/>
      <c r="CKX114" s="376"/>
      <c r="CKY114" s="376"/>
      <c r="CKZ114" s="376"/>
      <c r="CLA114" s="376"/>
      <c r="CLB114" s="376"/>
      <c r="CLC114" s="376"/>
      <c r="CLD114" s="376"/>
      <c r="CLE114" s="376"/>
      <c r="CLF114" s="376"/>
      <c r="CLG114" s="376"/>
      <c r="CLH114" s="376"/>
      <c r="CLI114" s="376"/>
      <c r="CLJ114" s="376"/>
      <c r="CLK114" s="376"/>
      <c r="CLL114" s="376"/>
      <c r="CLM114" s="376"/>
      <c r="CLN114" s="376"/>
      <c r="CLO114" s="376"/>
      <c r="CLP114" s="376"/>
      <c r="CLQ114" s="376"/>
      <c r="CLR114" s="376"/>
      <c r="CLS114" s="376"/>
      <c r="CLT114" s="376"/>
      <c r="CLU114" s="376"/>
      <c r="CLV114" s="376"/>
      <c r="CLW114" s="376"/>
      <c r="CLX114" s="376"/>
      <c r="CLY114" s="376"/>
      <c r="CLZ114" s="376"/>
      <c r="CMA114" s="376"/>
      <c r="CMB114" s="376"/>
      <c r="CMC114" s="376"/>
      <c r="CMD114" s="376"/>
      <c r="CME114" s="376"/>
      <c r="CMF114" s="376"/>
      <c r="CMG114" s="376"/>
      <c r="CMH114" s="376"/>
      <c r="CMI114" s="376"/>
      <c r="CMJ114" s="376"/>
      <c r="CMK114" s="376"/>
      <c r="CML114" s="376"/>
      <c r="CMM114" s="376"/>
      <c r="CMN114" s="376"/>
      <c r="CMO114" s="376"/>
      <c r="CMP114" s="376"/>
      <c r="CMQ114" s="376"/>
      <c r="CMR114" s="376"/>
      <c r="CMS114" s="376"/>
      <c r="CMT114" s="376"/>
      <c r="CMU114" s="376"/>
      <c r="CMV114" s="376"/>
      <c r="CMW114" s="376"/>
      <c r="CMX114" s="376"/>
      <c r="CMY114" s="376"/>
      <c r="CMZ114" s="376"/>
      <c r="CNA114" s="376"/>
      <c r="CNB114" s="376"/>
      <c r="CNC114" s="376"/>
      <c r="CND114" s="376"/>
      <c r="CNE114" s="376"/>
      <c r="CNF114" s="376"/>
      <c r="CNG114" s="376"/>
      <c r="CNH114" s="376"/>
      <c r="CNI114" s="376"/>
      <c r="CNJ114" s="376"/>
      <c r="CNK114" s="376"/>
      <c r="CNL114" s="376"/>
      <c r="CNM114" s="376"/>
      <c r="CNN114" s="376"/>
      <c r="CNO114" s="376"/>
      <c r="CNP114" s="376"/>
      <c r="CNQ114" s="376"/>
      <c r="CNR114" s="376"/>
      <c r="CNS114" s="376"/>
      <c r="CNT114" s="376"/>
      <c r="CNU114" s="376"/>
      <c r="CNV114" s="376"/>
      <c r="CNW114" s="376"/>
      <c r="CNX114" s="376"/>
      <c r="CNY114" s="376"/>
      <c r="CNZ114" s="376"/>
      <c r="COA114" s="376"/>
      <c r="COB114" s="376"/>
      <c r="COC114" s="376"/>
      <c r="COD114" s="376"/>
      <c r="COE114" s="376"/>
      <c r="COF114" s="376"/>
      <c r="COG114" s="376"/>
      <c r="COH114" s="376"/>
      <c r="COI114" s="376"/>
      <c r="COJ114" s="376"/>
      <c r="COK114" s="376"/>
      <c r="COL114" s="376"/>
      <c r="COM114" s="376"/>
      <c r="CON114" s="376"/>
      <c r="COO114" s="376"/>
      <c r="COP114" s="376"/>
      <c r="COQ114" s="376"/>
      <c r="COR114" s="376"/>
      <c r="COS114" s="376"/>
      <c r="COT114" s="376"/>
      <c r="COU114" s="376"/>
      <c r="COV114" s="376"/>
      <c r="COW114" s="376"/>
      <c r="COX114" s="376"/>
      <c r="COY114" s="376"/>
      <c r="COZ114" s="376"/>
      <c r="CPA114" s="376"/>
      <c r="CPB114" s="376"/>
      <c r="CPC114" s="376"/>
      <c r="CPD114" s="376"/>
      <c r="CPE114" s="376"/>
      <c r="CPF114" s="376"/>
      <c r="CPG114" s="376"/>
      <c r="CPH114" s="376"/>
      <c r="CPI114" s="376"/>
      <c r="CPJ114" s="376"/>
      <c r="CPK114" s="376"/>
      <c r="CPL114" s="376"/>
      <c r="CPM114" s="376"/>
      <c r="CPN114" s="376"/>
      <c r="CPO114" s="376"/>
      <c r="CPP114" s="376"/>
      <c r="CPQ114" s="376"/>
      <c r="CPR114" s="376"/>
      <c r="CPS114" s="376"/>
      <c r="CPT114" s="376"/>
      <c r="CPU114" s="376"/>
      <c r="CPV114" s="376"/>
      <c r="CPW114" s="376"/>
      <c r="CPX114" s="376"/>
      <c r="CPY114" s="376"/>
      <c r="CPZ114" s="376"/>
      <c r="CQA114" s="376"/>
      <c r="CQB114" s="376"/>
      <c r="CQC114" s="376"/>
      <c r="CQD114" s="376"/>
      <c r="CQE114" s="376"/>
      <c r="CQF114" s="376"/>
      <c r="CQG114" s="376"/>
      <c r="CQH114" s="376"/>
      <c r="CQI114" s="376"/>
      <c r="CQJ114" s="376"/>
      <c r="CQK114" s="376"/>
      <c r="CQL114" s="376"/>
      <c r="CQM114" s="376"/>
      <c r="CQN114" s="376"/>
      <c r="CQO114" s="376"/>
      <c r="CQP114" s="376"/>
      <c r="CQQ114" s="376"/>
      <c r="CQR114" s="376"/>
      <c r="CQS114" s="376"/>
      <c r="CQT114" s="376"/>
      <c r="CQU114" s="376"/>
      <c r="CQV114" s="376"/>
      <c r="CQW114" s="376"/>
      <c r="CQX114" s="376"/>
      <c r="CQY114" s="376"/>
      <c r="CQZ114" s="376"/>
      <c r="CRA114" s="376"/>
      <c r="CRB114" s="376"/>
      <c r="CRC114" s="376"/>
      <c r="CRD114" s="376"/>
      <c r="CRE114" s="376"/>
      <c r="CRF114" s="376"/>
      <c r="CRG114" s="376"/>
      <c r="CRH114" s="376"/>
      <c r="CRI114" s="376"/>
      <c r="CRJ114" s="376"/>
      <c r="CRK114" s="376"/>
      <c r="CRL114" s="376"/>
      <c r="CRM114" s="376"/>
      <c r="CRN114" s="376"/>
      <c r="CRO114" s="376"/>
      <c r="CRP114" s="376"/>
      <c r="CRQ114" s="376"/>
      <c r="CRR114" s="376"/>
      <c r="CRS114" s="376"/>
      <c r="CRT114" s="376"/>
      <c r="CRU114" s="376"/>
      <c r="CRV114" s="376"/>
      <c r="CRW114" s="376"/>
      <c r="CRX114" s="376"/>
      <c r="CRY114" s="376"/>
      <c r="CRZ114" s="376"/>
      <c r="CSA114" s="376"/>
      <c r="CSB114" s="376"/>
      <c r="CSC114" s="376"/>
      <c r="CSD114" s="376"/>
      <c r="CSE114" s="376"/>
      <c r="CSF114" s="376"/>
      <c r="CSG114" s="376"/>
      <c r="CSH114" s="376"/>
      <c r="CSI114" s="376"/>
      <c r="CSJ114" s="376"/>
      <c r="CSK114" s="376"/>
      <c r="CSL114" s="376"/>
      <c r="CSM114" s="376"/>
      <c r="CSN114" s="376"/>
      <c r="CSO114" s="376"/>
      <c r="CSP114" s="376"/>
      <c r="CSQ114" s="376"/>
      <c r="CSR114" s="376"/>
      <c r="CSS114" s="376"/>
      <c r="CST114" s="376"/>
      <c r="CSU114" s="376"/>
      <c r="CSV114" s="376"/>
      <c r="CSW114" s="376"/>
      <c r="CSX114" s="376"/>
      <c r="CSY114" s="376"/>
      <c r="CSZ114" s="376"/>
      <c r="CTA114" s="376"/>
      <c r="CTB114" s="376"/>
      <c r="CTC114" s="376"/>
      <c r="CTD114" s="376"/>
      <c r="CTE114" s="376"/>
      <c r="CTF114" s="376"/>
      <c r="CTG114" s="376"/>
      <c r="CTH114" s="376"/>
      <c r="CTI114" s="376"/>
      <c r="CTJ114" s="376"/>
      <c r="CTK114" s="376"/>
      <c r="CTL114" s="376"/>
      <c r="CTM114" s="376"/>
      <c r="CTN114" s="376"/>
      <c r="CTO114" s="376"/>
      <c r="CTP114" s="376"/>
      <c r="CTQ114" s="376"/>
      <c r="CTR114" s="376"/>
      <c r="CTS114" s="376"/>
      <c r="CTT114" s="376"/>
      <c r="CTU114" s="376"/>
      <c r="CTV114" s="376"/>
      <c r="CTW114" s="376"/>
      <c r="CTX114" s="376"/>
      <c r="CTY114" s="376"/>
      <c r="CTZ114" s="376"/>
      <c r="CUA114" s="376"/>
      <c r="CUB114" s="376"/>
      <c r="CUC114" s="376"/>
      <c r="CUD114" s="376"/>
      <c r="CUE114" s="376"/>
      <c r="CUF114" s="376"/>
      <c r="CUG114" s="376"/>
      <c r="CUH114" s="376"/>
      <c r="CUI114" s="376"/>
      <c r="CUJ114" s="376"/>
      <c r="CUK114" s="376"/>
      <c r="CUL114" s="376"/>
      <c r="CUM114" s="376"/>
      <c r="CUN114" s="376"/>
      <c r="CUO114" s="376"/>
      <c r="CUP114" s="376"/>
      <c r="CUQ114" s="376"/>
      <c r="CUR114" s="376"/>
      <c r="CUS114" s="376"/>
      <c r="CUT114" s="376"/>
      <c r="CUU114" s="376"/>
      <c r="CUV114" s="376"/>
      <c r="CUW114" s="376"/>
      <c r="CUX114" s="376"/>
      <c r="CUY114" s="376"/>
      <c r="CUZ114" s="376"/>
      <c r="CVA114" s="376"/>
      <c r="CVB114" s="376"/>
      <c r="CVC114" s="376"/>
      <c r="CVD114" s="376"/>
      <c r="CVE114" s="376"/>
      <c r="CVF114" s="376"/>
      <c r="CVG114" s="376"/>
      <c r="CVH114" s="376"/>
      <c r="CVI114" s="376"/>
      <c r="CVJ114" s="376"/>
      <c r="CVK114" s="376"/>
      <c r="CVL114" s="376"/>
      <c r="CVM114" s="376"/>
      <c r="CVN114" s="376"/>
      <c r="CVO114" s="376"/>
      <c r="CVP114" s="376"/>
      <c r="CVQ114" s="376"/>
      <c r="CVR114" s="376"/>
      <c r="CVS114" s="376"/>
      <c r="CVT114" s="376"/>
      <c r="CVU114" s="376"/>
      <c r="CVV114" s="376"/>
      <c r="CVW114" s="376"/>
      <c r="CVX114" s="376"/>
      <c r="CVY114" s="376"/>
      <c r="CVZ114" s="376"/>
      <c r="CWA114" s="376"/>
      <c r="CWB114" s="376"/>
      <c r="CWC114" s="376"/>
      <c r="CWD114" s="376"/>
      <c r="CWE114" s="376"/>
      <c r="CWF114" s="376"/>
      <c r="CWG114" s="376"/>
      <c r="CWH114" s="376"/>
      <c r="CWI114" s="376"/>
      <c r="CWJ114" s="376"/>
      <c r="CWK114" s="376"/>
      <c r="CWL114" s="376"/>
      <c r="CWM114" s="376"/>
      <c r="CWN114" s="376"/>
      <c r="CWO114" s="376"/>
      <c r="CWP114" s="376"/>
      <c r="CWQ114" s="376"/>
      <c r="CWR114" s="376"/>
      <c r="CWS114" s="376"/>
      <c r="CWT114" s="376"/>
      <c r="CWU114" s="376"/>
      <c r="CWV114" s="376"/>
      <c r="CWW114" s="376"/>
      <c r="CWX114" s="376"/>
      <c r="CWY114" s="376"/>
      <c r="CWZ114" s="376"/>
      <c r="CXA114" s="376"/>
      <c r="CXB114" s="376"/>
      <c r="CXC114" s="376"/>
      <c r="CXD114" s="376"/>
      <c r="CXE114" s="376"/>
      <c r="CXF114" s="376"/>
      <c r="CXG114" s="376"/>
      <c r="CXH114" s="376"/>
      <c r="CXI114" s="376"/>
      <c r="CXJ114" s="376"/>
      <c r="CXK114" s="376"/>
      <c r="CXL114" s="376"/>
      <c r="CXM114" s="376"/>
      <c r="CXN114" s="376"/>
      <c r="CXO114" s="376"/>
      <c r="CXP114" s="376"/>
      <c r="CXQ114" s="376"/>
      <c r="CXR114" s="376"/>
      <c r="CXS114" s="376"/>
      <c r="CXT114" s="376"/>
      <c r="CXU114" s="376"/>
      <c r="CXV114" s="376"/>
      <c r="CXW114" s="376"/>
      <c r="CXX114" s="376"/>
      <c r="CXY114" s="376"/>
      <c r="CXZ114" s="376"/>
      <c r="CYA114" s="376"/>
      <c r="CYB114" s="376"/>
      <c r="CYC114" s="376"/>
      <c r="CYD114" s="376"/>
      <c r="CYE114" s="376"/>
      <c r="CYF114" s="376"/>
      <c r="CYG114" s="376"/>
      <c r="CYH114" s="376"/>
      <c r="CYI114" s="376"/>
      <c r="CYJ114" s="376"/>
      <c r="CYK114" s="376"/>
      <c r="CYL114" s="376"/>
      <c r="CYM114" s="376"/>
      <c r="CYN114" s="376"/>
      <c r="CYO114" s="376"/>
      <c r="CYP114" s="376"/>
      <c r="CYQ114" s="376"/>
      <c r="CYR114" s="376"/>
      <c r="CYS114" s="376"/>
      <c r="CYT114" s="376"/>
      <c r="CYU114" s="376"/>
      <c r="CYV114" s="376"/>
      <c r="CYW114" s="376"/>
      <c r="CYX114" s="376"/>
      <c r="CYY114" s="376"/>
      <c r="CYZ114" s="376"/>
      <c r="CZA114" s="376"/>
      <c r="CZB114" s="376"/>
      <c r="CZC114" s="376"/>
      <c r="CZD114" s="376"/>
      <c r="CZE114" s="376"/>
      <c r="CZF114" s="376"/>
      <c r="CZG114" s="376"/>
      <c r="CZH114" s="376"/>
      <c r="CZI114" s="376"/>
      <c r="CZJ114" s="376"/>
      <c r="CZK114" s="376"/>
      <c r="CZL114" s="376"/>
      <c r="CZM114" s="376"/>
      <c r="CZN114" s="376"/>
      <c r="CZO114" s="376"/>
      <c r="CZP114" s="376"/>
      <c r="CZQ114" s="376"/>
      <c r="CZR114" s="376"/>
      <c r="CZS114" s="376"/>
      <c r="CZT114" s="376"/>
      <c r="CZU114" s="376"/>
      <c r="CZV114" s="376"/>
      <c r="CZW114" s="376"/>
      <c r="CZX114" s="376"/>
      <c r="CZY114" s="376"/>
      <c r="CZZ114" s="376"/>
      <c r="DAA114" s="376"/>
      <c r="DAB114" s="376"/>
      <c r="DAC114" s="376"/>
      <c r="DAD114" s="376"/>
      <c r="DAE114" s="376"/>
      <c r="DAF114" s="376"/>
      <c r="DAG114" s="376"/>
      <c r="DAH114" s="376"/>
      <c r="DAI114" s="376"/>
      <c r="DAJ114" s="376"/>
      <c r="DAK114" s="376"/>
      <c r="DAL114" s="376"/>
      <c r="DAM114" s="376"/>
      <c r="DAN114" s="376"/>
      <c r="DAO114" s="376"/>
      <c r="DAP114" s="376"/>
      <c r="DAQ114" s="376"/>
      <c r="DAR114" s="376"/>
      <c r="DAS114" s="376"/>
      <c r="DAT114" s="376"/>
      <c r="DAU114" s="376"/>
      <c r="DAV114" s="376"/>
      <c r="DAW114" s="376"/>
      <c r="DAX114" s="376"/>
      <c r="DAY114" s="376"/>
      <c r="DAZ114" s="376"/>
      <c r="DBA114" s="376"/>
      <c r="DBB114" s="376"/>
      <c r="DBC114" s="376"/>
      <c r="DBD114" s="376"/>
      <c r="DBE114" s="376"/>
      <c r="DBF114" s="376"/>
      <c r="DBG114" s="376"/>
      <c r="DBH114" s="376"/>
      <c r="DBI114" s="376"/>
      <c r="DBJ114" s="376"/>
      <c r="DBK114" s="376"/>
      <c r="DBL114" s="376"/>
      <c r="DBM114" s="376"/>
      <c r="DBN114" s="376"/>
      <c r="DBO114" s="376"/>
      <c r="DBP114" s="376"/>
      <c r="DBQ114" s="376"/>
      <c r="DBR114" s="376"/>
      <c r="DBS114" s="376"/>
      <c r="DBT114" s="376"/>
      <c r="DBU114" s="376"/>
      <c r="DBV114" s="376"/>
      <c r="DBW114" s="376"/>
      <c r="DBX114" s="376"/>
      <c r="DBY114" s="376"/>
      <c r="DBZ114" s="376"/>
      <c r="DCA114" s="376"/>
      <c r="DCB114" s="376"/>
      <c r="DCC114" s="376"/>
      <c r="DCD114" s="376"/>
      <c r="DCE114" s="376"/>
      <c r="DCF114" s="376"/>
      <c r="DCG114" s="376"/>
      <c r="DCH114" s="376"/>
      <c r="DCI114" s="376"/>
      <c r="DCJ114" s="376"/>
      <c r="DCK114" s="376"/>
      <c r="DCL114" s="376"/>
      <c r="DCM114" s="376"/>
      <c r="DCN114" s="376"/>
      <c r="DCO114" s="376"/>
      <c r="DCP114" s="376"/>
      <c r="DCQ114" s="376"/>
      <c r="DCR114" s="376"/>
      <c r="DCS114" s="376"/>
      <c r="DCT114" s="376"/>
      <c r="DCU114" s="376"/>
      <c r="DCV114" s="376"/>
      <c r="DCW114" s="376"/>
      <c r="DCX114" s="376"/>
      <c r="DCY114" s="376"/>
      <c r="DCZ114" s="376"/>
      <c r="DDA114" s="376"/>
      <c r="DDB114" s="376"/>
      <c r="DDC114" s="376"/>
      <c r="DDD114" s="376"/>
      <c r="DDE114" s="376"/>
      <c r="DDF114" s="376"/>
      <c r="DDG114" s="376"/>
      <c r="DDH114" s="376"/>
      <c r="DDI114" s="376"/>
      <c r="DDJ114" s="376"/>
      <c r="DDK114" s="376"/>
      <c r="DDL114" s="376"/>
      <c r="DDM114" s="376"/>
      <c r="DDN114" s="376"/>
      <c r="DDO114" s="376"/>
      <c r="DDP114" s="376"/>
      <c r="DDQ114" s="376"/>
      <c r="DDR114" s="376"/>
      <c r="DDS114" s="376"/>
      <c r="DDT114" s="376"/>
      <c r="DDU114" s="376"/>
      <c r="DDV114" s="376"/>
      <c r="DDW114" s="376"/>
      <c r="DDX114" s="376"/>
      <c r="DDY114" s="376"/>
      <c r="DDZ114" s="376"/>
      <c r="DEA114" s="376"/>
      <c r="DEB114" s="376"/>
      <c r="DEC114" s="376"/>
      <c r="DED114" s="376"/>
      <c r="DEE114" s="376"/>
      <c r="DEF114" s="376"/>
      <c r="DEG114" s="376"/>
      <c r="DEH114" s="376"/>
      <c r="DEI114" s="376"/>
      <c r="DEJ114" s="376"/>
      <c r="DEK114" s="376"/>
      <c r="DEL114" s="376"/>
      <c r="DEM114" s="376"/>
      <c r="DEN114" s="376"/>
      <c r="DEO114" s="376"/>
      <c r="DEP114" s="376"/>
      <c r="DEQ114" s="376"/>
      <c r="DER114" s="376"/>
      <c r="DES114" s="376"/>
      <c r="DET114" s="376"/>
      <c r="DEU114" s="376"/>
      <c r="DEV114" s="376"/>
      <c r="DEW114" s="376"/>
      <c r="DEX114" s="376"/>
      <c r="DEY114" s="376"/>
      <c r="DEZ114" s="376"/>
      <c r="DFA114" s="376"/>
      <c r="DFB114" s="376"/>
      <c r="DFC114" s="376"/>
      <c r="DFD114" s="376"/>
      <c r="DFE114" s="376"/>
      <c r="DFF114" s="376"/>
      <c r="DFG114" s="376"/>
      <c r="DFH114" s="376"/>
      <c r="DFI114" s="376"/>
      <c r="DFJ114" s="376"/>
      <c r="DFK114" s="376"/>
      <c r="DFL114" s="376"/>
      <c r="DFM114" s="376"/>
      <c r="DFN114" s="376"/>
      <c r="DFO114" s="376"/>
      <c r="DFP114" s="376"/>
      <c r="DFQ114" s="376"/>
      <c r="DFR114" s="376"/>
      <c r="DFS114" s="376"/>
      <c r="DFT114" s="376"/>
      <c r="DFU114" s="376"/>
      <c r="DFV114" s="376"/>
      <c r="DFW114" s="376"/>
      <c r="DFX114" s="376"/>
      <c r="DFY114" s="376"/>
      <c r="DFZ114" s="376"/>
      <c r="DGA114" s="376"/>
      <c r="DGB114" s="376"/>
      <c r="DGC114" s="376"/>
      <c r="DGD114" s="376"/>
      <c r="DGE114" s="376"/>
      <c r="DGF114" s="376"/>
      <c r="DGG114" s="376"/>
      <c r="DGH114" s="376"/>
      <c r="DGI114" s="376"/>
      <c r="DGJ114" s="376"/>
      <c r="DGK114" s="376"/>
      <c r="DGL114" s="376"/>
      <c r="DGM114" s="376"/>
      <c r="DGN114" s="376"/>
      <c r="DGO114" s="376"/>
      <c r="DGP114" s="376"/>
      <c r="DGQ114" s="376"/>
      <c r="DGR114" s="376"/>
      <c r="DGS114" s="376"/>
      <c r="DGT114" s="376"/>
      <c r="DGU114" s="376"/>
      <c r="DGV114" s="376"/>
      <c r="DGW114" s="376"/>
      <c r="DGX114" s="376"/>
      <c r="DGY114" s="376"/>
      <c r="DGZ114" s="376"/>
      <c r="DHA114" s="376"/>
      <c r="DHB114" s="376"/>
      <c r="DHC114" s="376"/>
      <c r="DHD114" s="376"/>
      <c r="DHE114" s="376"/>
      <c r="DHF114" s="376"/>
      <c r="DHG114" s="376"/>
      <c r="DHH114" s="376"/>
      <c r="DHI114" s="376"/>
      <c r="DHJ114" s="376"/>
      <c r="DHK114" s="376"/>
      <c r="DHL114" s="376"/>
      <c r="DHM114" s="376"/>
      <c r="DHN114" s="376"/>
      <c r="DHO114" s="376"/>
      <c r="DHP114" s="376"/>
      <c r="DHQ114" s="376"/>
      <c r="DHR114" s="376"/>
      <c r="DHS114" s="376"/>
      <c r="DHT114" s="376"/>
      <c r="DHU114" s="376"/>
      <c r="DHV114" s="376"/>
      <c r="DHW114" s="376"/>
      <c r="DHX114" s="376"/>
      <c r="DHY114" s="376"/>
      <c r="DHZ114" s="376"/>
      <c r="DIA114" s="376"/>
      <c r="DIB114" s="376"/>
      <c r="DIC114" s="376"/>
      <c r="DID114" s="376"/>
      <c r="DIE114" s="376"/>
      <c r="DIF114" s="376"/>
      <c r="DIG114" s="376"/>
      <c r="DIH114" s="376"/>
      <c r="DII114" s="376"/>
      <c r="DIJ114" s="376"/>
      <c r="DIK114" s="376"/>
      <c r="DIL114" s="376"/>
      <c r="DIM114" s="376"/>
      <c r="DIN114" s="376"/>
      <c r="DIO114" s="376"/>
      <c r="DIP114" s="376"/>
      <c r="DIQ114" s="376"/>
      <c r="DIR114" s="376"/>
      <c r="DIS114" s="376"/>
      <c r="DIT114" s="376"/>
      <c r="DIU114" s="376"/>
      <c r="DIV114" s="376"/>
      <c r="DIW114" s="376"/>
      <c r="DIX114" s="376"/>
      <c r="DIY114" s="376"/>
      <c r="DIZ114" s="376"/>
      <c r="DJA114" s="376"/>
      <c r="DJB114" s="376"/>
      <c r="DJC114" s="376"/>
      <c r="DJD114" s="376"/>
      <c r="DJE114" s="376"/>
      <c r="DJF114" s="376"/>
      <c r="DJG114" s="376"/>
      <c r="DJH114" s="376"/>
      <c r="DJI114" s="376"/>
      <c r="DJJ114" s="376"/>
      <c r="DJK114" s="376"/>
      <c r="DJL114" s="376"/>
      <c r="DJM114" s="376"/>
      <c r="DJN114" s="376"/>
      <c r="DJO114" s="376"/>
      <c r="DJP114" s="376"/>
      <c r="DJQ114" s="376"/>
      <c r="DJR114" s="376"/>
      <c r="DJS114" s="376"/>
      <c r="DJT114" s="376"/>
      <c r="DJU114" s="376"/>
      <c r="DJV114" s="376"/>
      <c r="DJW114" s="376"/>
      <c r="DJX114" s="376"/>
      <c r="DJY114" s="376"/>
      <c r="DJZ114" s="376"/>
      <c r="DKA114" s="376"/>
      <c r="DKB114" s="376"/>
      <c r="DKC114" s="376"/>
      <c r="DKD114" s="376"/>
      <c r="DKE114" s="376"/>
      <c r="DKF114" s="376"/>
      <c r="DKG114" s="376"/>
      <c r="DKH114" s="376"/>
      <c r="DKI114" s="376"/>
      <c r="DKJ114" s="376"/>
      <c r="DKK114" s="376"/>
      <c r="DKL114" s="376"/>
      <c r="DKM114" s="376"/>
      <c r="DKN114" s="376"/>
      <c r="DKO114" s="376"/>
      <c r="DKP114" s="376"/>
      <c r="DKQ114" s="376"/>
      <c r="DKR114" s="376"/>
      <c r="DKS114" s="376"/>
      <c r="DKT114" s="376"/>
      <c r="DKU114" s="376"/>
      <c r="DKV114" s="376"/>
      <c r="DKW114" s="376"/>
      <c r="DKX114" s="376"/>
      <c r="DKY114" s="376"/>
      <c r="DKZ114" s="376"/>
      <c r="DLA114" s="376"/>
      <c r="DLB114" s="376"/>
      <c r="DLC114" s="376"/>
      <c r="DLD114" s="376"/>
      <c r="DLE114" s="376"/>
      <c r="DLF114" s="376"/>
      <c r="DLG114" s="376"/>
      <c r="DLH114" s="376"/>
      <c r="DLI114" s="376"/>
      <c r="DLJ114" s="376"/>
      <c r="DLK114" s="376"/>
      <c r="DLL114" s="376"/>
      <c r="DLM114" s="376"/>
      <c r="DLN114" s="376"/>
      <c r="DLO114" s="376"/>
      <c r="DLP114" s="376"/>
      <c r="DLQ114" s="376"/>
      <c r="DLR114" s="376"/>
      <c r="DLS114" s="376"/>
      <c r="DLT114" s="376"/>
      <c r="DLU114" s="376"/>
      <c r="DLV114" s="376"/>
      <c r="DLW114" s="376"/>
      <c r="DLX114" s="376"/>
      <c r="DLY114" s="376"/>
      <c r="DLZ114" s="376"/>
      <c r="DMA114" s="376"/>
      <c r="DMB114" s="376"/>
      <c r="DMC114" s="376"/>
      <c r="DMD114" s="376"/>
      <c r="DME114" s="376"/>
      <c r="DMF114" s="376"/>
      <c r="DMG114" s="376"/>
      <c r="DMH114" s="376"/>
      <c r="DMI114" s="376"/>
      <c r="DMJ114" s="376"/>
      <c r="DMK114" s="376"/>
      <c r="DML114" s="376"/>
      <c r="DMM114" s="376"/>
      <c r="DMN114" s="376"/>
      <c r="DMO114" s="376"/>
      <c r="DMP114" s="376"/>
      <c r="DMQ114" s="376"/>
      <c r="DMR114" s="376"/>
      <c r="DMS114" s="376"/>
      <c r="DMT114" s="376"/>
      <c r="DMU114" s="376"/>
      <c r="DMV114" s="376"/>
      <c r="DMW114" s="376"/>
      <c r="DMX114" s="376"/>
      <c r="DMY114" s="376"/>
      <c r="DMZ114" s="376"/>
      <c r="DNA114" s="376"/>
      <c r="DNB114" s="376"/>
      <c r="DNC114" s="376"/>
      <c r="DND114" s="376"/>
      <c r="DNE114" s="376"/>
      <c r="DNF114" s="376"/>
      <c r="DNG114" s="376"/>
      <c r="DNH114" s="376"/>
      <c r="DNI114" s="376"/>
      <c r="DNJ114" s="376"/>
      <c r="DNK114" s="376"/>
      <c r="DNL114" s="376"/>
      <c r="DNM114" s="376"/>
      <c r="DNN114" s="376"/>
      <c r="DNO114" s="376"/>
      <c r="DNP114" s="376"/>
      <c r="DNQ114" s="376"/>
      <c r="DNR114" s="376"/>
      <c r="DNS114" s="376"/>
      <c r="DNT114" s="376"/>
      <c r="DNU114" s="376"/>
      <c r="DNV114" s="376"/>
      <c r="DNW114" s="376"/>
      <c r="DNX114" s="376"/>
      <c r="DNY114" s="376"/>
      <c r="DNZ114" s="376"/>
      <c r="DOA114" s="376"/>
      <c r="DOB114" s="376"/>
      <c r="DOC114" s="376"/>
      <c r="DOD114" s="376"/>
      <c r="DOE114" s="376"/>
      <c r="DOF114" s="376"/>
      <c r="DOG114" s="376"/>
      <c r="DOH114" s="376"/>
      <c r="DOI114" s="376"/>
      <c r="DOJ114" s="376"/>
      <c r="DOK114" s="376"/>
      <c r="DOL114" s="376"/>
      <c r="DOM114" s="376"/>
      <c r="DON114" s="376"/>
      <c r="DOO114" s="376"/>
      <c r="DOP114" s="376"/>
      <c r="DOQ114" s="376"/>
      <c r="DOR114" s="376"/>
      <c r="DOS114" s="376"/>
      <c r="DOT114" s="376"/>
      <c r="DOU114" s="376"/>
      <c r="DOV114" s="376"/>
      <c r="DOW114" s="376"/>
      <c r="DOX114" s="376"/>
      <c r="DOY114" s="376"/>
      <c r="DOZ114" s="376"/>
      <c r="DPA114" s="376"/>
      <c r="DPB114" s="376"/>
      <c r="DPC114" s="376"/>
      <c r="DPD114" s="376"/>
      <c r="DPE114" s="376"/>
      <c r="DPF114" s="376"/>
      <c r="DPG114" s="376"/>
      <c r="DPH114" s="376"/>
      <c r="DPI114" s="376"/>
      <c r="DPJ114" s="376"/>
      <c r="DPK114" s="376"/>
      <c r="DPL114" s="376"/>
      <c r="DPM114" s="376"/>
      <c r="DPN114" s="376"/>
      <c r="DPO114" s="376"/>
      <c r="DPP114" s="376"/>
      <c r="DPQ114" s="376"/>
      <c r="DPR114" s="376"/>
      <c r="DPS114" s="376"/>
      <c r="DPT114" s="376"/>
      <c r="DPU114" s="376"/>
      <c r="DPV114" s="376"/>
      <c r="DPW114" s="376"/>
      <c r="DPX114" s="376"/>
      <c r="DPY114" s="376"/>
      <c r="DPZ114" s="376"/>
      <c r="DQA114" s="376"/>
      <c r="DQB114" s="376"/>
      <c r="DQC114" s="376"/>
      <c r="DQD114" s="376"/>
      <c r="DQE114" s="376"/>
      <c r="DQF114" s="376"/>
      <c r="DQG114" s="376"/>
      <c r="DQH114" s="376"/>
      <c r="DQI114" s="376"/>
      <c r="DQJ114" s="376"/>
      <c r="DQK114" s="376"/>
      <c r="DQL114" s="376"/>
      <c r="DQM114" s="376"/>
      <c r="DQN114" s="376"/>
      <c r="DQO114" s="376"/>
      <c r="DQP114" s="376"/>
      <c r="DQQ114" s="376"/>
      <c r="DQR114" s="376"/>
      <c r="DQS114" s="376"/>
      <c r="DQT114" s="376"/>
      <c r="DQU114" s="376"/>
      <c r="DQV114" s="376"/>
      <c r="DQW114" s="376"/>
      <c r="DQX114" s="376"/>
      <c r="DQY114" s="376"/>
      <c r="DQZ114" s="376"/>
      <c r="DRA114" s="376"/>
      <c r="DRB114" s="376"/>
      <c r="DRC114" s="376"/>
      <c r="DRD114" s="376"/>
      <c r="DRE114" s="376"/>
      <c r="DRF114" s="376"/>
      <c r="DRG114" s="376"/>
      <c r="DRH114" s="376"/>
      <c r="DRI114" s="376"/>
      <c r="DRJ114" s="376"/>
      <c r="DRK114" s="376"/>
      <c r="DRL114" s="376"/>
      <c r="DRM114" s="376"/>
      <c r="DRN114" s="376"/>
      <c r="DRO114" s="376"/>
      <c r="DRP114" s="376"/>
      <c r="DRQ114" s="376"/>
      <c r="DRR114" s="376"/>
      <c r="DRS114" s="376"/>
      <c r="DRT114" s="376"/>
      <c r="DRU114" s="376"/>
      <c r="DRV114" s="376"/>
      <c r="DRW114" s="376"/>
      <c r="DRX114" s="376"/>
      <c r="DRY114" s="376"/>
      <c r="DRZ114" s="376"/>
      <c r="DSA114" s="376"/>
      <c r="DSB114" s="376"/>
      <c r="DSC114" s="376"/>
      <c r="DSD114" s="376"/>
      <c r="DSE114" s="376"/>
      <c r="DSF114" s="376"/>
      <c r="DSG114" s="376"/>
      <c r="DSH114" s="376"/>
      <c r="DSI114" s="376"/>
      <c r="DSJ114" s="376"/>
      <c r="DSK114" s="376"/>
      <c r="DSL114" s="376"/>
      <c r="DSM114" s="376"/>
      <c r="DSN114" s="376"/>
      <c r="DSO114" s="376"/>
      <c r="DSP114" s="376"/>
      <c r="DSQ114" s="376"/>
      <c r="DSR114" s="376"/>
      <c r="DSS114" s="376"/>
      <c r="DST114" s="376"/>
      <c r="DSU114" s="376"/>
      <c r="DSV114" s="376"/>
      <c r="DSW114" s="376"/>
      <c r="DSX114" s="376"/>
      <c r="DSY114" s="376"/>
      <c r="DSZ114" s="376"/>
      <c r="DTA114" s="376"/>
      <c r="DTB114" s="376"/>
      <c r="DTC114" s="376"/>
      <c r="DTD114" s="376"/>
      <c r="DTE114" s="376"/>
      <c r="DTF114" s="376"/>
      <c r="DTG114" s="376"/>
      <c r="DTH114" s="376"/>
      <c r="DTI114" s="376"/>
      <c r="DTJ114" s="376"/>
      <c r="DTK114" s="376"/>
      <c r="DTL114" s="376"/>
      <c r="DTM114" s="376"/>
      <c r="DTN114" s="376"/>
      <c r="DTO114" s="376"/>
      <c r="DTP114" s="376"/>
      <c r="DTQ114" s="376"/>
      <c r="DTR114" s="376"/>
      <c r="DTS114" s="376"/>
      <c r="DTT114" s="376"/>
      <c r="DTU114" s="376"/>
      <c r="DTV114" s="376"/>
      <c r="DTW114" s="376"/>
      <c r="DTX114" s="376"/>
      <c r="DTY114" s="376"/>
      <c r="DTZ114" s="376"/>
      <c r="DUA114" s="376"/>
      <c r="DUB114" s="376"/>
      <c r="DUC114" s="376"/>
      <c r="DUD114" s="376"/>
      <c r="DUE114" s="376"/>
      <c r="DUF114" s="376"/>
      <c r="DUG114" s="376"/>
      <c r="DUH114" s="376"/>
      <c r="DUI114" s="376"/>
      <c r="DUJ114" s="376"/>
      <c r="DUK114" s="376"/>
      <c r="DUL114" s="376"/>
      <c r="DUM114" s="376"/>
      <c r="DUN114" s="376"/>
      <c r="DUO114" s="376"/>
      <c r="DUP114" s="376"/>
      <c r="DUQ114" s="376"/>
      <c r="DUR114" s="376"/>
      <c r="DUS114" s="376"/>
      <c r="DUT114" s="376"/>
      <c r="DUU114" s="376"/>
      <c r="DUV114" s="376"/>
      <c r="DUW114" s="376"/>
      <c r="DUX114" s="376"/>
      <c r="DUY114" s="376"/>
      <c r="DUZ114" s="376"/>
      <c r="DVA114" s="376"/>
      <c r="DVB114" s="376"/>
      <c r="DVC114" s="376"/>
      <c r="DVD114" s="376"/>
      <c r="DVE114" s="376"/>
      <c r="DVF114" s="376"/>
      <c r="DVG114" s="376"/>
      <c r="DVH114" s="376"/>
      <c r="DVI114" s="376"/>
      <c r="DVJ114" s="376"/>
      <c r="DVK114" s="376"/>
      <c r="DVL114" s="376"/>
      <c r="DVM114" s="376"/>
      <c r="DVN114" s="376"/>
      <c r="DVO114" s="376"/>
      <c r="DVP114" s="376"/>
      <c r="DVQ114" s="376"/>
      <c r="DVR114" s="376"/>
      <c r="DVS114" s="376"/>
      <c r="DVT114" s="376"/>
      <c r="DVU114" s="376"/>
      <c r="DVV114" s="376"/>
      <c r="DVW114" s="376"/>
      <c r="DVX114" s="376"/>
      <c r="DVY114" s="376"/>
      <c r="DVZ114" s="376"/>
      <c r="DWA114" s="376"/>
      <c r="DWB114" s="376"/>
      <c r="DWC114" s="376"/>
      <c r="DWD114" s="376"/>
      <c r="DWE114" s="376"/>
      <c r="DWF114" s="376"/>
      <c r="DWG114" s="376"/>
      <c r="DWH114" s="376"/>
      <c r="DWI114" s="376"/>
      <c r="DWJ114" s="376"/>
      <c r="DWK114" s="376"/>
      <c r="DWL114" s="376"/>
      <c r="DWM114" s="376"/>
      <c r="DWN114" s="376"/>
      <c r="DWO114" s="376"/>
      <c r="DWP114" s="376"/>
      <c r="DWQ114" s="376"/>
      <c r="DWR114" s="376"/>
      <c r="DWS114" s="376"/>
      <c r="DWT114" s="376"/>
      <c r="DWU114" s="376"/>
      <c r="DWV114" s="376"/>
      <c r="DWW114" s="376"/>
      <c r="DWX114" s="376"/>
      <c r="DWY114" s="376"/>
      <c r="DWZ114" s="376"/>
      <c r="DXA114" s="376"/>
      <c r="DXB114" s="376"/>
      <c r="DXC114" s="376"/>
      <c r="DXD114" s="376"/>
      <c r="DXE114" s="376"/>
      <c r="DXF114" s="376"/>
      <c r="DXG114" s="376"/>
      <c r="DXH114" s="376"/>
      <c r="DXI114" s="376"/>
      <c r="DXJ114" s="376"/>
      <c r="DXK114" s="376"/>
      <c r="DXL114" s="376"/>
      <c r="DXM114" s="376"/>
      <c r="DXN114" s="376"/>
      <c r="DXO114" s="376"/>
      <c r="DXP114" s="376"/>
      <c r="DXQ114" s="376"/>
      <c r="DXR114" s="376"/>
      <c r="DXS114" s="376"/>
      <c r="DXT114" s="376"/>
      <c r="DXU114" s="376"/>
      <c r="DXV114" s="376"/>
      <c r="DXW114" s="376"/>
      <c r="DXX114" s="376"/>
      <c r="DXY114" s="376"/>
      <c r="DXZ114" s="376"/>
      <c r="DYA114" s="376"/>
      <c r="DYB114" s="376"/>
      <c r="DYC114" s="376"/>
      <c r="DYD114" s="376"/>
      <c r="DYE114" s="376"/>
      <c r="DYF114" s="376"/>
      <c r="DYG114" s="376"/>
      <c r="DYH114" s="376"/>
      <c r="DYI114" s="376"/>
      <c r="DYJ114" s="376"/>
      <c r="DYK114" s="376"/>
      <c r="DYL114" s="376"/>
      <c r="DYM114" s="376"/>
      <c r="DYN114" s="376"/>
      <c r="DYO114" s="376"/>
      <c r="DYP114" s="376"/>
      <c r="DYQ114" s="376"/>
      <c r="DYR114" s="376"/>
      <c r="DYS114" s="376"/>
      <c r="DYT114" s="376"/>
      <c r="DYU114" s="376"/>
      <c r="DYV114" s="376"/>
      <c r="DYW114" s="376"/>
      <c r="DYX114" s="376"/>
      <c r="DYY114" s="376"/>
      <c r="DYZ114" s="376"/>
      <c r="DZA114" s="376"/>
      <c r="DZB114" s="376"/>
      <c r="DZC114" s="376"/>
      <c r="DZD114" s="376"/>
      <c r="DZE114" s="376"/>
      <c r="DZF114" s="376"/>
      <c r="DZG114" s="376"/>
      <c r="DZH114" s="376"/>
      <c r="DZI114" s="376"/>
      <c r="DZJ114" s="376"/>
      <c r="DZK114" s="376"/>
      <c r="DZL114" s="376"/>
      <c r="DZM114" s="376"/>
      <c r="DZN114" s="376"/>
      <c r="DZO114" s="376"/>
      <c r="DZP114" s="376"/>
      <c r="DZQ114" s="376"/>
      <c r="DZR114" s="376"/>
      <c r="DZS114" s="376"/>
      <c r="DZT114" s="376"/>
      <c r="DZU114" s="376"/>
      <c r="DZV114" s="376"/>
      <c r="DZW114" s="376"/>
      <c r="DZX114" s="376"/>
      <c r="DZY114" s="376"/>
      <c r="DZZ114" s="376"/>
      <c r="EAA114" s="376"/>
      <c r="EAB114" s="376"/>
      <c r="EAC114" s="376"/>
      <c r="EAD114" s="376"/>
      <c r="EAE114" s="376"/>
      <c r="EAF114" s="376"/>
      <c r="EAG114" s="376"/>
      <c r="EAH114" s="376"/>
      <c r="EAI114" s="376"/>
      <c r="EAJ114" s="376"/>
      <c r="EAK114" s="376"/>
      <c r="EAL114" s="376"/>
      <c r="EAM114" s="376"/>
      <c r="EAN114" s="376"/>
      <c r="EAO114" s="376"/>
      <c r="EAP114" s="376"/>
      <c r="EAQ114" s="376"/>
      <c r="EAR114" s="376"/>
      <c r="EAS114" s="376"/>
      <c r="EAT114" s="376"/>
      <c r="EAU114" s="376"/>
      <c r="EAV114" s="376"/>
      <c r="EAW114" s="376"/>
      <c r="EAX114" s="376"/>
      <c r="EAY114" s="376"/>
      <c r="EAZ114" s="376"/>
      <c r="EBA114" s="376"/>
      <c r="EBB114" s="376"/>
      <c r="EBC114" s="376"/>
      <c r="EBD114" s="376"/>
      <c r="EBE114" s="376"/>
      <c r="EBF114" s="376"/>
      <c r="EBG114" s="376"/>
      <c r="EBH114" s="376"/>
      <c r="EBI114" s="376"/>
      <c r="EBJ114" s="376"/>
      <c r="EBK114" s="376"/>
      <c r="EBL114" s="376"/>
      <c r="EBM114" s="376"/>
      <c r="EBN114" s="376"/>
      <c r="EBO114" s="376"/>
      <c r="EBP114" s="376"/>
      <c r="EBQ114" s="376"/>
      <c r="EBR114" s="376"/>
      <c r="EBS114" s="376"/>
      <c r="EBT114" s="376"/>
      <c r="EBU114" s="376"/>
      <c r="EBV114" s="376"/>
      <c r="EBW114" s="376"/>
      <c r="EBX114" s="376"/>
      <c r="EBY114" s="376"/>
      <c r="EBZ114" s="376"/>
      <c r="ECA114" s="376"/>
      <c r="ECB114" s="376"/>
      <c r="ECC114" s="376"/>
      <c r="ECD114" s="376"/>
      <c r="ECE114" s="376"/>
      <c r="ECF114" s="376"/>
      <c r="ECG114" s="376"/>
      <c r="ECH114" s="376"/>
      <c r="ECI114" s="376"/>
      <c r="ECJ114" s="376"/>
      <c r="ECK114" s="376"/>
      <c r="ECL114" s="376"/>
      <c r="ECM114" s="376"/>
      <c r="ECN114" s="376"/>
      <c r="ECO114" s="376"/>
      <c r="ECP114" s="376"/>
      <c r="ECQ114" s="376"/>
      <c r="ECR114" s="376"/>
      <c r="ECS114" s="376"/>
      <c r="ECT114" s="376"/>
      <c r="ECU114" s="376"/>
      <c r="ECV114" s="376"/>
      <c r="ECW114" s="376"/>
      <c r="ECX114" s="376"/>
      <c r="ECY114" s="376"/>
      <c r="ECZ114" s="376"/>
      <c r="EDA114" s="376"/>
      <c r="EDB114" s="376"/>
      <c r="EDC114" s="376"/>
      <c r="EDD114" s="376"/>
      <c r="EDE114" s="376"/>
      <c r="EDF114" s="376"/>
      <c r="EDG114" s="376"/>
      <c r="EDH114" s="376"/>
      <c r="EDI114" s="376"/>
      <c r="EDJ114" s="376"/>
      <c r="EDK114" s="376"/>
      <c r="EDL114" s="376"/>
      <c r="EDM114" s="376"/>
      <c r="EDN114" s="376"/>
      <c r="EDO114" s="376"/>
      <c r="EDP114" s="376"/>
      <c r="EDQ114" s="376"/>
      <c r="EDR114" s="376"/>
      <c r="EDS114" s="376"/>
      <c r="EDT114" s="376"/>
      <c r="EDU114" s="376"/>
      <c r="EDV114" s="376"/>
      <c r="EDW114" s="376"/>
      <c r="EDX114" s="376"/>
      <c r="EDY114" s="376"/>
      <c r="EDZ114" s="376"/>
      <c r="EEA114" s="376"/>
      <c r="EEB114" s="376"/>
      <c r="EEC114" s="376"/>
      <c r="EED114" s="376"/>
      <c r="EEE114" s="376"/>
      <c r="EEF114" s="376"/>
      <c r="EEG114" s="376"/>
      <c r="EEH114" s="376"/>
      <c r="EEI114" s="376"/>
      <c r="EEJ114" s="376"/>
      <c r="EEK114" s="376"/>
      <c r="EEL114" s="376"/>
      <c r="EEM114" s="376"/>
      <c r="EEN114" s="376"/>
      <c r="EEO114" s="376"/>
      <c r="EEP114" s="376"/>
      <c r="EEQ114" s="376"/>
      <c r="EER114" s="376"/>
      <c r="EES114" s="376"/>
      <c r="EET114" s="376"/>
      <c r="EEU114" s="376"/>
      <c r="EEV114" s="376"/>
      <c r="EEW114" s="376"/>
      <c r="EEX114" s="376"/>
      <c r="EEY114" s="376"/>
      <c r="EEZ114" s="376"/>
      <c r="EFA114" s="376"/>
      <c r="EFB114" s="376"/>
      <c r="EFC114" s="376"/>
      <c r="EFD114" s="376"/>
      <c r="EFE114" s="376"/>
      <c r="EFF114" s="376"/>
      <c r="EFG114" s="376"/>
      <c r="EFH114" s="376"/>
      <c r="EFI114" s="376"/>
      <c r="EFJ114" s="376"/>
      <c r="EFK114" s="376"/>
      <c r="EFL114" s="376"/>
      <c r="EFM114" s="376"/>
      <c r="EFN114" s="376"/>
      <c r="EFO114" s="376"/>
      <c r="EFP114" s="376"/>
      <c r="EFQ114" s="376"/>
      <c r="EFR114" s="376"/>
      <c r="EFS114" s="376"/>
      <c r="EFT114" s="376"/>
      <c r="EFU114" s="376"/>
      <c r="EFV114" s="376"/>
      <c r="EFW114" s="376"/>
      <c r="EFX114" s="376"/>
      <c r="EFY114" s="376"/>
      <c r="EFZ114" s="376"/>
      <c r="EGA114" s="376"/>
      <c r="EGB114" s="376"/>
      <c r="EGC114" s="376"/>
      <c r="EGD114" s="376"/>
      <c r="EGE114" s="376"/>
      <c r="EGF114" s="376"/>
      <c r="EGG114" s="376"/>
      <c r="EGH114" s="376"/>
      <c r="EGI114" s="376"/>
      <c r="EGJ114" s="376"/>
      <c r="EGK114" s="376"/>
      <c r="EGL114" s="376"/>
      <c r="EGM114" s="376"/>
      <c r="EGN114" s="376"/>
      <c r="EGO114" s="376"/>
      <c r="EGP114" s="376"/>
      <c r="EGQ114" s="376"/>
      <c r="EGR114" s="376"/>
      <c r="EGS114" s="376"/>
      <c r="EGT114" s="376"/>
      <c r="EGU114" s="376"/>
      <c r="EGV114" s="376"/>
      <c r="EGW114" s="376"/>
      <c r="EGX114" s="376"/>
      <c r="EGY114" s="376"/>
      <c r="EGZ114" s="376"/>
      <c r="EHA114" s="376"/>
      <c r="EHB114" s="376"/>
      <c r="EHC114" s="376"/>
      <c r="EHD114" s="376"/>
      <c r="EHE114" s="376"/>
      <c r="EHF114" s="376"/>
      <c r="EHG114" s="376"/>
      <c r="EHH114" s="376"/>
      <c r="EHI114" s="376"/>
      <c r="EHJ114" s="376"/>
      <c r="EHK114" s="376"/>
      <c r="EHL114" s="376"/>
      <c r="EHM114" s="376"/>
      <c r="EHN114" s="376"/>
      <c r="EHO114" s="376"/>
      <c r="EHP114" s="376"/>
      <c r="EHQ114" s="376"/>
      <c r="EHR114" s="376"/>
      <c r="EHS114" s="376"/>
      <c r="EHT114" s="376"/>
      <c r="EHU114" s="376"/>
      <c r="EHV114" s="376"/>
      <c r="EHW114" s="376"/>
      <c r="EHX114" s="376"/>
      <c r="EHY114" s="376"/>
      <c r="EHZ114" s="376"/>
      <c r="EIA114" s="376"/>
      <c r="EIB114" s="376"/>
      <c r="EIC114" s="376"/>
      <c r="EID114" s="376"/>
      <c r="EIE114" s="376"/>
      <c r="EIF114" s="376"/>
      <c r="EIG114" s="376"/>
      <c r="EIH114" s="376"/>
      <c r="EII114" s="376"/>
      <c r="EIJ114" s="376"/>
      <c r="EIK114" s="376"/>
      <c r="EIL114" s="376"/>
      <c r="EIM114" s="376"/>
      <c r="EIN114" s="376"/>
      <c r="EIO114" s="376"/>
      <c r="EIP114" s="376"/>
      <c r="EIQ114" s="376"/>
      <c r="EIR114" s="376"/>
      <c r="EIS114" s="376"/>
      <c r="EIT114" s="376"/>
      <c r="EIU114" s="376"/>
      <c r="EIV114" s="376"/>
      <c r="EIW114" s="376"/>
      <c r="EIX114" s="376"/>
      <c r="EIY114" s="376"/>
      <c r="EIZ114" s="376"/>
      <c r="EJA114" s="376"/>
      <c r="EJB114" s="376"/>
      <c r="EJC114" s="376"/>
      <c r="EJD114" s="376"/>
      <c r="EJE114" s="376"/>
      <c r="EJF114" s="376"/>
      <c r="EJG114" s="376"/>
      <c r="EJH114" s="376"/>
      <c r="EJI114" s="376"/>
      <c r="EJJ114" s="376"/>
      <c r="EJK114" s="376"/>
      <c r="EJL114" s="376"/>
      <c r="EJM114" s="376"/>
      <c r="EJN114" s="376"/>
      <c r="EJO114" s="376"/>
      <c r="EJP114" s="376"/>
      <c r="EJQ114" s="376"/>
      <c r="EJR114" s="376"/>
      <c r="EJS114" s="376"/>
      <c r="EJT114" s="376"/>
      <c r="EJU114" s="376"/>
      <c r="EJV114" s="376"/>
      <c r="EJW114" s="376"/>
      <c r="EJX114" s="376"/>
      <c r="EJY114" s="376"/>
      <c r="EJZ114" s="376"/>
      <c r="EKA114" s="376"/>
      <c r="EKB114" s="376"/>
      <c r="EKC114" s="376"/>
      <c r="EKD114" s="376"/>
      <c r="EKE114" s="376"/>
      <c r="EKF114" s="376"/>
      <c r="EKG114" s="376"/>
      <c r="EKH114" s="376"/>
      <c r="EKI114" s="376"/>
      <c r="EKJ114" s="376"/>
      <c r="EKK114" s="376"/>
      <c r="EKL114" s="376"/>
      <c r="EKM114" s="376"/>
      <c r="EKN114" s="376"/>
      <c r="EKO114" s="376"/>
      <c r="EKP114" s="376"/>
      <c r="EKQ114" s="376"/>
      <c r="EKR114" s="376"/>
      <c r="EKS114" s="376"/>
      <c r="EKT114" s="376"/>
      <c r="EKU114" s="376"/>
      <c r="EKV114" s="376"/>
      <c r="EKW114" s="376"/>
      <c r="EKX114" s="376"/>
      <c r="EKY114" s="376"/>
      <c r="EKZ114" s="376"/>
      <c r="ELA114" s="376"/>
      <c r="ELB114" s="376"/>
      <c r="ELC114" s="376"/>
      <c r="ELD114" s="376"/>
      <c r="ELE114" s="376"/>
      <c r="ELF114" s="376"/>
      <c r="ELG114" s="376"/>
      <c r="ELH114" s="376"/>
      <c r="ELI114" s="376"/>
      <c r="ELJ114" s="376"/>
      <c r="ELK114" s="376"/>
      <c r="ELL114" s="376"/>
      <c r="ELM114" s="376"/>
      <c r="ELN114" s="376"/>
      <c r="ELO114" s="376"/>
      <c r="ELP114" s="376"/>
      <c r="ELQ114" s="376"/>
      <c r="ELR114" s="376"/>
      <c r="ELS114" s="376"/>
      <c r="ELT114" s="376"/>
      <c r="ELU114" s="376"/>
      <c r="ELV114" s="376"/>
      <c r="ELW114" s="376"/>
      <c r="ELX114" s="376"/>
      <c r="ELY114" s="376"/>
      <c r="ELZ114" s="376"/>
      <c r="EMA114" s="376"/>
      <c r="EMB114" s="376"/>
      <c r="EMC114" s="376"/>
      <c r="EMD114" s="376"/>
      <c r="EME114" s="376"/>
      <c r="EMF114" s="376"/>
      <c r="EMG114" s="376"/>
      <c r="EMH114" s="376"/>
      <c r="EMI114" s="376"/>
      <c r="EMJ114" s="376"/>
      <c r="EMK114" s="376"/>
      <c r="EML114" s="376"/>
      <c r="EMM114" s="376"/>
      <c r="EMN114" s="376"/>
      <c r="EMO114" s="376"/>
      <c r="EMP114" s="376"/>
      <c r="EMQ114" s="376"/>
      <c r="EMR114" s="376"/>
      <c r="EMS114" s="376"/>
      <c r="EMT114" s="376"/>
      <c r="EMU114" s="376"/>
      <c r="EMV114" s="376"/>
      <c r="EMW114" s="376"/>
      <c r="EMX114" s="376"/>
      <c r="EMY114" s="376"/>
      <c r="EMZ114" s="376"/>
      <c r="ENA114" s="376"/>
      <c r="ENB114" s="376"/>
      <c r="ENC114" s="376"/>
      <c r="END114" s="376"/>
      <c r="ENE114" s="376"/>
      <c r="ENF114" s="376"/>
      <c r="ENG114" s="376"/>
      <c r="ENH114" s="376"/>
      <c r="ENI114" s="376"/>
      <c r="ENJ114" s="376"/>
      <c r="ENK114" s="376"/>
      <c r="ENL114" s="376"/>
      <c r="ENM114" s="376"/>
      <c r="ENN114" s="376"/>
      <c r="ENO114" s="376"/>
      <c r="ENP114" s="376"/>
      <c r="ENQ114" s="376"/>
      <c r="ENR114" s="376"/>
      <c r="ENS114" s="376"/>
      <c r="ENT114" s="376"/>
      <c r="ENU114" s="376"/>
      <c r="ENV114" s="376"/>
      <c r="ENW114" s="376"/>
      <c r="ENX114" s="376"/>
      <c r="ENY114" s="376"/>
      <c r="ENZ114" s="376"/>
      <c r="EOA114" s="376"/>
      <c r="EOB114" s="376"/>
      <c r="EOC114" s="376"/>
      <c r="EOD114" s="376"/>
      <c r="EOE114" s="376"/>
      <c r="EOF114" s="376"/>
      <c r="EOG114" s="376"/>
      <c r="EOH114" s="376"/>
      <c r="EOI114" s="376"/>
      <c r="EOJ114" s="376"/>
      <c r="EOK114" s="376"/>
      <c r="EOL114" s="376"/>
      <c r="EOM114" s="376"/>
      <c r="EON114" s="376"/>
      <c r="EOO114" s="376"/>
      <c r="EOP114" s="376"/>
      <c r="EOQ114" s="376"/>
      <c r="EOR114" s="376"/>
      <c r="EOS114" s="376"/>
      <c r="EOT114" s="376"/>
      <c r="EOU114" s="376"/>
      <c r="EOV114" s="376"/>
      <c r="EOW114" s="376"/>
      <c r="EOX114" s="376"/>
      <c r="EOY114" s="376"/>
      <c r="EOZ114" s="376"/>
      <c r="EPA114" s="376"/>
      <c r="EPB114" s="376"/>
      <c r="EPC114" s="376"/>
      <c r="EPD114" s="376"/>
      <c r="EPE114" s="376"/>
      <c r="EPF114" s="376"/>
      <c r="EPG114" s="376"/>
      <c r="EPH114" s="376"/>
      <c r="EPI114" s="376"/>
      <c r="EPJ114" s="376"/>
      <c r="EPK114" s="376"/>
      <c r="EPL114" s="376"/>
      <c r="EPM114" s="376"/>
      <c r="EPN114" s="376"/>
      <c r="EPO114" s="376"/>
      <c r="EPP114" s="376"/>
      <c r="EPQ114" s="376"/>
      <c r="EPR114" s="376"/>
      <c r="EPS114" s="376"/>
      <c r="EPT114" s="376"/>
      <c r="EPU114" s="376"/>
      <c r="EPV114" s="376"/>
      <c r="EPW114" s="376"/>
      <c r="EPX114" s="376"/>
      <c r="EPY114" s="376"/>
      <c r="EPZ114" s="376"/>
      <c r="EQA114" s="376"/>
      <c r="EQB114" s="376"/>
      <c r="EQC114" s="376"/>
      <c r="EQD114" s="376"/>
      <c r="EQE114" s="376"/>
      <c r="EQF114" s="376"/>
      <c r="EQG114" s="376"/>
      <c r="EQH114" s="376"/>
      <c r="EQI114" s="376"/>
      <c r="EQJ114" s="376"/>
      <c r="EQK114" s="376"/>
      <c r="EQL114" s="376"/>
      <c r="EQM114" s="376"/>
      <c r="EQN114" s="376"/>
      <c r="EQO114" s="376"/>
      <c r="EQP114" s="376"/>
      <c r="EQQ114" s="376"/>
      <c r="EQR114" s="376"/>
      <c r="EQS114" s="376"/>
      <c r="EQT114" s="376"/>
      <c r="EQU114" s="376"/>
      <c r="EQV114" s="376"/>
      <c r="EQW114" s="376"/>
      <c r="EQX114" s="376"/>
      <c r="EQY114" s="376"/>
      <c r="EQZ114" s="376"/>
      <c r="ERA114" s="376"/>
      <c r="ERB114" s="376"/>
      <c r="ERC114" s="376"/>
      <c r="ERD114" s="376"/>
      <c r="ERE114" s="376"/>
      <c r="ERF114" s="376"/>
      <c r="ERG114" s="376"/>
      <c r="ERH114" s="376"/>
      <c r="ERI114" s="376"/>
      <c r="ERJ114" s="376"/>
      <c r="ERK114" s="376"/>
      <c r="ERL114" s="376"/>
      <c r="ERM114" s="376"/>
      <c r="ERN114" s="376"/>
      <c r="ERO114" s="376"/>
      <c r="ERP114" s="376"/>
      <c r="ERQ114" s="376"/>
      <c r="ERR114" s="376"/>
      <c r="ERS114" s="376"/>
      <c r="ERT114" s="376"/>
      <c r="ERU114" s="376"/>
      <c r="ERV114" s="376"/>
      <c r="ERW114" s="376"/>
      <c r="ERX114" s="376"/>
      <c r="ERY114" s="376"/>
      <c r="ERZ114" s="376"/>
      <c r="ESA114" s="376"/>
      <c r="ESB114" s="376"/>
      <c r="ESC114" s="376"/>
      <c r="ESD114" s="376"/>
      <c r="ESE114" s="376"/>
      <c r="ESF114" s="376"/>
      <c r="ESG114" s="376"/>
      <c r="ESH114" s="376"/>
      <c r="ESI114" s="376"/>
      <c r="ESJ114" s="376"/>
      <c r="ESK114" s="376"/>
      <c r="ESL114" s="376"/>
      <c r="ESM114" s="376"/>
      <c r="ESN114" s="376"/>
      <c r="ESO114" s="376"/>
      <c r="ESP114" s="376"/>
      <c r="ESQ114" s="376"/>
      <c r="ESR114" s="376"/>
      <c r="ESS114" s="376"/>
      <c r="EST114" s="376"/>
      <c r="ESU114" s="376"/>
      <c r="ESV114" s="376"/>
      <c r="ESW114" s="376"/>
      <c r="ESX114" s="376"/>
      <c r="ESY114" s="376"/>
      <c r="ESZ114" s="376"/>
      <c r="ETA114" s="376"/>
      <c r="ETB114" s="376"/>
      <c r="ETC114" s="376"/>
      <c r="ETD114" s="376"/>
      <c r="ETE114" s="376"/>
      <c r="ETF114" s="376"/>
      <c r="ETG114" s="376"/>
      <c r="ETH114" s="376"/>
      <c r="ETI114" s="376"/>
      <c r="ETJ114" s="376"/>
      <c r="ETK114" s="376"/>
      <c r="ETL114" s="376"/>
      <c r="ETM114" s="376"/>
      <c r="ETN114" s="376"/>
      <c r="ETO114" s="376"/>
      <c r="ETP114" s="376"/>
      <c r="ETQ114" s="376"/>
      <c r="ETR114" s="376"/>
      <c r="ETS114" s="376"/>
      <c r="ETT114" s="376"/>
      <c r="ETU114" s="376"/>
      <c r="ETV114" s="376"/>
      <c r="ETW114" s="376"/>
      <c r="ETX114" s="376"/>
      <c r="ETY114" s="376"/>
      <c r="ETZ114" s="376"/>
      <c r="EUA114" s="376"/>
      <c r="EUB114" s="376"/>
      <c r="EUC114" s="376"/>
      <c r="EUD114" s="376"/>
      <c r="EUE114" s="376"/>
      <c r="EUF114" s="376"/>
      <c r="EUG114" s="376"/>
      <c r="EUH114" s="376"/>
      <c r="EUI114" s="376"/>
      <c r="EUJ114" s="376"/>
      <c r="EUK114" s="376"/>
      <c r="EUL114" s="376"/>
      <c r="EUM114" s="376"/>
      <c r="EUN114" s="376"/>
      <c r="EUO114" s="376"/>
      <c r="EUP114" s="376"/>
      <c r="EUQ114" s="376"/>
      <c r="EUR114" s="376"/>
      <c r="EUS114" s="376"/>
      <c r="EUT114" s="376"/>
      <c r="EUU114" s="376"/>
      <c r="EUV114" s="376"/>
      <c r="EUW114" s="376"/>
      <c r="EUX114" s="376"/>
      <c r="EUY114" s="376"/>
      <c r="EUZ114" s="376"/>
      <c r="EVA114" s="376"/>
      <c r="EVB114" s="376"/>
      <c r="EVC114" s="376"/>
      <c r="EVD114" s="376"/>
      <c r="EVE114" s="376"/>
      <c r="EVF114" s="376"/>
      <c r="EVG114" s="376"/>
      <c r="EVH114" s="376"/>
      <c r="EVI114" s="376"/>
      <c r="EVJ114" s="376"/>
      <c r="EVK114" s="376"/>
      <c r="EVL114" s="376"/>
      <c r="EVM114" s="376"/>
      <c r="EVN114" s="376"/>
      <c r="EVO114" s="376"/>
      <c r="EVP114" s="376"/>
      <c r="EVQ114" s="376"/>
      <c r="EVR114" s="376"/>
      <c r="EVS114" s="376"/>
      <c r="EVT114" s="376"/>
      <c r="EVU114" s="376"/>
      <c r="EVV114" s="376"/>
      <c r="EVW114" s="376"/>
      <c r="EVX114" s="376"/>
      <c r="EVY114" s="376"/>
      <c r="EVZ114" s="376"/>
      <c r="EWA114" s="376"/>
      <c r="EWB114" s="376"/>
      <c r="EWC114" s="376"/>
      <c r="EWD114" s="376"/>
      <c r="EWE114" s="376"/>
      <c r="EWF114" s="376"/>
      <c r="EWG114" s="376"/>
      <c r="EWH114" s="376"/>
      <c r="EWI114" s="376"/>
      <c r="EWJ114" s="376"/>
      <c r="EWK114" s="376"/>
      <c r="EWL114" s="376"/>
      <c r="EWM114" s="376"/>
      <c r="EWN114" s="376"/>
      <c r="EWO114" s="376"/>
      <c r="EWP114" s="376"/>
      <c r="EWQ114" s="376"/>
      <c r="EWR114" s="376"/>
      <c r="EWS114" s="376"/>
      <c r="EWT114" s="376"/>
      <c r="EWU114" s="376"/>
      <c r="EWV114" s="376"/>
      <c r="EWW114" s="376"/>
      <c r="EWX114" s="376"/>
      <c r="EWY114" s="376"/>
      <c r="EWZ114" s="376"/>
      <c r="EXA114" s="376"/>
      <c r="EXB114" s="376"/>
      <c r="EXC114" s="376"/>
      <c r="EXD114" s="376"/>
      <c r="EXE114" s="376"/>
      <c r="EXF114" s="376"/>
      <c r="EXG114" s="376"/>
      <c r="EXH114" s="376"/>
      <c r="EXI114" s="376"/>
      <c r="EXJ114" s="376"/>
      <c r="EXK114" s="376"/>
      <c r="EXL114" s="376"/>
      <c r="EXM114" s="376"/>
      <c r="EXN114" s="376"/>
      <c r="EXO114" s="376"/>
      <c r="EXP114" s="376"/>
      <c r="EXQ114" s="376"/>
      <c r="EXR114" s="376"/>
      <c r="EXS114" s="376"/>
      <c r="EXT114" s="376"/>
      <c r="EXU114" s="376"/>
      <c r="EXV114" s="376"/>
      <c r="EXW114" s="376"/>
      <c r="EXX114" s="376"/>
      <c r="EXY114" s="376"/>
      <c r="EXZ114" s="376"/>
      <c r="EYA114" s="376"/>
      <c r="EYB114" s="376"/>
      <c r="EYC114" s="376"/>
      <c r="EYD114" s="376"/>
      <c r="EYE114" s="376"/>
      <c r="EYF114" s="376"/>
      <c r="EYG114" s="376"/>
      <c r="EYH114" s="376"/>
      <c r="EYI114" s="376"/>
      <c r="EYJ114" s="376"/>
      <c r="EYK114" s="376"/>
      <c r="EYL114" s="376"/>
      <c r="EYM114" s="376"/>
      <c r="EYN114" s="376"/>
      <c r="EYO114" s="376"/>
      <c r="EYP114" s="376"/>
      <c r="EYQ114" s="376"/>
      <c r="EYR114" s="376"/>
      <c r="EYS114" s="376"/>
      <c r="EYT114" s="376"/>
      <c r="EYU114" s="376"/>
      <c r="EYV114" s="376"/>
      <c r="EYW114" s="376"/>
      <c r="EYX114" s="376"/>
      <c r="EYY114" s="376"/>
      <c r="EYZ114" s="376"/>
      <c r="EZA114" s="376"/>
      <c r="EZB114" s="376"/>
      <c r="EZC114" s="376"/>
      <c r="EZD114" s="376"/>
      <c r="EZE114" s="376"/>
      <c r="EZF114" s="376"/>
      <c r="EZG114" s="376"/>
      <c r="EZH114" s="376"/>
      <c r="EZI114" s="376"/>
      <c r="EZJ114" s="376"/>
      <c r="EZK114" s="376"/>
      <c r="EZL114" s="376"/>
      <c r="EZM114" s="376"/>
      <c r="EZN114" s="376"/>
      <c r="EZO114" s="376"/>
      <c r="EZP114" s="376"/>
      <c r="EZQ114" s="376"/>
      <c r="EZR114" s="376"/>
      <c r="EZS114" s="376"/>
      <c r="EZT114" s="376"/>
      <c r="EZU114" s="376"/>
      <c r="EZV114" s="376"/>
      <c r="EZW114" s="376"/>
      <c r="EZX114" s="376"/>
      <c r="EZY114" s="376"/>
      <c r="EZZ114" s="376"/>
      <c r="FAA114" s="376"/>
      <c r="FAB114" s="376"/>
      <c r="FAC114" s="376"/>
      <c r="FAD114" s="376"/>
      <c r="FAE114" s="376"/>
      <c r="FAF114" s="376"/>
      <c r="FAG114" s="376"/>
      <c r="FAH114" s="376"/>
      <c r="FAI114" s="376"/>
      <c r="FAJ114" s="376"/>
      <c r="FAK114" s="376"/>
      <c r="FAL114" s="376"/>
      <c r="FAM114" s="376"/>
      <c r="FAN114" s="376"/>
      <c r="FAO114" s="376"/>
      <c r="FAP114" s="376"/>
      <c r="FAQ114" s="376"/>
      <c r="FAR114" s="376"/>
      <c r="FAS114" s="376"/>
      <c r="FAT114" s="376"/>
      <c r="FAU114" s="376"/>
      <c r="FAV114" s="376"/>
      <c r="FAW114" s="376"/>
      <c r="FAX114" s="376"/>
      <c r="FAY114" s="376"/>
      <c r="FAZ114" s="376"/>
      <c r="FBA114" s="376"/>
      <c r="FBB114" s="376"/>
      <c r="FBC114" s="376"/>
      <c r="FBD114" s="376"/>
      <c r="FBE114" s="376"/>
      <c r="FBF114" s="376"/>
      <c r="FBG114" s="376"/>
      <c r="FBH114" s="376"/>
      <c r="FBI114" s="376"/>
      <c r="FBJ114" s="376"/>
      <c r="FBK114" s="376"/>
      <c r="FBL114" s="376"/>
      <c r="FBM114" s="376"/>
      <c r="FBN114" s="376"/>
      <c r="FBO114" s="376"/>
      <c r="FBP114" s="376"/>
      <c r="FBQ114" s="376"/>
      <c r="FBR114" s="376"/>
      <c r="FBS114" s="376"/>
      <c r="FBT114" s="376"/>
      <c r="FBU114" s="376"/>
      <c r="FBV114" s="376"/>
      <c r="FBW114" s="376"/>
      <c r="FBX114" s="376"/>
      <c r="FBY114" s="376"/>
      <c r="FBZ114" s="376"/>
      <c r="FCA114" s="376"/>
      <c r="FCB114" s="376"/>
      <c r="FCC114" s="376"/>
      <c r="FCD114" s="376"/>
      <c r="FCE114" s="376"/>
      <c r="FCF114" s="376"/>
      <c r="FCG114" s="376"/>
      <c r="FCH114" s="376"/>
      <c r="FCI114" s="376"/>
      <c r="FCJ114" s="376"/>
      <c r="FCK114" s="376"/>
      <c r="FCL114" s="376"/>
      <c r="FCM114" s="376"/>
      <c r="FCN114" s="376"/>
      <c r="FCO114" s="376"/>
      <c r="FCP114" s="376"/>
      <c r="FCQ114" s="376"/>
      <c r="FCR114" s="376"/>
      <c r="FCS114" s="376"/>
      <c r="FCT114" s="376"/>
      <c r="FCU114" s="376"/>
      <c r="FCV114" s="376"/>
      <c r="FCW114" s="376"/>
      <c r="FCX114" s="376"/>
      <c r="FCY114" s="376"/>
      <c r="FCZ114" s="376"/>
      <c r="FDA114" s="376"/>
      <c r="FDB114" s="376"/>
      <c r="FDC114" s="376"/>
      <c r="FDD114" s="376"/>
      <c r="FDE114" s="376"/>
      <c r="FDF114" s="376"/>
      <c r="FDG114" s="376"/>
      <c r="FDH114" s="376"/>
      <c r="FDI114" s="376"/>
      <c r="FDJ114" s="376"/>
      <c r="FDK114" s="376"/>
      <c r="FDL114" s="376"/>
      <c r="FDM114" s="376"/>
      <c r="FDN114" s="376"/>
      <c r="FDO114" s="376"/>
      <c r="FDP114" s="376"/>
      <c r="FDQ114" s="376"/>
      <c r="FDR114" s="376"/>
      <c r="FDS114" s="376"/>
      <c r="FDT114" s="376"/>
      <c r="FDU114" s="376"/>
      <c r="FDV114" s="376"/>
      <c r="FDW114" s="376"/>
      <c r="FDX114" s="376"/>
      <c r="FDY114" s="376"/>
      <c r="FDZ114" s="376"/>
      <c r="FEA114" s="376"/>
      <c r="FEB114" s="376"/>
      <c r="FEC114" s="376"/>
      <c r="FED114" s="376"/>
      <c r="FEE114" s="376"/>
      <c r="FEF114" s="376"/>
      <c r="FEG114" s="376"/>
      <c r="FEH114" s="376"/>
      <c r="FEI114" s="376"/>
      <c r="FEJ114" s="376"/>
      <c r="FEK114" s="376"/>
      <c r="FEL114" s="376"/>
      <c r="FEM114" s="376"/>
      <c r="FEN114" s="376"/>
      <c r="FEO114" s="376"/>
      <c r="FEP114" s="376"/>
      <c r="FEQ114" s="376"/>
      <c r="FER114" s="376"/>
      <c r="FES114" s="376"/>
      <c r="FET114" s="376"/>
      <c r="FEU114" s="376"/>
      <c r="FEV114" s="376"/>
      <c r="FEW114" s="376"/>
      <c r="FEX114" s="376"/>
      <c r="FEY114" s="376"/>
      <c r="FEZ114" s="376"/>
      <c r="FFA114" s="376"/>
      <c r="FFB114" s="376"/>
      <c r="FFC114" s="376"/>
      <c r="FFD114" s="376"/>
      <c r="FFE114" s="376"/>
      <c r="FFF114" s="376"/>
      <c r="FFG114" s="376"/>
      <c r="FFH114" s="376"/>
      <c r="FFI114" s="376"/>
      <c r="FFJ114" s="376"/>
      <c r="FFK114" s="376"/>
      <c r="FFL114" s="376"/>
      <c r="FFM114" s="376"/>
      <c r="FFN114" s="376"/>
      <c r="FFO114" s="376"/>
      <c r="FFP114" s="376"/>
      <c r="FFQ114" s="376"/>
      <c r="FFR114" s="376"/>
      <c r="FFS114" s="376"/>
      <c r="FFT114" s="376"/>
      <c r="FFU114" s="376"/>
      <c r="FFV114" s="376"/>
      <c r="FFW114" s="376"/>
      <c r="FFX114" s="376"/>
      <c r="FFY114" s="376"/>
      <c r="FFZ114" s="376"/>
      <c r="FGA114" s="376"/>
      <c r="FGB114" s="376"/>
      <c r="FGC114" s="376"/>
      <c r="FGD114" s="376"/>
      <c r="FGE114" s="376"/>
      <c r="FGF114" s="376"/>
      <c r="FGG114" s="376"/>
      <c r="FGH114" s="376"/>
      <c r="FGI114" s="376"/>
      <c r="FGJ114" s="376"/>
      <c r="FGK114" s="376"/>
      <c r="FGL114" s="376"/>
      <c r="FGM114" s="376"/>
      <c r="FGN114" s="376"/>
      <c r="FGO114" s="376"/>
      <c r="FGP114" s="376"/>
      <c r="FGQ114" s="376"/>
      <c r="FGR114" s="376"/>
      <c r="FGS114" s="376"/>
      <c r="FGT114" s="376"/>
      <c r="FGU114" s="376"/>
      <c r="FGV114" s="376"/>
      <c r="FGW114" s="376"/>
      <c r="FGX114" s="376"/>
      <c r="FGY114" s="376"/>
      <c r="FGZ114" s="376"/>
      <c r="FHA114" s="376"/>
      <c r="FHB114" s="376"/>
      <c r="FHC114" s="376"/>
      <c r="FHD114" s="376"/>
      <c r="FHE114" s="376"/>
      <c r="FHF114" s="376"/>
      <c r="FHG114" s="376"/>
      <c r="FHH114" s="376"/>
      <c r="FHI114" s="376"/>
      <c r="FHJ114" s="376"/>
      <c r="FHK114" s="376"/>
      <c r="FHL114" s="376"/>
      <c r="FHM114" s="376"/>
      <c r="FHN114" s="376"/>
      <c r="FHO114" s="376"/>
      <c r="FHP114" s="376"/>
      <c r="FHQ114" s="376"/>
      <c r="FHR114" s="376"/>
      <c r="FHS114" s="376"/>
      <c r="FHT114" s="376"/>
      <c r="FHU114" s="376"/>
      <c r="FHV114" s="376"/>
      <c r="FHW114" s="376"/>
      <c r="FHX114" s="376"/>
      <c r="FHY114" s="376"/>
      <c r="FHZ114" s="376"/>
      <c r="FIA114" s="376"/>
      <c r="FIB114" s="376"/>
      <c r="FIC114" s="376"/>
      <c r="FID114" s="376"/>
      <c r="FIE114" s="376"/>
      <c r="FIF114" s="376"/>
      <c r="FIG114" s="376"/>
      <c r="FIH114" s="376"/>
      <c r="FII114" s="376"/>
      <c r="FIJ114" s="376"/>
      <c r="FIK114" s="376"/>
      <c r="FIL114" s="376"/>
      <c r="FIM114" s="376"/>
      <c r="FIN114" s="376"/>
      <c r="FIO114" s="376"/>
      <c r="FIP114" s="376"/>
      <c r="FIQ114" s="376"/>
      <c r="FIR114" s="376"/>
      <c r="FIS114" s="376"/>
      <c r="FIT114" s="376"/>
      <c r="FIU114" s="376"/>
      <c r="FIV114" s="376"/>
      <c r="FIW114" s="376"/>
      <c r="FIX114" s="376"/>
      <c r="FIY114" s="376"/>
      <c r="FIZ114" s="376"/>
      <c r="FJA114" s="376"/>
      <c r="FJB114" s="376"/>
      <c r="FJC114" s="376"/>
      <c r="FJD114" s="376"/>
      <c r="FJE114" s="376"/>
      <c r="FJF114" s="376"/>
      <c r="FJG114" s="376"/>
      <c r="FJH114" s="376"/>
      <c r="FJI114" s="376"/>
      <c r="FJJ114" s="376"/>
      <c r="FJK114" s="376"/>
      <c r="FJL114" s="376"/>
      <c r="FJM114" s="376"/>
      <c r="FJN114" s="376"/>
      <c r="FJO114" s="376"/>
      <c r="FJP114" s="376"/>
      <c r="FJQ114" s="376"/>
      <c r="FJR114" s="376"/>
      <c r="FJS114" s="376"/>
      <c r="FJT114" s="376"/>
      <c r="FJU114" s="376"/>
      <c r="FJV114" s="376"/>
      <c r="FJW114" s="376"/>
      <c r="FJX114" s="376"/>
      <c r="FJY114" s="376"/>
      <c r="FJZ114" s="376"/>
      <c r="FKA114" s="376"/>
      <c r="FKB114" s="376"/>
      <c r="FKC114" s="376"/>
      <c r="FKD114" s="376"/>
      <c r="FKE114" s="376"/>
      <c r="FKF114" s="376"/>
      <c r="FKG114" s="376"/>
      <c r="FKH114" s="376"/>
      <c r="FKI114" s="376"/>
      <c r="FKJ114" s="376"/>
      <c r="FKK114" s="376"/>
      <c r="FKL114" s="376"/>
      <c r="FKM114" s="376"/>
      <c r="FKN114" s="376"/>
      <c r="FKO114" s="376"/>
      <c r="FKP114" s="376"/>
      <c r="FKQ114" s="376"/>
      <c r="FKR114" s="376"/>
      <c r="FKS114" s="376"/>
      <c r="FKT114" s="376"/>
      <c r="FKU114" s="376"/>
      <c r="FKV114" s="376"/>
      <c r="FKW114" s="376"/>
      <c r="FKX114" s="376"/>
      <c r="FKY114" s="376"/>
      <c r="FKZ114" s="376"/>
      <c r="FLA114" s="376"/>
      <c r="FLB114" s="376"/>
      <c r="FLC114" s="376"/>
      <c r="FLD114" s="376"/>
      <c r="FLE114" s="376"/>
      <c r="FLF114" s="376"/>
      <c r="FLG114" s="376"/>
      <c r="FLH114" s="376"/>
      <c r="FLI114" s="376"/>
      <c r="FLJ114" s="376"/>
      <c r="FLK114" s="376"/>
      <c r="FLL114" s="376"/>
      <c r="FLM114" s="376"/>
      <c r="FLN114" s="376"/>
      <c r="FLO114" s="376"/>
      <c r="FLP114" s="376"/>
      <c r="FLQ114" s="376"/>
      <c r="FLR114" s="376"/>
      <c r="FLS114" s="376"/>
      <c r="FLT114" s="376"/>
      <c r="FLU114" s="376"/>
      <c r="FLV114" s="376"/>
      <c r="FLW114" s="376"/>
      <c r="FLX114" s="376"/>
      <c r="FLY114" s="376"/>
      <c r="FLZ114" s="376"/>
      <c r="FMA114" s="376"/>
      <c r="FMB114" s="376"/>
      <c r="FMC114" s="376"/>
      <c r="FMD114" s="376"/>
      <c r="FME114" s="376"/>
      <c r="FMF114" s="376"/>
      <c r="FMG114" s="376"/>
      <c r="FMH114" s="376"/>
      <c r="FMI114" s="376"/>
      <c r="FMJ114" s="376"/>
      <c r="FMK114" s="376"/>
      <c r="FML114" s="376"/>
      <c r="FMM114" s="376"/>
      <c r="FMN114" s="376"/>
      <c r="FMO114" s="376"/>
      <c r="FMP114" s="376"/>
      <c r="FMQ114" s="376"/>
      <c r="FMR114" s="376"/>
      <c r="FMS114" s="376"/>
      <c r="FMT114" s="376"/>
      <c r="FMU114" s="376"/>
      <c r="FMV114" s="376"/>
      <c r="FMW114" s="376"/>
      <c r="FMX114" s="376"/>
      <c r="FMY114" s="376"/>
      <c r="FMZ114" s="376"/>
      <c r="FNA114" s="376"/>
      <c r="FNB114" s="376"/>
      <c r="FNC114" s="376"/>
      <c r="FND114" s="376"/>
      <c r="FNE114" s="376"/>
      <c r="FNF114" s="376"/>
      <c r="FNG114" s="376"/>
      <c r="FNH114" s="376"/>
      <c r="FNI114" s="376"/>
      <c r="FNJ114" s="376"/>
      <c r="FNK114" s="376"/>
      <c r="FNL114" s="376"/>
      <c r="FNM114" s="376"/>
      <c r="FNN114" s="376"/>
      <c r="FNO114" s="376"/>
      <c r="FNP114" s="376"/>
      <c r="FNQ114" s="376"/>
      <c r="FNR114" s="376"/>
      <c r="FNS114" s="376"/>
      <c r="FNT114" s="376"/>
      <c r="FNU114" s="376"/>
      <c r="FNV114" s="376"/>
      <c r="FNW114" s="376"/>
      <c r="FNX114" s="376"/>
      <c r="FNY114" s="376"/>
      <c r="FNZ114" s="376"/>
      <c r="FOA114" s="376"/>
      <c r="FOB114" s="376"/>
      <c r="FOC114" s="376"/>
      <c r="FOD114" s="376"/>
      <c r="FOE114" s="376"/>
      <c r="FOF114" s="376"/>
      <c r="FOG114" s="376"/>
      <c r="FOH114" s="376"/>
      <c r="FOI114" s="376"/>
      <c r="FOJ114" s="376"/>
      <c r="FOK114" s="376"/>
      <c r="FOL114" s="376"/>
      <c r="FOM114" s="376"/>
      <c r="FON114" s="376"/>
      <c r="FOO114" s="376"/>
      <c r="FOP114" s="376"/>
      <c r="FOQ114" s="376"/>
      <c r="FOR114" s="376"/>
      <c r="FOS114" s="376"/>
      <c r="FOT114" s="376"/>
      <c r="FOU114" s="376"/>
      <c r="FOV114" s="376"/>
      <c r="FOW114" s="376"/>
      <c r="FOX114" s="376"/>
      <c r="FOY114" s="376"/>
      <c r="FOZ114" s="376"/>
      <c r="FPA114" s="376"/>
      <c r="FPB114" s="376"/>
      <c r="FPC114" s="376"/>
      <c r="FPD114" s="376"/>
      <c r="FPE114" s="376"/>
      <c r="FPF114" s="376"/>
      <c r="FPG114" s="376"/>
      <c r="FPH114" s="376"/>
      <c r="FPI114" s="376"/>
      <c r="FPJ114" s="376"/>
      <c r="FPK114" s="376"/>
      <c r="FPL114" s="376"/>
      <c r="FPM114" s="376"/>
      <c r="FPN114" s="376"/>
      <c r="FPO114" s="376"/>
      <c r="FPP114" s="376"/>
      <c r="FPQ114" s="376"/>
      <c r="FPR114" s="376"/>
      <c r="FPS114" s="376"/>
      <c r="FPT114" s="376"/>
      <c r="FPU114" s="376"/>
      <c r="FPV114" s="376"/>
      <c r="FPW114" s="376"/>
      <c r="FPX114" s="376"/>
      <c r="FPY114" s="376"/>
      <c r="FPZ114" s="376"/>
      <c r="FQA114" s="376"/>
      <c r="FQB114" s="376"/>
      <c r="FQC114" s="376"/>
      <c r="FQD114" s="376"/>
      <c r="FQE114" s="376"/>
      <c r="FQF114" s="376"/>
      <c r="FQG114" s="376"/>
      <c r="FQH114" s="376"/>
      <c r="FQI114" s="376"/>
      <c r="FQJ114" s="376"/>
      <c r="FQK114" s="376"/>
      <c r="FQL114" s="376"/>
      <c r="FQM114" s="376"/>
      <c r="FQN114" s="376"/>
      <c r="FQO114" s="376"/>
      <c r="FQP114" s="376"/>
      <c r="FQQ114" s="376"/>
      <c r="FQR114" s="376"/>
      <c r="FQS114" s="376"/>
      <c r="FQT114" s="376"/>
      <c r="FQU114" s="376"/>
      <c r="FQV114" s="376"/>
      <c r="FQW114" s="376"/>
      <c r="FQX114" s="376"/>
      <c r="FQY114" s="376"/>
      <c r="FQZ114" s="376"/>
      <c r="FRA114" s="376"/>
      <c r="FRB114" s="376"/>
      <c r="FRC114" s="376"/>
      <c r="FRD114" s="376"/>
      <c r="FRE114" s="376"/>
      <c r="FRF114" s="376"/>
      <c r="FRG114" s="376"/>
      <c r="FRH114" s="376"/>
      <c r="FRI114" s="376"/>
      <c r="FRJ114" s="376"/>
      <c r="FRK114" s="376"/>
      <c r="FRL114" s="376"/>
      <c r="FRM114" s="376"/>
      <c r="FRN114" s="376"/>
      <c r="FRO114" s="376"/>
      <c r="FRP114" s="376"/>
      <c r="FRQ114" s="376"/>
      <c r="FRR114" s="376"/>
      <c r="FRS114" s="376"/>
      <c r="FRT114" s="376"/>
      <c r="FRU114" s="376"/>
      <c r="FRV114" s="376"/>
      <c r="FRW114" s="376"/>
      <c r="FRX114" s="376"/>
      <c r="FRY114" s="376"/>
      <c r="FRZ114" s="376"/>
      <c r="FSA114" s="376"/>
      <c r="FSB114" s="376"/>
      <c r="FSC114" s="376"/>
      <c r="FSD114" s="376"/>
      <c r="FSE114" s="376"/>
      <c r="FSF114" s="376"/>
      <c r="FSG114" s="376"/>
      <c r="FSH114" s="376"/>
      <c r="FSI114" s="376"/>
      <c r="FSJ114" s="376"/>
      <c r="FSK114" s="376"/>
      <c r="FSL114" s="376"/>
      <c r="FSM114" s="376"/>
      <c r="FSN114" s="376"/>
      <c r="FSO114" s="376"/>
      <c r="FSP114" s="376"/>
      <c r="FSQ114" s="376"/>
      <c r="FSR114" s="376"/>
      <c r="FSS114" s="376"/>
      <c r="FST114" s="376"/>
      <c r="FSU114" s="376"/>
      <c r="FSV114" s="376"/>
      <c r="FSW114" s="376"/>
      <c r="FSX114" s="376"/>
      <c r="FSY114" s="376"/>
      <c r="FSZ114" s="376"/>
      <c r="FTA114" s="376"/>
      <c r="FTB114" s="376"/>
      <c r="FTC114" s="376"/>
      <c r="FTD114" s="376"/>
      <c r="FTE114" s="376"/>
      <c r="FTF114" s="376"/>
      <c r="FTG114" s="376"/>
      <c r="FTH114" s="376"/>
      <c r="FTI114" s="376"/>
      <c r="FTJ114" s="376"/>
      <c r="FTK114" s="376"/>
      <c r="FTL114" s="376"/>
      <c r="FTM114" s="376"/>
      <c r="FTN114" s="376"/>
      <c r="FTO114" s="376"/>
      <c r="FTP114" s="376"/>
      <c r="FTQ114" s="376"/>
      <c r="FTR114" s="376"/>
      <c r="FTS114" s="376"/>
      <c r="FTT114" s="376"/>
      <c r="FTU114" s="376"/>
      <c r="FTV114" s="376"/>
      <c r="FTW114" s="376"/>
      <c r="FTX114" s="376"/>
      <c r="FTY114" s="376"/>
      <c r="FTZ114" s="376"/>
      <c r="FUA114" s="376"/>
      <c r="FUB114" s="376"/>
      <c r="FUC114" s="376"/>
      <c r="FUD114" s="376"/>
      <c r="FUE114" s="376"/>
      <c r="FUF114" s="376"/>
      <c r="FUG114" s="376"/>
      <c r="FUH114" s="376"/>
      <c r="FUI114" s="376"/>
      <c r="FUJ114" s="376"/>
      <c r="FUK114" s="376"/>
      <c r="FUL114" s="376"/>
      <c r="FUM114" s="376"/>
      <c r="FUN114" s="376"/>
      <c r="FUO114" s="376"/>
      <c r="FUP114" s="376"/>
      <c r="FUQ114" s="376"/>
      <c r="FUR114" s="376"/>
      <c r="FUS114" s="376"/>
      <c r="FUT114" s="376"/>
      <c r="FUU114" s="376"/>
      <c r="FUV114" s="376"/>
      <c r="FUW114" s="376"/>
      <c r="FUX114" s="376"/>
      <c r="FUY114" s="376"/>
      <c r="FUZ114" s="376"/>
      <c r="FVA114" s="376"/>
      <c r="FVB114" s="376"/>
      <c r="FVC114" s="376"/>
      <c r="FVD114" s="376"/>
      <c r="FVE114" s="376"/>
      <c r="FVF114" s="376"/>
      <c r="FVG114" s="376"/>
      <c r="FVH114" s="376"/>
      <c r="FVI114" s="376"/>
      <c r="FVJ114" s="376"/>
      <c r="FVK114" s="376"/>
      <c r="FVL114" s="376"/>
      <c r="FVM114" s="376"/>
      <c r="FVN114" s="376"/>
      <c r="FVO114" s="376"/>
      <c r="FVP114" s="376"/>
      <c r="FVQ114" s="376"/>
      <c r="FVR114" s="376"/>
      <c r="FVS114" s="376"/>
      <c r="FVT114" s="376"/>
      <c r="FVU114" s="376"/>
      <c r="FVV114" s="376"/>
      <c r="FVW114" s="376"/>
      <c r="FVX114" s="376"/>
      <c r="FVY114" s="376"/>
      <c r="FVZ114" s="376"/>
      <c r="FWA114" s="376"/>
      <c r="FWB114" s="376"/>
      <c r="FWC114" s="376"/>
      <c r="FWD114" s="376"/>
      <c r="FWE114" s="376"/>
      <c r="FWF114" s="376"/>
      <c r="FWG114" s="376"/>
      <c r="FWH114" s="376"/>
      <c r="FWI114" s="376"/>
      <c r="FWJ114" s="376"/>
      <c r="FWK114" s="376"/>
      <c r="FWL114" s="376"/>
      <c r="FWM114" s="376"/>
      <c r="FWN114" s="376"/>
      <c r="FWO114" s="376"/>
      <c r="FWP114" s="376"/>
      <c r="FWQ114" s="376"/>
      <c r="FWR114" s="376"/>
      <c r="FWS114" s="376"/>
      <c r="FWT114" s="376"/>
      <c r="FWU114" s="376"/>
      <c r="FWV114" s="376"/>
      <c r="FWW114" s="376"/>
      <c r="FWX114" s="376"/>
      <c r="FWY114" s="376"/>
      <c r="FWZ114" s="376"/>
      <c r="FXA114" s="376"/>
      <c r="FXB114" s="376"/>
      <c r="FXC114" s="376"/>
      <c r="FXD114" s="376"/>
      <c r="FXE114" s="376"/>
      <c r="FXF114" s="376"/>
      <c r="FXG114" s="376"/>
      <c r="FXH114" s="376"/>
      <c r="FXI114" s="376"/>
      <c r="FXJ114" s="376"/>
      <c r="FXK114" s="376"/>
      <c r="FXL114" s="376"/>
      <c r="FXM114" s="376"/>
      <c r="FXN114" s="376"/>
      <c r="FXO114" s="376"/>
      <c r="FXP114" s="376"/>
      <c r="FXQ114" s="376"/>
      <c r="FXR114" s="376"/>
      <c r="FXS114" s="376"/>
      <c r="FXT114" s="376"/>
      <c r="FXU114" s="376"/>
      <c r="FXV114" s="376"/>
      <c r="FXW114" s="376"/>
      <c r="FXX114" s="376"/>
      <c r="FXY114" s="376"/>
      <c r="FXZ114" s="376"/>
      <c r="FYA114" s="376"/>
      <c r="FYB114" s="376"/>
      <c r="FYC114" s="376"/>
      <c r="FYD114" s="376"/>
      <c r="FYE114" s="376"/>
      <c r="FYF114" s="376"/>
      <c r="FYG114" s="376"/>
      <c r="FYH114" s="376"/>
      <c r="FYI114" s="376"/>
      <c r="FYJ114" s="376"/>
      <c r="FYK114" s="376"/>
      <c r="FYL114" s="376"/>
      <c r="FYM114" s="376"/>
      <c r="FYN114" s="376"/>
      <c r="FYO114" s="376"/>
      <c r="FYP114" s="376"/>
      <c r="FYQ114" s="376"/>
      <c r="FYR114" s="376"/>
      <c r="FYS114" s="376"/>
      <c r="FYT114" s="376"/>
      <c r="FYU114" s="376"/>
      <c r="FYV114" s="376"/>
      <c r="FYW114" s="376"/>
      <c r="FYX114" s="376"/>
      <c r="FYY114" s="376"/>
      <c r="FYZ114" s="376"/>
      <c r="FZA114" s="376"/>
      <c r="FZB114" s="376"/>
      <c r="FZC114" s="376"/>
      <c r="FZD114" s="376"/>
      <c r="FZE114" s="376"/>
      <c r="FZF114" s="376"/>
      <c r="FZG114" s="376"/>
      <c r="FZH114" s="376"/>
      <c r="FZI114" s="376"/>
      <c r="FZJ114" s="376"/>
      <c r="FZK114" s="376"/>
      <c r="FZL114" s="376"/>
      <c r="FZM114" s="376"/>
      <c r="FZN114" s="376"/>
      <c r="FZO114" s="376"/>
      <c r="FZP114" s="376"/>
      <c r="FZQ114" s="376"/>
      <c r="FZR114" s="376"/>
      <c r="FZS114" s="376"/>
      <c r="FZT114" s="376"/>
      <c r="FZU114" s="376"/>
      <c r="FZV114" s="376"/>
      <c r="FZW114" s="376"/>
      <c r="FZX114" s="376"/>
      <c r="FZY114" s="376"/>
      <c r="FZZ114" s="376"/>
      <c r="GAA114" s="376"/>
      <c r="GAB114" s="376"/>
      <c r="GAC114" s="376"/>
      <c r="GAD114" s="376"/>
      <c r="GAE114" s="376"/>
      <c r="GAF114" s="376"/>
      <c r="GAG114" s="376"/>
      <c r="GAH114" s="376"/>
      <c r="GAI114" s="376"/>
      <c r="GAJ114" s="376"/>
      <c r="GAK114" s="376"/>
      <c r="GAL114" s="376"/>
      <c r="GAM114" s="376"/>
      <c r="GAN114" s="376"/>
      <c r="GAO114" s="376"/>
      <c r="GAP114" s="376"/>
      <c r="GAQ114" s="376"/>
      <c r="GAR114" s="376"/>
      <c r="GAS114" s="376"/>
      <c r="GAT114" s="376"/>
      <c r="GAU114" s="376"/>
      <c r="GAV114" s="376"/>
      <c r="GAW114" s="376"/>
      <c r="GAX114" s="376"/>
      <c r="GAY114" s="376"/>
      <c r="GAZ114" s="376"/>
      <c r="GBA114" s="376"/>
      <c r="GBB114" s="376"/>
      <c r="GBC114" s="376"/>
      <c r="GBD114" s="376"/>
      <c r="GBE114" s="376"/>
      <c r="GBF114" s="376"/>
      <c r="GBG114" s="376"/>
      <c r="GBH114" s="376"/>
      <c r="GBI114" s="376"/>
      <c r="GBJ114" s="376"/>
      <c r="GBK114" s="376"/>
      <c r="GBL114" s="376"/>
      <c r="GBM114" s="376"/>
      <c r="GBN114" s="376"/>
      <c r="GBO114" s="376"/>
      <c r="GBP114" s="376"/>
      <c r="GBQ114" s="376"/>
      <c r="GBR114" s="376"/>
      <c r="GBS114" s="376"/>
      <c r="GBT114" s="376"/>
      <c r="GBU114" s="376"/>
      <c r="GBV114" s="376"/>
      <c r="GBW114" s="376"/>
      <c r="GBX114" s="376"/>
      <c r="GBY114" s="376"/>
      <c r="GBZ114" s="376"/>
      <c r="GCA114" s="376"/>
      <c r="GCB114" s="376"/>
      <c r="GCC114" s="376"/>
      <c r="GCD114" s="376"/>
      <c r="GCE114" s="376"/>
      <c r="GCF114" s="376"/>
      <c r="GCG114" s="376"/>
      <c r="GCH114" s="376"/>
      <c r="GCI114" s="376"/>
      <c r="GCJ114" s="376"/>
      <c r="GCK114" s="376"/>
      <c r="GCL114" s="376"/>
      <c r="GCM114" s="376"/>
      <c r="GCN114" s="376"/>
      <c r="GCO114" s="376"/>
      <c r="GCP114" s="376"/>
      <c r="GCQ114" s="376"/>
      <c r="GCR114" s="376"/>
      <c r="GCS114" s="376"/>
      <c r="GCT114" s="376"/>
      <c r="GCU114" s="376"/>
      <c r="GCV114" s="376"/>
      <c r="GCW114" s="376"/>
      <c r="GCX114" s="376"/>
      <c r="GCY114" s="376"/>
      <c r="GCZ114" s="376"/>
      <c r="GDA114" s="376"/>
      <c r="GDB114" s="376"/>
      <c r="GDC114" s="376"/>
      <c r="GDD114" s="376"/>
      <c r="GDE114" s="376"/>
      <c r="GDF114" s="376"/>
      <c r="GDG114" s="376"/>
      <c r="GDH114" s="376"/>
      <c r="GDI114" s="376"/>
      <c r="GDJ114" s="376"/>
      <c r="GDK114" s="376"/>
      <c r="GDL114" s="376"/>
      <c r="GDM114" s="376"/>
      <c r="GDN114" s="376"/>
      <c r="GDO114" s="376"/>
      <c r="GDP114" s="376"/>
      <c r="GDQ114" s="376"/>
      <c r="GDR114" s="376"/>
      <c r="GDS114" s="376"/>
      <c r="GDT114" s="376"/>
      <c r="GDU114" s="376"/>
      <c r="GDV114" s="376"/>
      <c r="GDW114" s="376"/>
      <c r="GDX114" s="376"/>
      <c r="GDY114" s="376"/>
      <c r="GDZ114" s="376"/>
      <c r="GEA114" s="376"/>
      <c r="GEB114" s="376"/>
      <c r="GEC114" s="376"/>
      <c r="GED114" s="376"/>
      <c r="GEE114" s="376"/>
      <c r="GEF114" s="376"/>
      <c r="GEG114" s="376"/>
      <c r="GEH114" s="376"/>
      <c r="GEI114" s="376"/>
      <c r="GEJ114" s="376"/>
      <c r="GEK114" s="376"/>
      <c r="GEL114" s="376"/>
      <c r="GEM114" s="376"/>
      <c r="GEN114" s="376"/>
      <c r="GEO114" s="376"/>
      <c r="GEP114" s="376"/>
      <c r="GEQ114" s="376"/>
      <c r="GER114" s="376"/>
      <c r="GES114" s="376"/>
      <c r="GET114" s="376"/>
      <c r="GEU114" s="376"/>
      <c r="GEV114" s="376"/>
      <c r="GEW114" s="376"/>
      <c r="GEX114" s="376"/>
      <c r="GEY114" s="376"/>
      <c r="GEZ114" s="376"/>
      <c r="GFA114" s="376"/>
      <c r="GFB114" s="376"/>
      <c r="GFC114" s="376"/>
      <c r="GFD114" s="376"/>
      <c r="GFE114" s="376"/>
      <c r="GFF114" s="376"/>
      <c r="GFG114" s="376"/>
      <c r="GFH114" s="376"/>
      <c r="GFI114" s="376"/>
      <c r="GFJ114" s="376"/>
      <c r="GFK114" s="376"/>
      <c r="GFL114" s="376"/>
      <c r="GFM114" s="376"/>
      <c r="GFN114" s="376"/>
      <c r="GFO114" s="376"/>
      <c r="GFP114" s="376"/>
      <c r="GFQ114" s="376"/>
      <c r="GFR114" s="376"/>
      <c r="GFS114" s="376"/>
      <c r="GFT114" s="376"/>
      <c r="GFU114" s="376"/>
      <c r="GFV114" s="376"/>
      <c r="GFW114" s="376"/>
      <c r="GFX114" s="376"/>
      <c r="GFY114" s="376"/>
      <c r="GFZ114" s="376"/>
      <c r="GGA114" s="376"/>
      <c r="GGB114" s="376"/>
      <c r="GGC114" s="376"/>
      <c r="GGD114" s="376"/>
      <c r="GGE114" s="376"/>
      <c r="GGF114" s="376"/>
      <c r="GGG114" s="376"/>
      <c r="GGH114" s="376"/>
      <c r="GGI114" s="376"/>
      <c r="GGJ114" s="376"/>
      <c r="GGK114" s="376"/>
      <c r="GGL114" s="376"/>
      <c r="GGM114" s="376"/>
      <c r="GGN114" s="376"/>
      <c r="GGO114" s="376"/>
      <c r="GGP114" s="376"/>
      <c r="GGQ114" s="376"/>
      <c r="GGR114" s="376"/>
      <c r="GGS114" s="376"/>
      <c r="GGT114" s="376"/>
      <c r="GGU114" s="376"/>
      <c r="GGV114" s="376"/>
      <c r="GGW114" s="376"/>
      <c r="GGX114" s="376"/>
      <c r="GGY114" s="376"/>
      <c r="GGZ114" s="376"/>
      <c r="GHA114" s="376"/>
      <c r="GHB114" s="376"/>
      <c r="GHC114" s="376"/>
      <c r="GHD114" s="376"/>
      <c r="GHE114" s="376"/>
      <c r="GHF114" s="376"/>
      <c r="GHG114" s="376"/>
      <c r="GHH114" s="376"/>
      <c r="GHI114" s="376"/>
      <c r="GHJ114" s="376"/>
      <c r="GHK114" s="376"/>
      <c r="GHL114" s="376"/>
      <c r="GHM114" s="376"/>
      <c r="GHN114" s="376"/>
      <c r="GHO114" s="376"/>
      <c r="GHP114" s="376"/>
      <c r="GHQ114" s="376"/>
      <c r="GHR114" s="376"/>
      <c r="GHS114" s="376"/>
      <c r="GHT114" s="376"/>
      <c r="GHU114" s="376"/>
      <c r="GHV114" s="376"/>
      <c r="GHW114" s="376"/>
      <c r="GHX114" s="376"/>
      <c r="GHY114" s="376"/>
      <c r="GHZ114" s="376"/>
      <c r="GIA114" s="376"/>
      <c r="GIB114" s="376"/>
      <c r="GIC114" s="376"/>
      <c r="GID114" s="376"/>
      <c r="GIE114" s="376"/>
      <c r="GIF114" s="376"/>
      <c r="GIG114" s="376"/>
      <c r="GIH114" s="376"/>
      <c r="GII114" s="376"/>
      <c r="GIJ114" s="376"/>
      <c r="GIK114" s="376"/>
      <c r="GIL114" s="376"/>
      <c r="GIM114" s="376"/>
      <c r="GIN114" s="376"/>
      <c r="GIO114" s="376"/>
      <c r="GIP114" s="376"/>
      <c r="GIQ114" s="376"/>
      <c r="GIR114" s="376"/>
      <c r="GIS114" s="376"/>
      <c r="GIT114" s="376"/>
      <c r="GIU114" s="376"/>
      <c r="GIV114" s="376"/>
      <c r="GIW114" s="376"/>
      <c r="GIX114" s="376"/>
      <c r="GIY114" s="376"/>
      <c r="GIZ114" s="376"/>
      <c r="GJA114" s="376"/>
      <c r="GJB114" s="376"/>
      <c r="GJC114" s="376"/>
      <c r="GJD114" s="376"/>
      <c r="GJE114" s="376"/>
      <c r="GJF114" s="376"/>
      <c r="GJG114" s="376"/>
      <c r="GJH114" s="376"/>
      <c r="GJI114" s="376"/>
      <c r="GJJ114" s="376"/>
      <c r="GJK114" s="376"/>
      <c r="GJL114" s="376"/>
      <c r="GJM114" s="376"/>
      <c r="GJN114" s="376"/>
      <c r="GJO114" s="376"/>
      <c r="GJP114" s="376"/>
      <c r="GJQ114" s="376"/>
      <c r="GJR114" s="376"/>
      <c r="GJS114" s="376"/>
      <c r="GJT114" s="376"/>
      <c r="GJU114" s="376"/>
      <c r="GJV114" s="376"/>
      <c r="GJW114" s="376"/>
      <c r="GJX114" s="376"/>
      <c r="GJY114" s="376"/>
      <c r="GJZ114" s="376"/>
      <c r="GKA114" s="376"/>
      <c r="GKB114" s="376"/>
      <c r="GKC114" s="376"/>
      <c r="GKD114" s="376"/>
      <c r="GKE114" s="376"/>
      <c r="GKF114" s="376"/>
      <c r="GKG114" s="376"/>
      <c r="GKH114" s="376"/>
      <c r="GKI114" s="376"/>
      <c r="GKJ114" s="376"/>
      <c r="GKK114" s="376"/>
      <c r="GKL114" s="376"/>
      <c r="GKM114" s="376"/>
      <c r="GKN114" s="376"/>
      <c r="GKO114" s="376"/>
      <c r="GKP114" s="376"/>
      <c r="GKQ114" s="376"/>
      <c r="GKR114" s="376"/>
      <c r="GKS114" s="376"/>
      <c r="GKT114" s="376"/>
      <c r="GKU114" s="376"/>
      <c r="GKV114" s="376"/>
      <c r="GKW114" s="376"/>
      <c r="GKX114" s="376"/>
      <c r="GKY114" s="376"/>
      <c r="GKZ114" s="376"/>
      <c r="GLA114" s="376"/>
      <c r="GLB114" s="376"/>
      <c r="GLC114" s="376"/>
      <c r="GLD114" s="376"/>
      <c r="GLE114" s="376"/>
      <c r="GLF114" s="376"/>
      <c r="GLG114" s="376"/>
      <c r="GLH114" s="376"/>
      <c r="GLI114" s="376"/>
      <c r="GLJ114" s="376"/>
      <c r="GLK114" s="376"/>
      <c r="GLL114" s="376"/>
      <c r="GLM114" s="376"/>
      <c r="GLN114" s="376"/>
      <c r="GLO114" s="376"/>
      <c r="GLP114" s="376"/>
      <c r="GLQ114" s="376"/>
      <c r="GLR114" s="376"/>
      <c r="GLS114" s="376"/>
      <c r="GLT114" s="376"/>
      <c r="GLU114" s="376"/>
      <c r="GLV114" s="376"/>
      <c r="GLW114" s="376"/>
      <c r="GLX114" s="376"/>
      <c r="GLY114" s="376"/>
      <c r="GLZ114" s="376"/>
      <c r="GMA114" s="376"/>
      <c r="GMB114" s="376"/>
      <c r="GMC114" s="376"/>
      <c r="GMD114" s="376"/>
      <c r="GME114" s="376"/>
      <c r="GMF114" s="376"/>
      <c r="GMG114" s="376"/>
      <c r="GMH114" s="376"/>
      <c r="GMI114" s="376"/>
      <c r="GMJ114" s="376"/>
      <c r="GMK114" s="376"/>
      <c r="GML114" s="376"/>
      <c r="GMM114" s="376"/>
      <c r="GMN114" s="376"/>
      <c r="GMO114" s="376"/>
      <c r="GMP114" s="376"/>
      <c r="GMQ114" s="376"/>
      <c r="GMR114" s="376"/>
      <c r="GMS114" s="376"/>
      <c r="GMT114" s="376"/>
      <c r="GMU114" s="376"/>
      <c r="GMV114" s="376"/>
      <c r="GMW114" s="376"/>
      <c r="GMX114" s="376"/>
      <c r="GMY114" s="376"/>
      <c r="GMZ114" s="376"/>
      <c r="GNA114" s="376"/>
      <c r="GNB114" s="376"/>
      <c r="GNC114" s="376"/>
      <c r="GND114" s="376"/>
      <c r="GNE114" s="376"/>
      <c r="GNF114" s="376"/>
      <c r="GNG114" s="376"/>
      <c r="GNH114" s="376"/>
      <c r="GNI114" s="376"/>
      <c r="GNJ114" s="376"/>
      <c r="GNK114" s="376"/>
      <c r="GNL114" s="376"/>
      <c r="GNM114" s="376"/>
      <c r="GNN114" s="376"/>
      <c r="GNO114" s="376"/>
      <c r="GNP114" s="376"/>
      <c r="GNQ114" s="376"/>
      <c r="GNR114" s="376"/>
      <c r="GNS114" s="376"/>
      <c r="GNT114" s="376"/>
      <c r="GNU114" s="376"/>
      <c r="GNV114" s="376"/>
      <c r="GNW114" s="376"/>
      <c r="GNX114" s="376"/>
      <c r="GNY114" s="376"/>
      <c r="GNZ114" s="376"/>
      <c r="GOA114" s="376"/>
      <c r="GOB114" s="376"/>
      <c r="GOC114" s="376"/>
      <c r="GOD114" s="376"/>
      <c r="GOE114" s="376"/>
      <c r="GOF114" s="376"/>
      <c r="GOG114" s="376"/>
      <c r="GOH114" s="376"/>
      <c r="GOI114" s="376"/>
      <c r="GOJ114" s="376"/>
      <c r="GOK114" s="376"/>
      <c r="GOL114" s="376"/>
      <c r="GOM114" s="376"/>
      <c r="GON114" s="376"/>
      <c r="GOO114" s="376"/>
      <c r="GOP114" s="376"/>
      <c r="GOQ114" s="376"/>
      <c r="GOR114" s="376"/>
      <c r="GOS114" s="376"/>
      <c r="GOT114" s="376"/>
      <c r="GOU114" s="376"/>
      <c r="GOV114" s="376"/>
      <c r="GOW114" s="376"/>
      <c r="GOX114" s="376"/>
      <c r="GOY114" s="376"/>
      <c r="GOZ114" s="376"/>
      <c r="GPA114" s="376"/>
      <c r="GPB114" s="376"/>
      <c r="GPC114" s="376"/>
      <c r="GPD114" s="376"/>
      <c r="GPE114" s="376"/>
      <c r="GPF114" s="376"/>
      <c r="GPG114" s="376"/>
      <c r="GPH114" s="376"/>
      <c r="GPI114" s="376"/>
      <c r="GPJ114" s="376"/>
      <c r="GPK114" s="376"/>
      <c r="GPL114" s="376"/>
      <c r="GPM114" s="376"/>
      <c r="GPN114" s="376"/>
      <c r="GPO114" s="376"/>
      <c r="GPP114" s="376"/>
      <c r="GPQ114" s="376"/>
      <c r="GPR114" s="376"/>
      <c r="GPS114" s="376"/>
      <c r="GPT114" s="376"/>
      <c r="GPU114" s="376"/>
      <c r="GPV114" s="376"/>
      <c r="GPW114" s="376"/>
      <c r="GPX114" s="376"/>
      <c r="GPY114" s="376"/>
      <c r="GPZ114" s="376"/>
      <c r="GQA114" s="376"/>
      <c r="GQB114" s="376"/>
      <c r="GQC114" s="376"/>
      <c r="GQD114" s="376"/>
      <c r="GQE114" s="376"/>
      <c r="GQF114" s="376"/>
      <c r="GQG114" s="376"/>
      <c r="GQH114" s="376"/>
      <c r="GQI114" s="376"/>
      <c r="GQJ114" s="376"/>
      <c r="GQK114" s="376"/>
      <c r="GQL114" s="376"/>
      <c r="GQM114" s="376"/>
      <c r="GQN114" s="376"/>
      <c r="GQO114" s="376"/>
      <c r="GQP114" s="376"/>
      <c r="GQQ114" s="376"/>
      <c r="GQR114" s="376"/>
      <c r="GQS114" s="376"/>
      <c r="GQT114" s="376"/>
      <c r="GQU114" s="376"/>
      <c r="GQV114" s="376"/>
      <c r="GQW114" s="376"/>
      <c r="GQX114" s="376"/>
      <c r="GQY114" s="376"/>
      <c r="GQZ114" s="376"/>
      <c r="GRA114" s="376"/>
      <c r="GRB114" s="376"/>
      <c r="GRC114" s="376"/>
      <c r="GRD114" s="376"/>
      <c r="GRE114" s="376"/>
      <c r="GRF114" s="376"/>
      <c r="GRG114" s="376"/>
      <c r="GRH114" s="376"/>
      <c r="GRI114" s="376"/>
      <c r="GRJ114" s="376"/>
      <c r="GRK114" s="376"/>
      <c r="GRL114" s="376"/>
      <c r="GRM114" s="376"/>
      <c r="GRN114" s="376"/>
      <c r="GRO114" s="376"/>
      <c r="GRP114" s="376"/>
      <c r="GRQ114" s="376"/>
      <c r="GRR114" s="376"/>
      <c r="GRS114" s="376"/>
      <c r="GRT114" s="376"/>
      <c r="GRU114" s="376"/>
      <c r="GRV114" s="376"/>
      <c r="GRW114" s="376"/>
      <c r="GRX114" s="376"/>
      <c r="GRY114" s="376"/>
      <c r="GRZ114" s="376"/>
      <c r="GSA114" s="376"/>
      <c r="GSB114" s="376"/>
      <c r="GSC114" s="376"/>
      <c r="GSD114" s="376"/>
      <c r="GSE114" s="376"/>
      <c r="GSF114" s="376"/>
      <c r="GSG114" s="376"/>
      <c r="GSH114" s="376"/>
      <c r="GSI114" s="376"/>
      <c r="GSJ114" s="376"/>
      <c r="GSK114" s="376"/>
      <c r="GSL114" s="376"/>
      <c r="GSM114" s="376"/>
      <c r="GSN114" s="376"/>
      <c r="GSO114" s="376"/>
      <c r="GSP114" s="376"/>
      <c r="GSQ114" s="376"/>
      <c r="GSR114" s="376"/>
      <c r="GSS114" s="376"/>
      <c r="GST114" s="376"/>
      <c r="GSU114" s="376"/>
      <c r="GSV114" s="376"/>
      <c r="GSW114" s="376"/>
      <c r="GSX114" s="376"/>
      <c r="GSY114" s="376"/>
      <c r="GSZ114" s="376"/>
      <c r="GTA114" s="376"/>
      <c r="GTB114" s="376"/>
      <c r="GTC114" s="376"/>
      <c r="GTD114" s="376"/>
      <c r="GTE114" s="376"/>
      <c r="GTF114" s="376"/>
      <c r="GTG114" s="376"/>
      <c r="GTH114" s="376"/>
      <c r="GTI114" s="376"/>
      <c r="GTJ114" s="376"/>
      <c r="GTK114" s="376"/>
      <c r="GTL114" s="376"/>
      <c r="GTM114" s="376"/>
      <c r="GTN114" s="376"/>
      <c r="GTO114" s="376"/>
      <c r="GTP114" s="376"/>
      <c r="GTQ114" s="376"/>
      <c r="GTR114" s="376"/>
      <c r="GTS114" s="376"/>
      <c r="GTT114" s="376"/>
      <c r="GTU114" s="376"/>
      <c r="GTV114" s="376"/>
      <c r="GTW114" s="376"/>
      <c r="GTX114" s="376"/>
      <c r="GTY114" s="376"/>
      <c r="GTZ114" s="376"/>
      <c r="GUA114" s="376"/>
      <c r="GUB114" s="376"/>
      <c r="GUC114" s="376"/>
      <c r="GUD114" s="376"/>
      <c r="GUE114" s="376"/>
      <c r="GUF114" s="376"/>
      <c r="GUG114" s="376"/>
      <c r="GUH114" s="376"/>
      <c r="GUI114" s="376"/>
      <c r="GUJ114" s="376"/>
      <c r="GUK114" s="376"/>
      <c r="GUL114" s="376"/>
      <c r="GUM114" s="376"/>
      <c r="GUN114" s="376"/>
      <c r="GUO114" s="376"/>
      <c r="GUP114" s="376"/>
      <c r="GUQ114" s="376"/>
      <c r="GUR114" s="376"/>
      <c r="GUS114" s="376"/>
      <c r="GUT114" s="376"/>
      <c r="GUU114" s="376"/>
      <c r="GUV114" s="376"/>
      <c r="GUW114" s="376"/>
      <c r="GUX114" s="376"/>
      <c r="GUY114" s="376"/>
      <c r="GUZ114" s="376"/>
      <c r="GVA114" s="376"/>
      <c r="GVB114" s="376"/>
      <c r="GVC114" s="376"/>
      <c r="GVD114" s="376"/>
      <c r="GVE114" s="376"/>
      <c r="GVF114" s="376"/>
      <c r="GVG114" s="376"/>
      <c r="GVH114" s="376"/>
      <c r="GVI114" s="376"/>
      <c r="GVJ114" s="376"/>
      <c r="GVK114" s="376"/>
      <c r="GVL114" s="376"/>
      <c r="GVM114" s="376"/>
      <c r="GVN114" s="376"/>
      <c r="GVO114" s="376"/>
      <c r="GVP114" s="376"/>
      <c r="GVQ114" s="376"/>
      <c r="GVR114" s="376"/>
      <c r="GVS114" s="376"/>
      <c r="GVT114" s="376"/>
      <c r="GVU114" s="376"/>
      <c r="GVV114" s="376"/>
      <c r="GVW114" s="376"/>
      <c r="GVX114" s="376"/>
      <c r="GVY114" s="376"/>
      <c r="GVZ114" s="376"/>
      <c r="GWA114" s="376"/>
      <c r="GWB114" s="376"/>
      <c r="GWC114" s="376"/>
      <c r="GWD114" s="376"/>
      <c r="GWE114" s="376"/>
      <c r="GWF114" s="376"/>
      <c r="GWG114" s="376"/>
      <c r="GWH114" s="376"/>
      <c r="GWI114" s="376"/>
      <c r="GWJ114" s="376"/>
      <c r="GWK114" s="376"/>
      <c r="GWL114" s="376"/>
      <c r="GWM114" s="376"/>
      <c r="GWN114" s="376"/>
      <c r="GWO114" s="376"/>
      <c r="GWP114" s="376"/>
      <c r="GWQ114" s="376"/>
      <c r="GWR114" s="376"/>
      <c r="GWS114" s="376"/>
      <c r="GWT114" s="376"/>
      <c r="GWU114" s="376"/>
      <c r="GWV114" s="376"/>
      <c r="GWW114" s="376"/>
      <c r="GWX114" s="376"/>
      <c r="GWY114" s="376"/>
      <c r="GWZ114" s="376"/>
      <c r="GXA114" s="376"/>
      <c r="GXB114" s="376"/>
      <c r="GXC114" s="376"/>
      <c r="GXD114" s="376"/>
      <c r="GXE114" s="376"/>
      <c r="GXF114" s="376"/>
      <c r="GXG114" s="376"/>
      <c r="GXH114" s="376"/>
      <c r="GXI114" s="376"/>
      <c r="GXJ114" s="376"/>
      <c r="GXK114" s="376"/>
      <c r="GXL114" s="376"/>
      <c r="GXM114" s="376"/>
      <c r="GXN114" s="376"/>
      <c r="GXO114" s="376"/>
      <c r="GXP114" s="376"/>
      <c r="GXQ114" s="376"/>
      <c r="GXR114" s="376"/>
      <c r="GXS114" s="376"/>
      <c r="GXT114" s="376"/>
      <c r="GXU114" s="376"/>
      <c r="GXV114" s="376"/>
      <c r="GXW114" s="376"/>
      <c r="GXX114" s="376"/>
      <c r="GXY114" s="376"/>
      <c r="GXZ114" s="376"/>
      <c r="GYA114" s="376"/>
      <c r="GYB114" s="376"/>
      <c r="GYC114" s="376"/>
      <c r="GYD114" s="376"/>
      <c r="GYE114" s="376"/>
      <c r="GYF114" s="376"/>
      <c r="GYG114" s="376"/>
      <c r="GYH114" s="376"/>
      <c r="GYI114" s="376"/>
      <c r="GYJ114" s="376"/>
      <c r="GYK114" s="376"/>
      <c r="GYL114" s="376"/>
      <c r="GYM114" s="376"/>
      <c r="GYN114" s="376"/>
      <c r="GYO114" s="376"/>
      <c r="GYP114" s="376"/>
      <c r="GYQ114" s="376"/>
      <c r="GYR114" s="376"/>
      <c r="GYS114" s="376"/>
      <c r="GYT114" s="376"/>
      <c r="GYU114" s="376"/>
      <c r="GYV114" s="376"/>
      <c r="GYW114" s="376"/>
      <c r="GYX114" s="376"/>
      <c r="GYY114" s="376"/>
      <c r="GYZ114" s="376"/>
      <c r="GZA114" s="376"/>
      <c r="GZB114" s="376"/>
      <c r="GZC114" s="376"/>
      <c r="GZD114" s="376"/>
      <c r="GZE114" s="376"/>
      <c r="GZF114" s="376"/>
      <c r="GZG114" s="376"/>
      <c r="GZH114" s="376"/>
      <c r="GZI114" s="376"/>
      <c r="GZJ114" s="376"/>
      <c r="GZK114" s="376"/>
      <c r="GZL114" s="376"/>
      <c r="GZM114" s="376"/>
      <c r="GZN114" s="376"/>
      <c r="GZO114" s="376"/>
      <c r="GZP114" s="376"/>
      <c r="GZQ114" s="376"/>
      <c r="GZR114" s="376"/>
      <c r="GZS114" s="376"/>
      <c r="GZT114" s="376"/>
      <c r="GZU114" s="376"/>
      <c r="GZV114" s="376"/>
      <c r="GZW114" s="376"/>
      <c r="GZX114" s="376"/>
      <c r="GZY114" s="376"/>
      <c r="GZZ114" s="376"/>
      <c r="HAA114" s="376"/>
      <c r="HAB114" s="376"/>
      <c r="HAC114" s="376"/>
      <c r="HAD114" s="376"/>
      <c r="HAE114" s="376"/>
      <c r="HAF114" s="376"/>
      <c r="HAG114" s="376"/>
      <c r="HAH114" s="376"/>
      <c r="HAI114" s="376"/>
      <c r="HAJ114" s="376"/>
      <c r="HAK114" s="376"/>
      <c r="HAL114" s="376"/>
      <c r="HAM114" s="376"/>
      <c r="HAN114" s="376"/>
      <c r="HAO114" s="376"/>
      <c r="HAP114" s="376"/>
      <c r="HAQ114" s="376"/>
      <c r="HAR114" s="376"/>
      <c r="HAS114" s="376"/>
      <c r="HAT114" s="376"/>
      <c r="HAU114" s="376"/>
      <c r="HAV114" s="376"/>
      <c r="HAW114" s="376"/>
      <c r="HAX114" s="376"/>
      <c r="HAY114" s="376"/>
      <c r="HAZ114" s="376"/>
      <c r="HBA114" s="376"/>
      <c r="HBB114" s="376"/>
      <c r="HBC114" s="376"/>
      <c r="HBD114" s="376"/>
      <c r="HBE114" s="376"/>
      <c r="HBF114" s="376"/>
      <c r="HBG114" s="376"/>
      <c r="HBH114" s="376"/>
      <c r="HBI114" s="376"/>
      <c r="HBJ114" s="376"/>
      <c r="HBK114" s="376"/>
      <c r="HBL114" s="376"/>
      <c r="HBM114" s="376"/>
      <c r="HBN114" s="376"/>
      <c r="HBO114" s="376"/>
      <c r="HBP114" s="376"/>
      <c r="HBQ114" s="376"/>
      <c r="HBR114" s="376"/>
      <c r="HBS114" s="376"/>
      <c r="HBT114" s="376"/>
      <c r="HBU114" s="376"/>
      <c r="HBV114" s="376"/>
      <c r="HBW114" s="376"/>
      <c r="HBX114" s="376"/>
      <c r="HBY114" s="376"/>
      <c r="HBZ114" s="376"/>
      <c r="HCA114" s="376"/>
      <c r="HCB114" s="376"/>
      <c r="HCC114" s="376"/>
      <c r="HCD114" s="376"/>
      <c r="HCE114" s="376"/>
      <c r="HCF114" s="376"/>
      <c r="HCG114" s="376"/>
      <c r="HCH114" s="376"/>
      <c r="HCI114" s="376"/>
      <c r="HCJ114" s="376"/>
      <c r="HCK114" s="376"/>
      <c r="HCL114" s="376"/>
      <c r="HCM114" s="376"/>
      <c r="HCN114" s="376"/>
      <c r="HCO114" s="376"/>
      <c r="HCP114" s="376"/>
      <c r="HCQ114" s="376"/>
      <c r="HCR114" s="376"/>
      <c r="HCS114" s="376"/>
      <c r="HCT114" s="376"/>
      <c r="HCU114" s="376"/>
      <c r="HCV114" s="376"/>
      <c r="HCW114" s="376"/>
      <c r="HCX114" s="376"/>
      <c r="HCY114" s="376"/>
      <c r="HCZ114" s="376"/>
      <c r="HDA114" s="376"/>
      <c r="HDB114" s="376"/>
      <c r="HDC114" s="376"/>
      <c r="HDD114" s="376"/>
      <c r="HDE114" s="376"/>
      <c r="HDF114" s="376"/>
      <c r="HDG114" s="376"/>
      <c r="HDH114" s="376"/>
      <c r="HDI114" s="376"/>
      <c r="HDJ114" s="376"/>
      <c r="HDK114" s="376"/>
      <c r="HDL114" s="376"/>
      <c r="HDM114" s="376"/>
      <c r="HDN114" s="376"/>
      <c r="HDO114" s="376"/>
      <c r="HDP114" s="376"/>
      <c r="HDQ114" s="376"/>
      <c r="HDR114" s="376"/>
      <c r="HDS114" s="376"/>
      <c r="HDT114" s="376"/>
      <c r="HDU114" s="376"/>
      <c r="HDV114" s="376"/>
      <c r="HDW114" s="376"/>
      <c r="HDX114" s="376"/>
      <c r="HDY114" s="376"/>
      <c r="HDZ114" s="376"/>
      <c r="HEA114" s="376"/>
      <c r="HEB114" s="376"/>
      <c r="HEC114" s="376"/>
      <c r="HED114" s="376"/>
      <c r="HEE114" s="376"/>
      <c r="HEF114" s="376"/>
      <c r="HEG114" s="376"/>
      <c r="HEH114" s="376"/>
      <c r="HEI114" s="376"/>
      <c r="HEJ114" s="376"/>
      <c r="HEK114" s="376"/>
      <c r="HEL114" s="376"/>
      <c r="HEM114" s="376"/>
      <c r="HEN114" s="376"/>
      <c r="HEO114" s="376"/>
      <c r="HEP114" s="376"/>
      <c r="HEQ114" s="376"/>
      <c r="HER114" s="376"/>
      <c r="HES114" s="376"/>
      <c r="HET114" s="376"/>
      <c r="HEU114" s="376"/>
      <c r="HEV114" s="376"/>
      <c r="HEW114" s="376"/>
      <c r="HEX114" s="376"/>
      <c r="HEY114" s="376"/>
      <c r="HEZ114" s="376"/>
      <c r="HFA114" s="376"/>
      <c r="HFB114" s="376"/>
      <c r="HFC114" s="376"/>
      <c r="HFD114" s="376"/>
      <c r="HFE114" s="376"/>
      <c r="HFF114" s="376"/>
      <c r="HFG114" s="376"/>
      <c r="HFH114" s="376"/>
      <c r="HFI114" s="376"/>
      <c r="HFJ114" s="376"/>
      <c r="HFK114" s="376"/>
      <c r="HFL114" s="376"/>
      <c r="HFM114" s="376"/>
      <c r="HFN114" s="376"/>
      <c r="HFO114" s="376"/>
      <c r="HFP114" s="376"/>
      <c r="HFQ114" s="376"/>
      <c r="HFR114" s="376"/>
      <c r="HFS114" s="376"/>
      <c r="HFT114" s="376"/>
      <c r="HFU114" s="376"/>
      <c r="HFV114" s="376"/>
      <c r="HFW114" s="376"/>
      <c r="HFX114" s="376"/>
      <c r="HFY114" s="376"/>
      <c r="HFZ114" s="376"/>
      <c r="HGA114" s="376"/>
      <c r="HGB114" s="376"/>
      <c r="HGC114" s="376"/>
      <c r="HGD114" s="376"/>
      <c r="HGE114" s="376"/>
      <c r="HGF114" s="376"/>
      <c r="HGG114" s="376"/>
      <c r="HGH114" s="376"/>
      <c r="HGI114" s="376"/>
      <c r="HGJ114" s="376"/>
      <c r="HGK114" s="376"/>
      <c r="HGL114" s="376"/>
      <c r="HGM114" s="376"/>
      <c r="HGN114" s="376"/>
      <c r="HGO114" s="376"/>
      <c r="HGP114" s="376"/>
      <c r="HGQ114" s="376"/>
      <c r="HGR114" s="376"/>
      <c r="HGS114" s="376"/>
      <c r="HGT114" s="376"/>
      <c r="HGU114" s="376"/>
      <c r="HGV114" s="376"/>
      <c r="HGW114" s="376"/>
      <c r="HGX114" s="376"/>
      <c r="HGY114" s="376"/>
      <c r="HGZ114" s="376"/>
      <c r="HHA114" s="376"/>
      <c r="HHB114" s="376"/>
      <c r="HHC114" s="376"/>
      <c r="HHD114" s="376"/>
      <c r="HHE114" s="376"/>
      <c r="HHF114" s="376"/>
      <c r="HHG114" s="376"/>
      <c r="HHH114" s="376"/>
      <c r="HHI114" s="376"/>
      <c r="HHJ114" s="376"/>
      <c r="HHK114" s="376"/>
      <c r="HHL114" s="376"/>
      <c r="HHM114" s="376"/>
      <c r="HHN114" s="376"/>
      <c r="HHO114" s="376"/>
      <c r="HHP114" s="376"/>
      <c r="HHQ114" s="376"/>
      <c r="HHR114" s="376"/>
      <c r="HHS114" s="376"/>
      <c r="HHT114" s="376"/>
      <c r="HHU114" s="376"/>
      <c r="HHV114" s="376"/>
      <c r="HHW114" s="376"/>
      <c r="HHX114" s="376"/>
      <c r="HHY114" s="376"/>
      <c r="HHZ114" s="376"/>
      <c r="HIA114" s="376"/>
      <c r="HIB114" s="376"/>
      <c r="HIC114" s="376"/>
      <c r="HID114" s="376"/>
      <c r="HIE114" s="376"/>
      <c r="HIF114" s="376"/>
      <c r="HIG114" s="376"/>
      <c r="HIH114" s="376"/>
      <c r="HII114" s="376"/>
      <c r="HIJ114" s="376"/>
      <c r="HIK114" s="376"/>
      <c r="HIL114" s="376"/>
      <c r="HIM114" s="376"/>
      <c r="HIN114" s="376"/>
      <c r="HIO114" s="376"/>
      <c r="HIP114" s="376"/>
      <c r="HIQ114" s="376"/>
      <c r="HIR114" s="376"/>
      <c r="HIS114" s="376"/>
      <c r="HIT114" s="376"/>
      <c r="HIU114" s="376"/>
      <c r="HIV114" s="376"/>
      <c r="HIW114" s="376"/>
      <c r="HIX114" s="376"/>
      <c r="HIY114" s="376"/>
      <c r="HIZ114" s="376"/>
      <c r="HJA114" s="376"/>
      <c r="HJB114" s="376"/>
      <c r="HJC114" s="376"/>
      <c r="HJD114" s="376"/>
      <c r="HJE114" s="376"/>
      <c r="HJF114" s="376"/>
      <c r="HJG114" s="376"/>
      <c r="HJH114" s="376"/>
      <c r="HJI114" s="376"/>
      <c r="HJJ114" s="376"/>
      <c r="HJK114" s="376"/>
      <c r="HJL114" s="376"/>
      <c r="HJM114" s="376"/>
      <c r="HJN114" s="376"/>
      <c r="HJO114" s="376"/>
      <c r="HJP114" s="376"/>
      <c r="HJQ114" s="376"/>
      <c r="HJR114" s="376"/>
      <c r="HJS114" s="376"/>
      <c r="HJT114" s="376"/>
      <c r="HJU114" s="376"/>
      <c r="HJV114" s="376"/>
      <c r="HJW114" s="376"/>
      <c r="HJX114" s="376"/>
      <c r="HJY114" s="376"/>
      <c r="HJZ114" s="376"/>
      <c r="HKA114" s="376"/>
      <c r="HKB114" s="376"/>
      <c r="HKC114" s="376"/>
      <c r="HKD114" s="376"/>
      <c r="HKE114" s="376"/>
      <c r="HKF114" s="376"/>
      <c r="HKG114" s="376"/>
      <c r="HKH114" s="376"/>
      <c r="HKI114" s="376"/>
      <c r="HKJ114" s="376"/>
      <c r="HKK114" s="376"/>
      <c r="HKL114" s="376"/>
      <c r="HKM114" s="376"/>
      <c r="HKN114" s="376"/>
      <c r="HKO114" s="376"/>
      <c r="HKP114" s="376"/>
      <c r="HKQ114" s="376"/>
      <c r="HKR114" s="376"/>
      <c r="HKS114" s="376"/>
      <c r="HKT114" s="376"/>
      <c r="HKU114" s="376"/>
      <c r="HKV114" s="376"/>
      <c r="HKW114" s="376"/>
      <c r="HKX114" s="376"/>
      <c r="HKY114" s="376"/>
      <c r="HKZ114" s="376"/>
      <c r="HLA114" s="376"/>
      <c r="HLB114" s="376"/>
      <c r="HLC114" s="376"/>
      <c r="HLD114" s="376"/>
      <c r="HLE114" s="376"/>
      <c r="HLF114" s="376"/>
      <c r="HLG114" s="376"/>
      <c r="HLH114" s="376"/>
      <c r="HLI114" s="376"/>
      <c r="HLJ114" s="376"/>
      <c r="HLK114" s="376"/>
      <c r="HLL114" s="376"/>
      <c r="HLM114" s="376"/>
      <c r="HLN114" s="376"/>
      <c r="HLO114" s="376"/>
      <c r="HLP114" s="376"/>
      <c r="HLQ114" s="376"/>
      <c r="HLR114" s="376"/>
      <c r="HLS114" s="376"/>
      <c r="HLT114" s="376"/>
      <c r="HLU114" s="376"/>
      <c r="HLV114" s="376"/>
      <c r="HLW114" s="376"/>
      <c r="HLX114" s="376"/>
      <c r="HLY114" s="376"/>
      <c r="HLZ114" s="376"/>
      <c r="HMA114" s="376"/>
      <c r="HMB114" s="376"/>
      <c r="HMC114" s="376"/>
      <c r="HMD114" s="376"/>
      <c r="HME114" s="376"/>
      <c r="HMF114" s="376"/>
      <c r="HMG114" s="376"/>
      <c r="HMH114" s="376"/>
      <c r="HMI114" s="376"/>
      <c r="HMJ114" s="376"/>
      <c r="HMK114" s="376"/>
      <c r="HML114" s="376"/>
      <c r="HMM114" s="376"/>
      <c r="HMN114" s="376"/>
      <c r="HMO114" s="376"/>
      <c r="HMP114" s="376"/>
      <c r="HMQ114" s="376"/>
      <c r="HMR114" s="376"/>
      <c r="HMS114" s="376"/>
      <c r="HMT114" s="376"/>
      <c r="HMU114" s="376"/>
      <c r="HMV114" s="376"/>
      <c r="HMW114" s="376"/>
      <c r="HMX114" s="376"/>
      <c r="HMY114" s="376"/>
      <c r="HMZ114" s="376"/>
      <c r="HNA114" s="376"/>
      <c r="HNB114" s="376"/>
      <c r="HNC114" s="376"/>
      <c r="HND114" s="376"/>
      <c r="HNE114" s="376"/>
      <c r="HNF114" s="376"/>
      <c r="HNG114" s="376"/>
      <c r="HNH114" s="376"/>
      <c r="HNI114" s="376"/>
      <c r="HNJ114" s="376"/>
      <c r="HNK114" s="376"/>
      <c r="HNL114" s="376"/>
      <c r="HNM114" s="376"/>
      <c r="HNN114" s="376"/>
      <c r="HNO114" s="376"/>
      <c r="HNP114" s="376"/>
      <c r="HNQ114" s="376"/>
      <c r="HNR114" s="376"/>
      <c r="HNS114" s="376"/>
      <c r="HNT114" s="376"/>
      <c r="HNU114" s="376"/>
      <c r="HNV114" s="376"/>
      <c r="HNW114" s="376"/>
      <c r="HNX114" s="376"/>
      <c r="HNY114" s="376"/>
      <c r="HNZ114" s="376"/>
      <c r="HOA114" s="376"/>
      <c r="HOB114" s="376"/>
      <c r="HOC114" s="376"/>
      <c r="HOD114" s="376"/>
      <c r="HOE114" s="376"/>
      <c r="HOF114" s="376"/>
      <c r="HOG114" s="376"/>
      <c r="HOH114" s="376"/>
      <c r="HOI114" s="376"/>
      <c r="HOJ114" s="376"/>
      <c r="HOK114" s="376"/>
      <c r="HOL114" s="376"/>
      <c r="HOM114" s="376"/>
      <c r="HON114" s="376"/>
      <c r="HOO114" s="376"/>
      <c r="HOP114" s="376"/>
      <c r="HOQ114" s="376"/>
      <c r="HOR114" s="376"/>
      <c r="HOS114" s="376"/>
      <c r="HOT114" s="376"/>
      <c r="HOU114" s="376"/>
      <c r="HOV114" s="376"/>
      <c r="HOW114" s="376"/>
      <c r="HOX114" s="376"/>
      <c r="HOY114" s="376"/>
      <c r="HOZ114" s="376"/>
      <c r="HPA114" s="376"/>
      <c r="HPB114" s="376"/>
      <c r="HPC114" s="376"/>
      <c r="HPD114" s="376"/>
      <c r="HPE114" s="376"/>
      <c r="HPF114" s="376"/>
      <c r="HPG114" s="376"/>
      <c r="HPH114" s="376"/>
      <c r="HPI114" s="376"/>
      <c r="HPJ114" s="376"/>
      <c r="HPK114" s="376"/>
      <c r="HPL114" s="376"/>
      <c r="HPM114" s="376"/>
      <c r="HPN114" s="376"/>
      <c r="HPO114" s="376"/>
      <c r="HPP114" s="376"/>
      <c r="HPQ114" s="376"/>
      <c r="HPR114" s="376"/>
      <c r="HPS114" s="376"/>
      <c r="HPT114" s="376"/>
      <c r="HPU114" s="376"/>
      <c r="HPV114" s="376"/>
      <c r="HPW114" s="376"/>
      <c r="HPX114" s="376"/>
      <c r="HPY114" s="376"/>
      <c r="HPZ114" s="376"/>
      <c r="HQA114" s="376"/>
      <c r="HQB114" s="376"/>
      <c r="HQC114" s="376"/>
      <c r="HQD114" s="376"/>
      <c r="HQE114" s="376"/>
      <c r="HQF114" s="376"/>
      <c r="HQG114" s="376"/>
      <c r="HQH114" s="376"/>
      <c r="HQI114" s="376"/>
      <c r="HQJ114" s="376"/>
      <c r="HQK114" s="376"/>
      <c r="HQL114" s="376"/>
      <c r="HQM114" s="376"/>
      <c r="HQN114" s="376"/>
      <c r="HQO114" s="376"/>
      <c r="HQP114" s="376"/>
      <c r="HQQ114" s="376"/>
      <c r="HQR114" s="376"/>
      <c r="HQS114" s="376"/>
      <c r="HQT114" s="376"/>
      <c r="HQU114" s="376"/>
      <c r="HQV114" s="376"/>
      <c r="HQW114" s="376"/>
      <c r="HQX114" s="376"/>
      <c r="HQY114" s="376"/>
      <c r="HQZ114" s="376"/>
      <c r="HRA114" s="376"/>
      <c r="HRB114" s="376"/>
      <c r="HRC114" s="376"/>
      <c r="HRD114" s="376"/>
      <c r="HRE114" s="376"/>
      <c r="HRF114" s="376"/>
      <c r="HRG114" s="376"/>
      <c r="HRH114" s="376"/>
      <c r="HRI114" s="376"/>
      <c r="HRJ114" s="376"/>
      <c r="HRK114" s="376"/>
      <c r="HRL114" s="376"/>
      <c r="HRM114" s="376"/>
      <c r="HRN114" s="376"/>
      <c r="HRO114" s="376"/>
      <c r="HRP114" s="376"/>
      <c r="HRQ114" s="376"/>
      <c r="HRR114" s="376"/>
      <c r="HRS114" s="376"/>
      <c r="HRT114" s="376"/>
      <c r="HRU114" s="376"/>
      <c r="HRV114" s="376"/>
      <c r="HRW114" s="376"/>
      <c r="HRX114" s="376"/>
      <c r="HRY114" s="376"/>
      <c r="HRZ114" s="376"/>
      <c r="HSA114" s="376"/>
      <c r="HSB114" s="376"/>
      <c r="HSC114" s="376"/>
      <c r="HSD114" s="376"/>
      <c r="HSE114" s="376"/>
      <c r="HSF114" s="376"/>
      <c r="HSG114" s="376"/>
      <c r="HSH114" s="376"/>
      <c r="HSI114" s="376"/>
      <c r="HSJ114" s="376"/>
      <c r="HSK114" s="376"/>
      <c r="HSL114" s="376"/>
      <c r="HSM114" s="376"/>
      <c r="HSN114" s="376"/>
      <c r="HSO114" s="376"/>
      <c r="HSP114" s="376"/>
      <c r="HSQ114" s="376"/>
      <c r="HSR114" s="376"/>
      <c r="HSS114" s="376"/>
      <c r="HST114" s="376"/>
      <c r="HSU114" s="376"/>
      <c r="HSV114" s="376"/>
      <c r="HSW114" s="376"/>
      <c r="HSX114" s="376"/>
      <c r="HSY114" s="376"/>
      <c r="HSZ114" s="376"/>
      <c r="HTA114" s="376"/>
      <c r="HTB114" s="376"/>
      <c r="HTC114" s="376"/>
      <c r="HTD114" s="376"/>
      <c r="HTE114" s="376"/>
      <c r="HTF114" s="376"/>
      <c r="HTG114" s="376"/>
      <c r="HTH114" s="376"/>
      <c r="HTI114" s="376"/>
      <c r="HTJ114" s="376"/>
      <c r="HTK114" s="376"/>
      <c r="HTL114" s="376"/>
      <c r="HTM114" s="376"/>
      <c r="HTN114" s="376"/>
      <c r="HTO114" s="376"/>
      <c r="HTP114" s="376"/>
      <c r="HTQ114" s="376"/>
      <c r="HTR114" s="376"/>
      <c r="HTS114" s="376"/>
      <c r="HTT114" s="376"/>
      <c r="HTU114" s="376"/>
      <c r="HTV114" s="376"/>
      <c r="HTW114" s="376"/>
      <c r="HTX114" s="376"/>
      <c r="HTY114" s="376"/>
      <c r="HTZ114" s="376"/>
      <c r="HUA114" s="376"/>
      <c r="HUB114" s="376"/>
      <c r="HUC114" s="376"/>
      <c r="HUD114" s="376"/>
      <c r="HUE114" s="376"/>
      <c r="HUF114" s="376"/>
      <c r="HUG114" s="376"/>
      <c r="HUH114" s="376"/>
      <c r="HUI114" s="376"/>
      <c r="HUJ114" s="376"/>
      <c r="HUK114" s="376"/>
      <c r="HUL114" s="376"/>
      <c r="HUM114" s="376"/>
      <c r="HUN114" s="376"/>
      <c r="HUO114" s="376"/>
      <c r="HUP114" s="376"/>
      <c r="HUQ114" s="376"/>
      <c r="HUR114" s="376"/>
      <c r="HUS114" s="376"/>
      <c r="HUT114" s="376"/>
      <c r="HUU114" s="376"/>
      <c r="HUV114" s="376"/>
      <c r="HUW114" s="376"/>
      <c r="HUX114" s="376"/>
      <c r="HUY114" s="376"/>
      <c r="HUZ114" s="376"/>
      <c r="HVA114" s="376"/>
      <c r="HVB114" s="376"/>
      <c r="HVC114" s="376"/>
      <c r="HVD114" s="376"/>
      <c r="HVE114" s="376"/>
      <c r="HVF114" s="376"/>
      <c r="HVG114" s="376"/>
      <c r="HVH114" s="376"/>
      <c r="HVI114" s="376"/>
      <c r="HVJ114" s="376"/>
      <c r="HVK114" s="376"/>
      <c r="HVL114" s="376"/>
      <c r="HVM114" s="376"/>
      <c r="HVN114" s="376"/>
      <c r="HVO114" s="376"/>
      <c r="HVP114" s="376"/>
      <c r="HVQ114" s="376"/>
      <c r="HVR114" s="376"/>
      <c r="HVS114" s="376"/>
      <c r="HVT114" s="376"/>
      <c r="HVU114" s="376"/>
      <c r="HVV114" s="376"/>
      <c r="HVW114" s="376"/>
      <c r="HVX114" s="376"/>
      <c r="HVY114" s="376"/>
      <c r="HVZ114" s="376"/>
      <c r="HWA114" s="376"/>
      <c r="HWB114" s="376"/>
      <c r="HWC114" s="376"/>
      <c r="HWD114" s="376"/>
      <c r="HWE114" s="376"/>
      <c r="HWF114" s="376"/>
      <c r="HWG114" s="376"/>
      <c r="HWH114" s="376"/>
      <c r="HWI114" s="376"/>
      <c r="HWJ114" s="376"/>
      <c r="HWK114" s="376"/>
      <c r="HWL114" s="376"/>
      <c r="HWM114" s="376"/>
      <c r="HWN114" s="376"/>
      <c r="HWO114" s="376"/>
      <c r="HWP114" s="376"/>
      <c r="HWQ114" s="376"/>
      <c r="HWR114" s="376"/>
      <c r="HWS114" s="376"/>
      <c r="HWT114" s="376"/>
      <c r="HWU114" s="376"/>
      <c r="HWV114" s="376"/>
      <c r="HWW114" s="376"/>
      <c r="HWX114" s="376"/>
      <c r="HWY114" s="376"/>
      <c r="HWZ114" s="376"/>
      <c r="HXA114" s="376"/>
      <c r="HXB114" s="376"/>
      <c r="HXC114" s="376"/>
      <c r="HXD114" s="376"/>
      <c r="HXE114" s="376"/>
      <c r="HXF114" s="376"/>
      <c r="HXG114" s="376"/>
      <c r="HXH114" s="376"/>
      <c r="HXI114" s="376"/>
      <c r="HXJ114" s="376"/>
      <c r="HXK114" s="376"/>
      <c r="HXL114" s="376"/>
      <c r="HXM114" s="376"/>
      <c r="HXN114" s="376"/>
      <c r="HXO114" s="376"/>
      <c r="HXP114" s="376"/>
      <c r="HXQ114" s="376"/>
      <c r="HXR114" s="376"/>
      <c r="HXS114" s="376"/>
      <c r="HXT114" s="376"/>
      <c r="HXU114" s="376"/>
      <c r="HXV114" s="376"/>
      <c r="HXW114" s="376"/>
      <c r="HXX114" s="376"/>
      <c r="HXY114" s="376"/>
      <c r="HXZ114" s="376"/>
      <c r="HYA114" s="376"/>
      <c r="HYB114" s="376"/>
      <c r="HYC114" s="376"/>
      <c r="HYD114" s="376"/>
      <c r="HYE114" s="376"/>
      <c r="HYF114" s="376"/>
      <c r="HYG114" s="376"/>
      <c r="HYH114" s="376"/>
      <c r="HYI114" s="376"/>
      <c r="HYJ114" s="376"/>
      <c r="HYK114" s="376"/>
      <c r="HYL114" s="376"/>
      <c r="HYM114" s="376"/>
      <c r="HYN114" s="376"/>
      <c r="HYO114" s="376"/>
      <c r="HYP114" s="376"/>
      <c r="HYQ114" s="376"/>
      <c r="HYR114" s="376"/>
      <c r="HYS114" s="376"/>
      <c r="HYT114" s="376"/>
      <c r="HYU114" s="376"/>
      <c r="HYV114" s="376"/>
      <c r="HYW114" s="376"/>
      <c r="HYX114" s="376"/>
      <c r="HYY114" s="376"/>
      <c r="HYZ114" s="376"/>
      <c r="HZA114" s="376"/>
      <c r="HZB114" s="376"/>
      <c r="HZC114" s="376"/>
      <c r="HZD114" s="376"/>
      <c r="HZE114" s="376"/>
      <c r="HZF114" s="376"/>
      <c r="HZG114" s="376"/>
      <c r="HZH114" s="376"/>
      <c r="HZI114" s="376"/>
      <c r="HZJ114" s="376"/>
      <c r="HZK114" s="376"/>
      <c r="HZL114" s="376"/>
      <c r="HZM114" s="376"/>
      <c r="HZN114" s="376"/>
      <c r="HZO114" s="376"/>
      <c r="HZP114" s="376"/>
      <c r="HZQ114" s="376"/>
      <c r="HZR114" s="376"/>
      <c r="HZS114" s="376"/>
      <c r="HZT114" s="376"/>
      <c r="HZU114" s="376"/>
      <c r="HZV114" s="376"/>
      <c r="HZW114" s="376"/>
      <c r="HZX114" s="376"/>
      <c r="HZY114" s="376"/>
      <c r="HZZ114" s="376"/>
      <c r="IAA114" s="376"/>
      <c r="IAB114" s="376"/>
      <c r="IAC114" s="376"/>
      <c r="IAD114" s="376"/>
      <c r="IAE114" s="376"/>
      <c r="IAF114" s="376"/>
      <c r="IAG114" s="376"/>
      <c r="IAH114" s="376"/>
      <c r="IAI114" s="376"/>
      <c r="IAJ114" s="376"/>
      <c r="IAK114" s="376"/>
      <c r="IAL114" s="376"/>
      <c r="IAM114" s="376"/>
      <c r="IAN114" s="376"/>
      <c r="IAO114" s="376"/>
      <c r="IAP114" s="376"/>
      <c r="IAQ114" s="376"/>
      <c r="IAR114" s="376"/>
      <c r="IAS114" s="376"/>
      <c r="IAT114" s="376"/>
      <c r="IAU114" s="376"/>
      <c r="IAV114" s="376"/>
      <c r="IAW114" s="376"/>
      <c r="IAX114" s="376"/>
      <c r="IAY114" s="376"/>
      <c r="IAZ114" s="376"/>
      <c r="IBA114" s="376"/>
      <c r="IBB114" s="376"/>
      <c r="IBC114" s="376"/>
      <c r="IBD114" s="376"/>
      <c r="IBE114" s="376"/>
      <c r="IBF114" s="376"/>
      <c r="IBG114" s="376"/>
      <c r="IBH114" s="376"/>
      <c r="IBI114" s="376"/>
      <c r="IBJ114" s="376"/>
      <c r="IBK114" s="376"/>
      <c r="IBL114" s="376"/>
      <c r="IBM114" s="376"/>
      <c r="IBN114" s="376"/>
      <c r="IBO114" s="376"/>
      <c r="IBP114" s="376"/>
      <c r="IBQ114" s="376"/>
      <c r="IBR114" s="376"/>
      <c r="IBS114" s="376"/>
      <c r="IBT114" s="376"/>
      <c r="IBU114" s="376"/>
      <c r="IBV114" s="376"/>
      <c r="IBW114" s="376"/>
      <c r="IBX114" s="376"/>
      <c r="IBY114" s="376"/>
      <c r="IBZ114" s="376"/>
      <c r="ICA114" s="376"/>
      <c r="ICB114" s="376"/>
      <c r="ICC114" s="376"/>
      <c r="ICD114" s="376"/>
      <c r="ICE114" s="376"/>
      <c r="ICF114" s="376"/>
      <c r="ICG114" s="376"/>
      <c r="ICH114" s="376"/>
      <c r="ICI114" s="376"/>
      <c r="ICJ114" s="376"/>
      <c r="ICK114" s="376"/>
      <c r="ICL114" s="376"/>
      <c r="ICM114" s="376"/>
      <c r="ICN114" s="376"/>
      <c r="ICO114" s="376"/>
      <c r="ICP114" s="376"/>
      <c r="ICQ114" s="376"/>
      <c r="ICR114" s="376"/>
      <c r="ICS114" s="376"/>
      <c r="ICT114" s="376"/>
      <c r="ICU114" s="376"/>
      <c r="ICV114" s="376"/>
      <c r="ICW114" s="376"/>
      <c r="ICX114" s="376"/>
      <c r="ICY114" s="376"/>
      <c r="ICZ114" s="376"/>
      <c r="IDA114" s="376"/>
      <c r="IDB114" s="376"/>
      <c r="IDC114" s="376"/>
      <c r="IDD114" s="376"/>
      <c r="IDE114" s="376"/>
      <c r="IDF114" s="376"/>
      <c r="IDG114" s="376"/>
      <c r="IDH114" s="376"/>
      <c r="IDI114" s="376"/>
      <c r="IDJ114" s="376"/>
      <c r="IDK114" s="376"/>
      <c r="IDL114" s="376"/>
      <c r="IDM114" s="376"/>
      <c r="IDN114" s="376"/>
      <c r="IDO114" s="376"/>
      <c r="IDP114" s="376"/>
      <c r="IDQ114" s="376"/>
      <c r="IDR114" s="376"/>
      <c r="IDS114" s="376"/>
      <c r="IDT114" s="376"/>
      <c r="IDU114" s="376"/>
      <c r="IDV114" s="376"/>
      <c r="IDW114" s="376"/>
      <c r="IDX114" s="376"/>
      <c r="IDY114" s="376"/>
      <c r="IDZ114" s="376"/>
      <c r="IEA114" s="376"/>
      <c r="IEB114" s="376"/>
      <c r="IEC114" s="376"/>
      <c r="IED114" s="376"/>
      <c r="IEE114" s="376"/>
      <c r="IEF114" s="376"/>
      <c r="IEG114" s="376"/>
      <c r="IEH114" s="376"/>
      <c r="IEI114" s="376"/>
      <c r="IEJ114" s="376"/>
      <c r="IEK114" s="376"/>
      <c r="IEL114" s="376"/>
      <c r="IEM114" s="376"/>
      <c r="IEN114" s="376"/>
      <c r="IEO114" s="376"/>
      <c r="IEP114" s="376"/>
      <c r="IEQ114" s="376"/>
      <c r="IER114" s="376"/>
      <c r="IES114" s="376"/>
      <c r="IET114" s="376"/>
      <c r="IEU114" s="376"/>
      <c r="IEV114" s="376"/>
      <c r="IEW114" s="376"/>
      <c r="IEX114" s="376"/>
      <c r="IEY114" s="376"/>
      <c r="IEZ114" s="376"/>
      <c r="IFA114" s="376"/>
      <c r="IFB114" s="376"/>
      <c r="IFC114" s="376"/>
      <c r="IFD114" s="376"/>
      <c r="IFE114" s="376"/>
      <c r="IFF114" s="376"/>
      <c r="IFG114" s="376"/>
      <c r="IFH114" s="376"/>
      <c r="IFI114" s="376"/>
      <c r="IFJ114" s="376"/>
      <c r="IFK114" s="376"/>
      <c r="IFL114" s="376"/>
      <c r="IFM114" s="376"/>
      <c r="IFN114" s="376"/>
      <c r="IFO114" s="376"/>
      <c r="IFP114" s="376"/>
      <c r="IFQ114" s="376"/>
      <c r="IFR114" s="376"/>
      <c r="IFS114" s="376"/>
      <c r="IFT114" s="376"/>
      <c r="IFU114" s="376"/>
      <c r="IFV114" s="376"/>
      <c r="IFW114" s="376"/>
      <c r="IFX114" s="376"/>
      <c r="IFY114" s="376"/>
      <c r="IFZ114" s="376"/>
      <c r="IGA114" s="376"/>
      <c r="IGB114" s="376"/>
      <c r="IGC114" s="376"/>
      <c r="IGD114" s="376"/>
      <c r="IGE114" s="376"/>
      <c r="IGF114" s="376"/>
      <c r="IGG114" s="376"/>
      <c r="IGH114" s="376"/>
      <c r="IGI114" s="376"/>
      <c r="IGJ114" s="376"/>
      <c r="IGK114" s="376"/>
      <c r="IGL114" s="376"/>
      <c r="IGM114" s="376"/>
      <c r="IGN114" s="376"/>
      <c r="IGO114" s="376"/>
      <c r="IGP114" s="376"/>
      <c r="IGQ114" s="376"/>
      <c r="IGR114" s="376"/>
      <c r="IGS114" s="376"/>
      <c r="IGT114" s="376"/>
      <c r="IGU114" s="376"/>
      <c r="IGV114" s="376"/>
      <c r="IGW114" s="376"/>
      <c r="IGX114" s="376"/>
      <c r="IGY114" s="376"/>
      <c r="IGZ114" s="376"/>
      <c r="IHA114" s="376"/>
      <c r="IHB114" s="376"/>
      <c r="IHC114" s="376"/>
      <c r="IHD114" s="376"/>
      <c r="IHE114" s="376"/>
      <c r="IHF114" s="376"/>
      <c r="IHG114" s="376"/>
      <c r="IHH114" s="376"/>
      <c r="IHI114" s="376"/>
      <c r="IHJ114" s="376"/>
      <c r="IHK114" s="376"/>
      <c r="IHL114" s="376"/>
      <c r="IHM114" s="376"/>
      <c r="IHN114" s="376"/>
      <c r="IHO114" s="376"/>
      <c r="IHP114" s="376"/>
      <c r="IHQ114" s="376"/>
      <c r="IHR114" s="376"/>
      <c r="IHS114" s="376"/>
      <c r="IHT114" s="376"/>
      <c r="IHU114" s="376"/>
      <c r="IHV114" s="376"/>
      <c r="IHW114" s="376"/>
      <c r="IHX114" s="376"/>
      <c r="IHY114" s="376"/>
      <c r="IHZ114" s="376"/>
      <c r="IIA114" s="376"/>
      <c r="IIB114" s="376"/>
      <c r="IIC114" s="376"/>
      <c r="IID114" s="376"/>
      <c r="IIE114" s="376"/>
      <c r="IIF114" s="376"/>
      <c r="IIG114" s="376"/>
      <c r="IIH114" s="376"/>
      <c r="III114" s="376"/>
      <c r="IIJ114" s="376"/>
      <c r="IIK114" s="376"/>
      <c r="IIL114" s="376"/>
      <c r="IIM114" s="376"/>
      <c r="IIN114" s="376"/>
      <c r="IIO114" s="376"/>
      <c r="IIP114" s="376"/>
      <c r="IIQ114" s="376"/>
      <c r="IIR114" s="376"/>
      <c r="IIS114" s="376"/>
      <c r="IIT114" s="376"/>
      <c r="IIU114" s="376"/>
      <c r="IIV114" s="376"/>
      <c r="IIW114" s="376"/>
      <c r="IIX114" s="376"/>
      <c r="IIY114" s="376"/>
      <c r="IIZ114" s="376"/>
      <c r="IJA114" s="376"/>
      <c r="IJB114" s="376"/>
      <c r="IJC114" s="376"/>
      <c r="IJD114" s="376"/>
      <c r="IJE114" s="376"/>
      <c r="IJF114" s="376"/>
      <c r="IJG114" s="376"/>
      <c r="IJH114" s="376"/>
      <c r="IJI114" s="376"/>
      <c r="IJJ114" s="376"/>
      <c r="IJK114" s="376"/>
      <c r="IJL114" s="376"/>
      <c r="IJM114" s="376"/>
      <c r="IJN114" s="376"/>
      <c r="IJO114" s="376"/>
      <c r="IJP114" s="376"/>
      <c r="IJQ114" s="376"/>
      <c r="IJR114" s="376"/>
      <c r="IJS114" s="376"/>
      <c r="IJT114" s="376"/>
      <c r="IJU114" s="376"/>
      <c r="IJV114" s="376"/>
      <c r="IJW114" s="376"/>
      <c r="IJX114" s="376"/>
      <c r="IJY114" s="376"/>
      <c r="IJZ114" s="376"/>
      <c r="IKA114" s="376"/>
      <c r="IKB114" s="376"/>
      <c r="IKC114" s="376"/>
      <c r="IKD114" s="376"/>
      <c r="IKE114" s="376"/>
      <c r="IKF114" s="376"/>
      <c r="IKG114" s="376"/>
      <c r="IKH114" s="376"/>
      <c r="IKI114" s="376"/>
      <c r="IKJ114" s="376"/>
      <c r="IKK114" s="376"/>
      <c r="IKL114" s="376"/>
      <c r="IKM114" s="376"/>
      <c r="IKN114" s="376"/>
      <c r="IKO114" s="376"/>
      <c r="IKP114" s="376"/>
      <c r="IKQ114" s="376"/>
      <c r="IKR114" s="376"/>
      <c r="IKS114" s="376"/>
      <c r="IKT114" s="376"/>
      <c r="IKU114" s="376"/>
      <c r="IKV114" s="376"/>
      <c r="IKW114" s="376"/>
      <c r="IKX114" s="376"/>
      <c r="IKY114" s="376"/>
      <c r="IKZ114" s="376"/>
      <c r="ILA114" s="376"/>
      <c r="ILB114" s="376"/>
      <c r="ILC114" s="376"/>
      <c r="ILD114" s="376"/>
      <c r="ILE114" s="376"/>
      <c r="ILF114" s="376"/>
      <c r="ILG114" s="376"/>
      <c r="ILH114" s="376"/>
      <c r="ILI114" s="376"/>
      <c r="ILJ114" s="376"/>
      <c r="ILK114" s="376"/>
      <c r="ILL114" s="376"/>
      <c r="ILM114" s="376"/>
      <c r="ILN114" s="376"/>
      <c r="ILO114" s="376"/>
      <c r="ILP114" s="376"/>
      <c r="ILQ114" s="376"/>
      <c r="ILR114" s="376"/>
      <c r="ILS114" s="376"/>
      <c r="ILT114" s="376"/>
      <c r="ILU114" s="376"/>
      <c r="ILV114" s="376"/>
      <c r="ILW114" s="376"/>
      <c r="ILX114" s="376"/>
      <c r="ILY114" s="376"/>
      <c r="ILZ114" s="376"/>
      <c r="IMA114" s="376"/>
      <c r="IMB114" s="376"/>
      <c r="IMC114" s="376"/>
      <c r="IMD114" s="376"/>
      <c r="IME114" s="376"/>
      <c r="IMF114" s="376"/>
      <c r="IMG114" s="376"/>
      <c r="IMH114" s="376"/>
      <c r="IMI114" s="376"/>
      <c r="IMJ114" s="376"/>
      <c r="IMK114" s="376"/>
      <c r="IML114" s="376"/>
      <c r="IMM114" s="376"/>
      <c r="IMN114" s="376"/>
      <c r="IMO114" s="376"/>
      <c r="IMP114" s="376"/>
      <c r="IMQ114" s="376"/>
      <c r="IMR114" s="376"/>
      <c r="IMS114" s="376"/>
      <c r="IMT114" s="376"/>
      <c r="IMU114" s="376"/>
      <c r="IMV114" s="376"/>
      <c r="IMW114" s="376"/>
      <c r="IMX114" s="376"/>
      <c r="IMY114" s="376"/>
      <c r="IMZ114" s="376"/>
      <c r="INA114" s="376"/>
      <c r="INB114" s="376"/>
      <c r="INC114" s="376"/>
      <c r="IND114" s="376"/>
      <c r="INE114" s="376"/>
      <c r="INF114" s="376"/>
      <c r="ING114" s="376"/>
      <c r="INH114" s="376"/>
      <c r="INI114" s="376"/>
      <c r="INJ114" s="376"/>
      <c r="INK114" s="376"/>
      <c r="INL114" s="376"/>
      <c r="INM114" s="376"/>
      <c r="INN114" s="376"/>
      <c r="INO114" s="376"/>
      <c r="INP114" s="376"/>
      <c r="INQ114" s="376"/>
      <c r="INR114" s="376"/>
      <c r="INS114" s="376"/>
      <c r="INT114" s="376"/>
      <c r="INU114" s="376"/>
      <c r="INV114" s="376"/>
      <c r="INW114" s="376"/>
      <c r="INX114" s="376"/>
      <c r="INY114" s="376"/>
      <c r="INZ114" s="376"/>
      <c r="IOA114" s="376"/>
      <c r="IOB114" s="376"/>
      <c r="IOC114" s="376"/>
      <c r="IOD114" s="376"/>
      <c r="IOE114" s="376"/>
      <c r="IOF114" s="376"/>
      <c r="IOG114" s="376"/>
      <c r="IOH114" s="376"/>
      <c r="IOI114" s="376"/>
      <c r="IOJ114" s="376"/>
      <c r="IOK114" s="376"/>
      <c r="IOL114" s="376"/>
      <c r="IOM114" s="376"/>
      <c r="ION114" s="376"/>
      <c r="IOO114" s="376"/>
      <c r="IOP114" s="376"/>
      <c r="IOQ114" s="376"/>
      <c r="IOR114" s="376"/>
      <c r="IOS114" s="376"/>
      <c r="IOT114" s="376"/>
      <c r="IOU114" s="376"/>
      <c r="IOV114" s="376"/>
      <c r="IOW114" s="376"/>
      <c r="IOX114" s="376"/>
      <c r="IOY114" s="376"/>
      <c r="IOZ114" s="376"/>
      <c r="IPA114" s="376"/>
      <c r="IPB114" s="376"/>
      <c r="IPC114" s="376"/>
      <c r="IPD114" s="376"/>
      <c r="IPE114" s="376"/>
      <c r="IPF114" s="376"/>
      <c r="IPG114" s="376"/>
      <c r="IPH114" s="376"/>
      <c r="IPI114" s="376"/>
      <c r="IPJ114" s="376"/>
      <c r="IPK114" s="376"/>
      <c r="IPL114" s="376"/>
      <c r="IPM114" s="376"/>
      <c r="IPN114" s="376"/>
      <c r="IPO114" s="376"/>
      <c r="IPP114" s="376"/>
      <c r="IPQ114" s="376"/>
      <c r="IPR114" s="376"/>
      <c r="IPS114" s="376"/>
      <c r="IPT114" s="376"/>
      <c r="IPU114" s="376"/>
      <c r="IPV114" s="376"/>
      <c r="IPW114" s="376"/>
      <c r="IPX114" s="376"/>
      <c r="IPY114" s="376"/>
      <c r="IPZ114" s="376"/>
      <c r="IQA114" s="376"/>
      <c r="IQB114" s="376"/>
      <c r="IQC114" s="376"/>
      <c r="IQD114" s="376"/>
      <c r="IQE114" s="376"/>
      <c r="IQF114" s="376"/>
      <c r="IQG114" s="376"/>
      <c r="IQH114" s="376"/>
      <c r="IQI114" s="376"/>
      <c r="IQJ114" s="376"/>
      <c r="IQK114" s="376"/>
      <c r="IQL114" s="376"/>
      <c r="IQM114" s="376"/>
      <c r="IQN114" s="376"/>
      <c r="IQO114" s="376"/>
      <c r="IQP114" s="376"/>
      <c r="IQQ114" s="376"/>
      <c r="IQR114" s="376"/>
      <c r="IQS114" s="376"/>
      <c r="IQT114" s="376"/>
      <c r="IQU114" s="376"/>
      <c r="IQV114" s="376"/>
      <c r="IQW114" s="376"/>
      <c r="IQX114" s="376"/>
      <c r="IQY114" s="376"/>
      <c r="IQZ114" s="376"/>
      <c r="IRA114" s="376"/>
      <c r="IRB114" s="376"/>
      <c r="IRC114" s="376"/>
      <c r="IRD114" s="376"/>
      <c r="IRE114" s="376"/>
      <c r="IRF114" s="376"/>
      <c r="IRG114" s="376"/>
      <c r="IRH114" s="376"/>
      <c r="IRI114" s="376"/>
      <c r="IRJ114" s="376"/>
      <c r="IRK114" s="376"/>
      <c r="IRL114" s="376"/>
      <c r="IRM114" s="376"/>
      <c r="IRN114" s="376"/>
      <c r="IRO114" s="376"/>
      <c r="IRP114" s="376"/>
      <c r="IRQ114" s="376"/>
      <c r="IRR114" s="376"/>
      <c r="IRS114" s="376"/>
      <c r="IRT114" s="376"/>
      <c r="IRU114" s="376"/>
      <c r="IRV114" s="376"/>
      <c r="IRW114" s="376"/>
      <c r="IRX114" s="376"/>
      <c r="IRY114" s="376"/>
      <c r="IRZ114" s="376"/>
      <c r="ISA114" s="376"/>
      <c r="ISB114" s="376"/>
      <c r="ISC114" s="376"/>
      <c r="ISD114" s="376"/>
      <c r="ISE114" s="376"/>
      <c r="ISF114" s="376"/>
      <c r="ISG114" s="376"/>
      <c r="ISH114" s="376"/>
      <c r="ISI114" s="376"/>
      <c r="ISJ114" s="376"/>
      <c r="ISK114" s="376"/>
      <c r="ISL114" s="376"/>
      <c r="ISM114" s="376"/>
      <c r="ISN114" s="376"/>
      <c r="ISO114" s="376"/>
      <c r="ISP114" s="376"/>
      <c r="ISQ114" s="376"/>
      <c r="ISR114" s="376"/>
      <c r="ISS114" s="376"/>
      <c r="IST114" s="376"/>
      <c r="ISU114" s="376"/>
      <c r="ISV114" s="376"/>
      <c r="ISW114" s="376"/>
      <c r="ISX114" s="376"/>
      <c r="ISY114" s="376"/>
      <c r="ISZ114" s="376"/>
      <c r="ITA114" s="376"/>
      <c r="ITB114" s="376"/>
      <c r="ITC114" s="376"/>
      <c r="ITD114" s="376"/>
      <c r="ITE114" s="376"/>
      <c r="ITF114" s="376"/>
      <c r="ITG114" s="376"/>
      <c r="ITH114" s="376"/>
      <c r="ITI114" s="376"/>
      <c r="ITJ114" s="376"/>
      <c r="ITK114" s="376"/>
      <c r="ITL114" s="376"/>
      <c r="ITM114" s="376"/>
      <c r="ITN114" s="376"/>
      <c r="ITO114" s="376"/>
      <c r="ITP114" s="376"/>
      <c r="ITQ114" s="376"/>
      <c r="ITR114" s="376"/>
      <c r="ITS114" s="376"/>
      <c r="ITT114" s="376"/>
      <c r="ITU114" s="376"/>
      <c r="ITV114" s="376"/>
      <c r="ITW114" s="376"/>
      <c r="ITX114" s="376"/>
      <c r="ITY114" s="376"/>
      <c r="ITZ114" s="376"/>
      <c r="IUA114" s="376"/>
      <c r="IUB114" s="376"/>
      <c r="IUC114" s="376"/>
      <c r="IUD114" s="376"/>
      <c r="IUE114" s="376"/>
      <c r="IUF114" s="376"/>
      <c r="IUG114" s="376"/>
      <c r="IUH114" s="376"/>
      <c r="IUI114" s="376"/>
      <c r="IUJ114" s="376"/>
      <c r="IUK114" s="376"/>
      <c r="IUL114" s="376"/>
      <c r="IUM114" s="376"/>
      <c r="IUN114" s="376"/>
      <c r="IUO114" s="376"/>
      <c r="IUP114" s="376"/>
      <c r="IUQ114" s="376"/>
      <c r="IUR114" s="376"/>
      <c r="IUS114" s="376"/>
      <c r="IUT114" s="376"/>
      <c r="IUU114" s="376"/>
      <c r="IUV114" s="376"/>
      <c r="IUW114" s="376"/>
      <c r="IUX114" s="376"/>
      <c r="IUY114" s="376"/>
      <c r="IUZ114" s="376"/>
      <c r="IVA114" s="376"/>
      <c r="IVB114" s="376"/>
      <c r="IVC114" s="376"/>
      <c r="IVD114" s="376"/>
      <c r="IVE114" s="376"/>
      <c r="IVF114" s="376"/>
      <c r="IVG114" s="376"/>
      <c r="IVH114" s="376"/>
      <c r="IVI114" s="376"/>
      <c r="IVJ114" s="376"/>
      <c r="IVK114" s="376"/>
      <c r="IVL114" s="376"/>
      <c r="IVM114" s="376"/>
      <c r="IVN114" s="376"/>
      <c r="IVO114" s="376"/>
      <c r="IVP114" s="376"/>
      <c r="IVQ114" s="376"/>
      <c r="IVR114" s="376"/>
      <c r="IVS114" s="376"/>
      <c r="IVT114" s="376"/>
      <c r="IVU114" s="376"/>
      <c r="IVV114" s="376"/>
      <c r="IVW114" s="376"/>
      <c r="IVX114" s="376"/>
      <c r="IVY114" s="376"/>
      <c r="IVZ114" s="376"/>
      <c r="IWA114" s="376"/>
      <c r="IWB114" s="376"/>
      <c r="IWC114" s="376"/>
      <c r="IWD114" s="376"/>
      <c r="IWE114" s="376"/>
      <c r="IWF114" s="376"/>
      <c r="IWG114" s="376"/>
      <c r="IWH114" s="376"/>
      <c r="IWI114" s="376"/>
      <c r="IWJ114" s="376"/>
      <c r="IWK114" s="376"/>
      <c r="IWL114" s="376"/>
      <c r="IWM114" s="376"/>
      <c r="IWN114" s="376"/>
      <c r="IWO114" s="376"/>
      <c r="IWP114" s="376"/>
      <c r="IWQ114" s="376"/>
      <c r="IWR114" s="376"/>
      <c r="IWS114" s="376"/>
      <c r="IWT114" s="376"/>
      <c r="IWU114" s="376"/>
      <c r="IWV114" s="376"/>
      <c r="IWW114" s="376"/>
      <c r="IWX114" s="376"/>
      <c r="IWY114" s="376"/>
      <c r="IWZ114" s="376"/>
      <c r="IXA114" s="376"/>
      <c r="IXB114" s="376"/>
      <c r="IXC114" s="376"/>
      <c r="IXD114" s="376"/>
      <c r="IXE114" s="376"/>
      <c r="IXF114" s="376"/>
      <c r="IXG114" s="376"/>
      <c r="IXH114" s="376"/>
      <c r="IXI114" s="376"/>
      <c r="IXJ114" s="376"/>
      <c r="IXK114" s="376"/>
      <c r="IXL114" s="376"/>
      <c r="IXM114" s="376"/>
      <c r="IXN114" s="376"/>
      <c r="IXO114" s="376"/>
      <c r="IXP114" s="376"/>
      <c r="IXQ114" s="376"/>
      <c r="IXR114" s="376"/>
      <c r="IXS114" s="376"/>
      <c r="IXT114" s="376"/>
      <c r="IXU114" s="376"/>
      <c r="IXV114" s="376"/>
      <c r="IXW114" s="376"/>
      <c r="IXX114" s="376"/>
      <c r="IXY114" s="376"/>
      <c r="IXZ114" s="376"/>
      <c r="IYA114" s="376"/>
      <c r="IYB114" s="376"/>
      <c r="IYC114" s="376"/>
      <c r="IYD114" s="376"/>
      <c r="IYE114" s="376"/>
      <c r="IYF114" s="376"/>
      <c r="IYG114" s="376"/>
      <c r="IYH114" s="376"/>
      <c r="IYI114" s="376"/>
      <c r="IYJ114" s="376"/>
      <c r="IYK114" s="376"/>
      <c r="IYL114" s="376"/>
      <c r="IYM114" s="376"/>
      <c r="IYN114" s="376"/>
      <c r="IYO114" s="376"/>
      <c r="IYP114" s="376"/>
      <c r="IYQ114" s="376"/>
      <c r="IYR114" s="376"/>
      <c r="IYS114" s="376"/>
      <c r="IYT114" s="376"/>
      <c r="IYU114" s="376"/>
      <c r="IYV114" s="376"/>
      <c r="IYW114" s="376"/>
      <c r="IYX114" s="376"/>
      <c r="IYY114" s="376"/>
      <c r="IYZ114" s="376"/>
      <c r="IZA114" s="376"/>
      <c r="IZB114" s="376"/>
      <c r="IZC114" s="376"/>
      <c r="IZD114" s="376"/>
      <c r="IZE114" s="376"/>
      <c r="IZF114" s="376"/>
      <c r="IZG114" s="376"/>
      <c r="IZH114" s="376"/>
      <c r="IZI114" s="376"/>
      <c r="IZJ114" s="376"/>
      <c r="IZK114" s="376"/>
      <c r="IZL114" s="376"/>
      <c r="IZM114" s="376"/>
      <c r="IZN114" s="376"/>
      <c r="IZO114" s="376"/>
      <c r="IZP114" s="376"/>
      <c r="IZQ114" s="376"/>
      <c r="IZR114" s="376"/>
      <c r="IZS114" s="376"/>
      <c r="IZT114" s="376"/>
      <c r="IZU114" s="376"/>
      <c r="IZV114" s="376"/>
      <c r="IZW114" s="376"/>
      <c r="IZX114" s="376"/>
      <c r="IZY114" s="376"/>
      <c r="IZZ114" s="376"/>
      <c r="JAA114" s="376"/>
      <c r="JAB114" s="376"/>
      <c r="JAC114" s="376"/>
      <c r="JAD114" s="376"/>
      <c r="JAE114" s="376"/>
      <c r="JAF114" s="376"/>
      <c r="JAG114" s="376"/>
      <c r="JAH114" s="376"/>
      <c r="JAI114" s="376"/>
      <c r="JAJ114" s="376"/>
      <c r="JAK114" s="376"/>
      <c r="JAL114" s="376"/>
      <c r="JAM114" s="376"/>
      <c r="JAN114" s="376"/>
      <c r="JAO114" s="376"/>
      <c r="JAP114" s="376"/>
      <c r="JAQ114" s="376"/>
      <c r="JAR114" s="376"/>
      <c r="JAS114" s="376"/>
      <c r="JAT114" s="376"/>
      <c r="JAU114" s="376"/>
      <c r="JAV114" s="376"/>
      <c r="JAW114" s="376"/>
      <c r="JAX114" s="376"/>
      <c r="JAY114" s="376"/>
      <c r="JAZ114" s="376"/>
      <c r="JBA114" s="376"/>
      <c r="JBB114" s="376"/>
      <c r="JBC114" s="376"/>
      <c r="JBD114" s="376"/>
      <c r="JBE114" s="376"/>
      <c r="JBF114" s="376"/>
      <c r="JBG114" s="376"/>
      <c r="JBH114" s="376"/>
      <c r="JBI114" s="376"/>
      <c r="JBJ114" s="376"/>
      <c r="JBK114" s="376"/>
      <c r="JBL114" s="376"/>
      <c r="JBM114" s="376"/>
      <c r="JBN114" s="376"/>
      <c r="JBO114" s="376"/>
      <c r="JBP114" s="376"/>
      <c r="JBQ114" s="376"/>
      <c r="JBR114" s="376"/>
      <c r="JBS114" s="376"/>
      <c r="JBT114" s="376"/>
      <c r="JBU114" s="376"/>
      <c r="JBV114" s="376"/>
      <c r="JBW114" s="376"/>
      <c r="JBX114" s="376"/>
      <c r="JBY114" s="376"/>
      <c r="JBZ114" s="376"/>
      <c r="JCA114" s="376"/>
      <c r="JCB114" s="376"/>
      <c r="JCC114" s="376"/>
      <c r="JCD114" s="376"/>
      <c r="JCE114" s="376"/>
      <c r="JCF114" s="376"/>
      <c r="JCG114" s="376"/>
      <c r="JCH114" s="376"/>
      <c r="JCI114" s="376"/>
      <c r="JCJ114" s="376"/>
      <c r="JCK114" s="376"/>
      <c r="JCL114" s="376"/>
      <c r="JCM114" s="376"/>
      <c r="JCN114" s="376"/>
      <c r="JCO114" s="376"/>
      <c r="JCP114" s="376"/>
      <c r="JCQ114" s="376"/>
      <c r="JCR114" s="376"/>
      <c r="JCS114" s="376"/>
      <c r="JCT114" s="376"/>
      <c r="JCU114" s="376"/>
      <c r="JCV114" s="376"/>
      <c r="JCW114" s="376"/>
      <c r="JCX114" s="376"/>
      <c r="JCY114" s="376"/>
      <c r="JCZ114" s="376"/>
      <c r="JDA114" s="376"/>
      <c r="JDB114" s="376"/>
      <c r="JDC114" s="376"/>
      <c r="JDD114" s="376"/>
      <c r="JDE114" s="376"/>
      <c r="JDF114" s="376"/>
      <c r="JDG114" s="376"/>
      <c r="JDH114" s="376"/>
      <c r="JDI114" s="376"/>
      <c r="JDJ114" s="376"/>
      <c r="JDK114" s="376"/>
      <c r="JDL114" s="376"/>
      <c r="JDM114" s="376"/>
      <c r="JDN114" s="376"/>
      <c r="JDO114" s="376"/>
      <c r="JDP114" s="376"/>
      <c r="JDQ114" s="376"/>
      <c r="JDR114" s="376"/>
      <c r="JDS114" s="376"/>
      <c r="JDT114" s="376"/>
      <c r="JDU114" s="376"/>
      <c r="JDV114" s="376"/>
      <c r="JDW114" s="376"/>
      <c r="JDX114" s="376"/>
      <c r="JDY114" s="376"/>
      <c r="JDZ114" s="376"/>
      <c r="JEA114" s="376"/>
      <c r="JEB114" s="376"/>
      <c r="JEC114" s="376"/>
      <c r="JED114" s="376"/>
      <c r="JEE114" s="376"/>
      <c r="JEF114" s="376"/>
      <c r="JEG114" s="376"/>
      <c r="JEH114" s="376"/>
      <c r="JEI114" s="376"/>
      <c r="JEJ114" s="376"/>
      <c r="JEK114" s="376"/>
      <c r="JEL114" s="376"/>
      <c r="JEM114" s="376"/>
      <c r="JEN114" s="376"/>
      <c r="JEO114" s="376"/>
      <c r="JEP114" s="376"/>
      <c r="JEQ114" s="376"/>
      <c r="JER114" s="376"/>
      <c r="JES114" s="376"/>
      <c r="JET114" s="376"/>
      <c r="JEU114" s="376"/>
      <c r="JEV114" s="376"/>
      <c r="JEW114" s="376"/>
      <c r="JEX114" s="376"/>
      <c r="JEY114" s="376"/>
      <c r="JEZ114" s="376"/>
      <c r="JFA114" s="376"/>
      <c r="JFB114" s="376"/>
      <c r="JFC114" s="376"/>
      <c r="JFD114" s="376"/>
      <c r="JFE114" s="376"/>
      <c r="JFF114" s="376"/>
      <c r="JFG114" s="376"/>
      <c r="JFH114" s="376"/>
      <c r="JFI114" s="376"/>
      <c r="JFJ114" s="376"/>
      <c r="JFK114" s="376"/>
      <c r="JFL114" s="376"/>
      <c r="JFM114" s="376"/>
      <c r="JFN114" s="376"/>
      <c r="JFO114" s="376"/>
      <c r="JFP114" s="376"/>
      <c r="JFQ114" s="376"/>
      <c r="JFR114" s="376"/>
      <c r="JFS114" s="376"/>
      <c r="JFT114" s="376"/>
      <c r="JFU114" s="376"/>
      <c r="JFV114" s="376"/>
      <c r="JFW114" s="376"/>
      <c r="JFX114" s="376"/>
      <c r="JFY114" s="376"/>
      <c r="JFZ114" s="376"/>
      <c r="JGA114" s="376"/>
      <c r="JGB114" s="376"/>
      <c r="JGC114" s="376"/>
      <c r="JGD114" s="376"/>
      <c r="JGE114" s="376"/>
      <c r="JGF114" s="376"/>
      <c r="JGG114" s="376"/>
      <c r="JGH114" s="376"/>
      <c r="JGI114" s="376"/>
      <c r="JGJ114" s="376"/>
      <c r="JGK114" s="376"/>
      <c r="JGL114" s="376"/>
      <c r="JGM114" s="376"/>
      <c r="JGN114" s="376"/>
      <c r="JGO114" s="376"/>
      <c r="JGP114" s="376"/>
      <c r="JGQ114" s="376"/>
      <c r="JGR114" s="376"/>
      <c r="JGS114" s="376"/>
      <c r="JGT114" s="376"/>
      <c r="JGU114" s="376"/>
      <c r="JGV114" s="376"/>
      <c r="JGW114" s="376"/>
      <c r="JGX114" s="376"/>
      <c r="JGY114" s="376"/>
      <c r="JGZ114" s="376"/>
      <c r="JHA114" s="376"/>
      <c r="JHB114" s="376"/>
      <c r="JHC114" s="376"/>
      <c r="JHD114" s="376"/>
      <c r="JHE114" s="376"/>
      <c r="JHF114" s="376"/>
      <c r="JHG114" s="376"/>
      <c r="JHH114" s="376"/>
      <c r="JHI114" s="376"/>
      <c r="JHJ114" s="376"/>
      <c r="JHK114" s="376"/>
      <c r="JHL114" s="376"/>
      <c r="JHM114" s="376"/>
      <c r="JHN114" s="376"/>
      <c r="JHO114" s="376"/>
      <c r="JHP114" s="376"/>
      <c r="JHQ114" s="376"/>
      <c r="JHR114" s="376"/>
      <c r="JHS114" s="376"/>
      <c r="JHT114" s="376"/>
      <c r="JHU114" s="376"/>
      <c r="JHV114" s="376"/>
      <c r="JHW114" s="376"/>
      <c r="JHX114" s="376"/>
      <c r="JHY114" s="376"/>
      <c r="JHZ114" s="376"/>
      <c r="JIA114" s="376"/>
      <c r="JIB114" s="376"/>
      <c r="JIC114" s="376"/>
      <c r="JID114" s="376"/>
      <c r="JIE114" s="376"/>
      <c r="JIF114" s="376"/>
      <c r="JIG114" s="376"/>
      <c r="JIH114" s="376"/>
      <c r="JII114" s="376"/>
      <c r="JIJ114" s="376"/>
      <c r="JIK114" s="376"/>
      <c r="JIL114" s="376"/>
      <c r="JIM114" s="376"/>
      <c r="JIN114" s="376"/>
      <c r="JIO114" s="376"/>
      <c r="JIP114" s="376"/>
      <c r="JIQ114" s="376"/>
      <c r="JIR114" s="376"/>
      <c r="JIS114" s="376"/>
      <c r="JIT114" s="376"/>
      <c r="JIU114" s="376"/>
      <c r="JIV114" s="376"/>
      <c r="JIW114" s="376"/>
      <c r="JIX114" s="376"/>
      <c r="JIY114" s="376"/>
      <c r="JIZ114" s="376"/>
      <c r="JJA114" s="376"/>
      <c r="JJB114" s="376"/>
      <c r="JJC114" s="376"/>
      <c r="JJD114" s="376"/>
      <c r="JJE114" s="376"/>
      <c r="JJF114" s="376"/>
      <c r="JJG114" s="376"/>
      <c r="JJH114" s="376"/>
      <c r="JJI114" s="376"/>
      <c r="JJJ114" s="376"/>
      <c r="JJK114" s="376"/>
      <c r="JJL114" s="376"/>
      <c r="JJM114" s="376"/>
      <c r="JJN114" s="376"/>
      <c r="JJO114" s="376"/>
      <c r="JJP114" s="376"/>
      <c r="JJQ114" s="376"/>
      <c r="JJR114" s="376"/>
      <c r="JJS114" s="376"/>
      <c r="JJT114" s="376"/>
      <c r="JJU114" s="376"/>
      <c r="JJV114" s="376"/>
      <c r="JJW114" s="376"/>
      <c r="JJX114" s="376"/>
      <c r="JJY114" s="376"/>
      <c r="JJZ114" s="376"/>
      <c r="JKA114" s="376"/>
      <c r="JKB114" s="376"/>
      <c r="JKC114" s="376"/>
      <c r="JKD114" s="376"/>
      <c r="JKE114" s="376"/>
      <c r="JKF114" s="376"/>
      <c r="JKG114" s="376"/>
      <c r="JKH114" s="376"/>
      <c r="JKI114" s="376"/>
      <c r="JKJ114" s="376"/>
      <c r="JKK114" s="376"/>
      <c r="JKL114" s="376"/>
      <c r="JKM114" s="376"/>
      <c r="JKN114" s="376"/>
      <c r="JKO114" s="376"/>
      <c r="JKP114" s="376"/>
      <c r="JKQ114" s="376"/>
      <c r="JKR114" s="376"/>
      <c r="JKS114" s="376"/>
      <c r="JKT114" s="376"/>
      <c r="JKU114" s="376"/>
      <c r="JKV114" s="376"/>
      <c r="JKW114" s="376"/>
      <c r="JKX114" s="376"/>
      <c r="JKY114" s="376"/>
      <c r="JKZ114" s="376"/>
      <c r="JLA114" s="376"/>
      <c r="JLB114" s="376"/>
      <c r="JLC114" s="376"/>
      <c r="JLD114" s="376"/>
      <c r="JLE114" s="376"/>
      <c r="JLF114" s="376"/>
      <c r="JLG114" s="376"/>
      <c r="JLH114" s="376"/>
      <c r="JLI114" s="376"/>
      <c r="JLJ114" s="376"/>
      <c r="JLK114" s="376"/>
      <c r="JLL114" s="376"/>
      <c r="JLM114" s="376"/>
      <c r="JLN114" s="376"/>
      <c r="JLO114" s="376"/>
      <c r="JLP114" s="376"/>
      <c r="JLQ114" s="376"/>
      <c r="JLR114" s="376"/>
      <c r="JLS114" s="376"/>
      <c r="JLT114" s="376"/>
      <c r="JLU114" s="376"/>
      <c r="JLV114" s="376"/>
      <c r="JLW114" s="376"/>
      <c r="JLX114" s="376"/>
      <c r="JLY114" s="376"/>
      <c r="JLZ114" s="376"/>
      <c r="JMA114" s="376"/>
      <c r="JMB114" s="376"/>
      <c r="JMC114" s="376"/>
      <c r="JMD114" s="376"/>
      <c r="JME114" s="376"/>
      <c r="JMF114" s="376"/>
      <c r="JMG114" s="376"/>
      <c r="JMH114" s="376"/>
      <c r="JMI114" s="376"/>
      <c r="JMJ114" s="376"/>
      <c r="JMK114" s="376"/>
      <c r="JML114" s="376"/>
      <c r="JMM114" s="376"/>
      <c r="JMN114" s="376"/>
      <c r="JMO114" s="376"/>
      <c r="JMP114" s="376"/>
      <c r="JMQ114" s="376"/>
      <c r="JMR114" s="376"/>
      <c r="JMS114" s="376"/>
      <c r="JMT114" s="376"/>
      <c r="JMU114" s="376"/>
      <c r="JMV114" s="376"/>
      <c r="JMW114" s="376"/>
      <c r="JMX114" s="376"/>
      <c r="JMY114" s="376"/>
      <c r="JMZ114" s="376"/>
      <c r="JNA114" s="376"/>
      <c r="JNB114" s="376"/>
      <c r="JNC114" s="376"/>
      <c r="JND114" s="376"/>
      <c r="JNE114" s="376"/>
      <c r="JNF114" s="376"/>
      <c r="JNG114" s="376"/>
      <c r="JNH114" s="376"/>
      <c r="JNI114" s="376"/>
      <c r="JNJ114" s="376"/>
      <c r="JNK114" s="376"/>
      <c r="JNL114" s="376"/>
      <c r="JNM114" s="376"/>
      <c r="JNN114" s="376"/>
      <c r="JNO114" s="376"/>
      <c r="JNP114" s="376"/>
      <c r="JNQ114" s="376"/>
      <c r="JNR114" s="376"/>
      <c r="JNS114" s="376"/>
      <c r="JNT114" s="376"/>
      <c r="JNU114" s="376"/>
      <c r="JNV114" s="376"/>
      <c r="JNW114" s="376"/>
      <c r="JNX114" s="376"/>
      <c r="JNY114" s="376"/>
      <c r="JNZ114" s="376"/>
      <c r="JOA114" s="376"/>
      <c r="JOB114" s="376"/>
      <c r="JOC114" s="376"/>
      <c r="JOD114" s="376"/>
      <c r="JOE114" s="376"/>
      <c r="JOF114" s="376"/>
      <c r="JOG114" s="376"/>
      <c r="JOH114" s="376"/>
      <c r="JOI114" s="376"/>
      <c r="JOJ114" s="376"/>
      <c r="JOK114" s="376"/>
      <c r="JOL114" s="376"/>
      <c r="JOM114" s="376"/>
      <c r="JON114" s="376"/>
      <c r="JOO114" s="376"/>
      <c r="JOP114" s="376"/>
      <c r="JOQ114" s="376"/>
      <c r="JOR114" s="376"/>
      <c r="JOS114" s="376"/>
      <c r="JOT114" s="376"/>
      <c r="JOU114" s="376"/>
      <c r="JOV114" s="376"/>
      <c r="JOW114" s="376"/>
      <c r="JOX114" s="376"/>
      <c r="JOY114" s="376"/>
      <c r="JOZ114" s="376"/>
      <c r="JPA114" s="376"/>
      <c r="JPB114" s="376"/>
      <c r="JPC114" s="376"/>
      <c r="JPD114" s="376"/>
      <c r="JPE114" s="376"/>
      <c r="JPF114" s="376"/>
      <c r="JPG114" s="376"/>
      <c r="JPH114" s="376"/>
      <c r="JPI114" s="376"/>
      <c r="JPJ114" s="376"/>
      <c r="JPK114" s="376"/>
      <c r="JPL114" s="376"/>
      <c r="JPM114" s="376"/>
      <c r="JPN114" s="376"/>
      <c r="JPO114" s="376"/>
      <c r="JPP114" s="376"/>
      <c r="JPQ114" s="376"/>
      <c r="JPR114" s="376"/>
      <c r="JPS114" s="376"/>
      <c r="JPT114" s="376"/>
      <c r="JPU114" s="376"/>
      <c r="JPV114" s="376"/>
      <c r="JPW114" s="376"/>
      <c r="JPX114" s="376"/>
      <c r="JPY114" s="376"/>
      <c r="JPZ114" s="376"/>
      <c r="JQA114" s="376"/>
      <c r="JQB114" s="376"/>
      <c r="JQC114" s="376"/>
      <c r="JQD114" s="376"/>
      <c r="JQE114" s="376"/>
      <c r="JQF114" s="376"/>
      <c r="JQG114" s="376"/>
      <c r="JQH114" s="376"/>
      <c r="JQI114" s="376"/>
      <c r="JQJ114" s="376"/>
      <c r="JQK114" s="376"/>
      <c r="JQL114" s="376"/>
      <c r="JQM114" s="376"/>
      <c r="JQN114" s="376"/>
      <c r="JQO114" s="376"/>
      <c r="JQP114" s="376"/>
      <c r="JQQ114" s="376"/>
      <c r="JQR114" s="376"/>
      <c r="JQS114" s="376"/>
      <c r="JQT114" s="376"/>
      <c r="JQU114" s="376"/>
      <c r="JQV114" s="376"/>
      <c r="JQW114" s="376"/>
      <c r="JQX114" s="376"/>
      <c r="JQY114" s="376"/>
      <c r="JQZ114" s="376"/>
      <c r="JRA114" s="376"/>
      <c r="JRB114" s="376"/>
      <c r="JRC114" s="376"/>
      <c r="JRD114" s="376"/>
      <c r="JRE114" s="376"/>
      <c r="JRF114" s="376"/>
      <c r="JRG114" s="376"/>
      <c r="JRH114" s="376"/>
      <c r="JRI114" s="376"/>
      <c r="JRJ114" s="376"/>
      <c r="JRK114" s="376"/>
      <c r="JRL114" s="376"/>
      <c r="JRM114" s="376"/>
      <c r="JRN114" s="376"/>
      <c r="JRO114" s="376"/>
      <c r="JRP114" s="376"/>
      <c r="JRQ114" s="376"/>
      <c r="JRR114" s="376"/>
      <c r="JRS114" s="376"/>
      <c r="JRT114" s="376"/>
      <c r="JRU114" s="376"/>
      <c r="JRV114" s="376"/>
      <c r="JRW114" s="376"/>
      <c r="JRX114" s="376"/>
      <c r="JRY114" s="376"/>
      <c r="JRZ114" s="376"/>
      <c r="JSA114" s="376"/>
      <c r="JSB114" s="376"/>
      <c r="JSC114" s="376"/>
      <c r="JSD114" s="376"/>
      <c r="JSE114" s="376"/>
      <c r="JSF114" s="376"/>
      <c r="JSG114" s="376"/>
      <c r="JSH114" s="376"/>
      <c r="JSI114" s="376"/>
      <c r="JSJ114" s="376"/>
      <c r="JSK114" s="376"/>
      <c r="JSL114" s="376"/>
      <c r="JSM114" s="376"/>
      <c r="JSN114" s="376"/>
      <c r="JSO114" s="376"/>
      <c r="JSP114" s="376"/>
      <c r="JSQ114" s="376"/>
      <c r="JSR114" s="376"/>
      <c r="JSS114" s="376"/>
      <c r="JST114" s="376"/>
      <c r="JSU114" s="376"/>
      <c r="JSV114" s="376"/>
      <c r="JSW114" s="376"/>
      <c r="JSX114" s="376"/>
      <c r="JSY114" s="376"/>
      <c r="JSZ114" s="376"/>
      <c r="JTA114" s="376"/>
      <c r="JTB114" s="376"/>
      <c r="JTC114" s="376"/>
      <c r="JTD114" s="376"/>
      <c r="JTE114" s="376"/>
      <c r="JTF114" s="376"/>
      <c r="JTG114" s="376"/>
      <c r="JTH114" s="376"/>
      <c r="JTI114" s="376"/>
      <c r="JTJ114" s="376"/>
      <c r="JTK114" s="376"/>
      <c r="JTL114" s="376"/>
      <c r="JTM114" s="376"/>
      <c r="JTN114" s="376"/>
      <c r="JTO114" s="376"/>
      <c r="JTP114" s="376"/>
      <c r="JTQ114" s="376"/>
      <c r="JTR114" s="376"/>
      <c r="JTS114" s="376"/>
      <c r="JTT114" s="376"/>
      <c r="JTU114" s="376"/>
      <c r="JTV114" s="376"/>
      <c r="JTW114" s="376"/>
      <c r="JTX114" s="376"/>
      <c r="JTY114" s="376"/>
      <c r="JTZ114" s="376"/>
      <c r="JUA114" s="376"/>
      <c r="JUB114" s="376"/>
      <c r="JUC114" s="376"/>
      <c r="JUD114" s="376"/>
      <c r="JUE114" s="376"/>
      <c r="JUF114" s="376"/>
      <c r="JUG114" s="376"/>
      <c r="JUH114" s="376"/>
      <c r="JUI114" s="376"/>
      <c r="JUJ114" s="376"/>
      <c r="JUK114" s="376"/>
      <c r="JUL114" s="376"/>
      <c r="JUM114" s="376"/>
      <c r="JUN114" s="376"/>
      <c r="JUO114" s="376"/>
      <c r="JUP114" s="376"/>
      <c r="JUQ114" s="376"/>
      <c r="JUR114" s="376"/>
      <c r="JUS114" s="376"/>
      <c r="JUT114" s="376"/>
      <c r="JUU114" s="376"/>
      <c r="JUV114" s="376"/>
      <c r="JUW114" s="376"/>
      <c r="JUX114" s="376"/>
      <c r="JUY114" s="376"/>
      <c r="JUZ114" s="376"/>
      <c r="JVA114" s="376"/>
      <c r="JVB114" s="376"/>
      <c r="JVC114" s="376"/>
      <c r="JVD114" s="376"/>
      <c r="JVE114" s="376"/>
      <c r="JVF114" s="376"/>
      <c r="JVG114" s="376"/>
      <c r="JVH114" s="376"/>
      <c r="JVI114" s="376"/>
      <c r="JVJ114" s="376"/>
      <c r="JVK114" s="376"/>
      <c r="JVL114" s="376"/>
      <c r="JVM114" s="376"/>
      <c r="JVN114" s="376"/>
      <c r="JVO114" s="376"/>
      <c r="JVP114" s="376"/>
      <c r="JVQ114" s="376"/>
      <c r="JVR114" s="376"/>
      <c r="JVS114" s="376"/>
      <c r="JVT114" s="376"/>
      <c r="JVU114" s="376"/>
      <c r="JVV114" s="376"/>
      <c r="JVW114" s="376"/>
      <c r="JVX114" s="376"/>
      <c r="JVY114" s="376"/>
      <c r="JVZ114" s="376"/>
      <c r="JWA114" s="376"/>
      <c r="JWB114" s="376"/>
      <c r="JWC114" s="376"/>
      <c r="JWD114" s="376"/>
      <c r="JWE114" s="376"/>
      <c r="JWF114" s="376"/>
      <c r="JWG114" s="376"/>
      <c r="JWH114" s="376"/>
      <c r="JWI114" s="376"/>
      <c r="JWJ114" s="376"/>
      <c r="JWK114" s="376"/>
      <c r="JWL114" s="376"/>
      <c r="JWM114" s="376"/>
      <c r="JWN114" s="376"/>
      <c r="JWO114" s="376"/>
      <c r="JWP114" s="376"/>
      <c r="JWQ114" s="376"/>
      <c r="JWR114" s="376"/>
      <c r="JWS114" s="376"/>
      <c r="JWT114" s="376"/>
      <c r="JWU114" s="376"/>
      <c r="JWV114" s="376"/>
      <c r="JWW114" s="376"/>
      <c r="JWX114" s="376"/>
      <c r="JWY114" s="376"/>
      <c r="JWZ114" s="376"/>
      <c r="JXA114" s="376"/>
      <c r="JXB114" s="376"/>
      <c r="JXC114" s="376"/>
      <c r="JXD114" s="376"/>
      <c r="JXE114" s="376"/>
      <c r="JXF114" s="376"/>
      <c r="JXG114" s="376"/>
      <c r="JXH114" s="376"/>
      <c r="JXI114" s="376"/>
      <c r="JXJ114" s="376"/>
      <c r="JXK114" s="376"/>
      <c r="JXL114" s="376"/>
      <c r="JXM114" s="376"/>
      <c r="JXN114" s="376"/>
      <c r="JXO114" s="376"/>
      <c r="JXP114" s="376"/>
      <c r="JXQ114" s="376"/>
      <c r="JXR114" s="376"/>
      <c r="JXS114" s="376"/>
      <c r="JXT114" s="376"/>
      <c r="JXU114" s="376"/>
      <c r="JXV114" s="376"/>
      <c r="JXW114" s="376"/>
      <c r="JXX114" s="376"/>
      <c r="JXY114" s="376"/>
      <c r="JXZ114" s="376"/>
      <c r="JYA114" s="376"/>
      <c r="JYB114" s="376"/>
      <c r="JYC114" s="376"/>
      <c r="JYD114" s="376"/>
      <c r="JYE114" s="376"/>
      <c r="JYF114" s="376"/>
      <c r="JYG114" s="376"/>
      <c r="JYH114" s="376"/>
      <c r="JYI114" s="376"/>
      <c r="JYJ114" s="376"/>
      <c r="JYK114" s="376"/>
      <c r="JYL114" s="376"/>
      <c r="JYM114" s="376"/>
      <c r="JYN114" s="376"/>
      <c r="JYO114" s="376"/>
      <c r="JYP114" s="376"/>
      <c r="JYQ114" s="376"/>
      <c r="JYR114" s="376"/>
      <c r="JYS114" s="376"/>
      <c r="JYT114" s="376"/>
      <c r="JYU114" s="376"/>
      <c r="JYV114" s="376"/>
      <c r="JYW114" s="376"/>
      <c r="JYX114" s="376"/>
      <c r="JYY114" s="376"/>
      <c r="JYZ114" s="376"/>
      <c r="JZA114" s="376"/>
      <c r="JZB114" s="376"/>
      <c r="JZC114" s="376"/>
      <c r="JZD114" s="376"/>
      <c r="JZE114" s="376"/>
      <c r="JZF114" s="376"/>
      <c r="JZG114" s="376"/>
      <c r="JZH114" s="376"/>
      <c r="JZI114" s="376"/>
      <c r="JZJ114" s="376"/>
      <c r="JZK114" s="376"/>
      <c r="JZL114" s="376"/>
      <c r="JZM114" s="376"/>
      <c r="JZN114" s="376"/>
      <c r="JZO114" s="376"/>
      <c r="JZP114" s="376"/>
      <c r="JZQ114" s="376"/>
      <c r="JZR114" s="376"/>
      <c r="JZS114" s="376"/>
      <c r="JZT114" s="376"/>
      <c r="JZU114" s="376"/>
      <c r="JZV114" s="376"/>
      <c r="JZW114" s="376"/>
      <c r="JZX114" s="376"/>
      <c r="JZY114" s="376"/>
      <c r="JZZ114" s="376"/>
      <c r="KAA114" s="376"/>
      <c r="KAB114" s="376"/>
      <c r="KAC114" s="376"/>
      <c r="KAD114" s="376"/>
      <c r="KAE114" s="376"/>
      <c r="KAF114" s="376"/>
      <c r="KAG114" s="376"/>
      <c r="KAH114" s="376"/>
      <c r="KAI114" s="376"/>
      <c r="KAJ114" s="376"/>
      <c r="KAK114" s="376"/>
      <c r="KAL114" s="376"/>
      <c r="KAM114" s="376"/>
      <c r="KAN114" s="376"/>
      <c r="KAO114" s="376"/>
      <c r="KAP114" s="376"/>
      <c r="KAQ114" s="376"/>
      <c r="KAR114" s="376"/>
      <c r="KAS114" s="376"/>
      <c r="KAT114" s="376"/>
      <c r="KAU114" s="376"/>
      <c r="KAV114" s="376"/>
      <c r="KAW114" s="376"/>
      <c r="KAX114" s="376"/>
      <c r="KAY114" s="376"/>
      <c r="KAZ114" s="376"/>
      <c r="KBA114" s="376"/>
      <c r="KBB114" s="376"/>
      <c r="KBC114" s="376"/>
      <c r="KBD114" s="376"/>
      <c r="KBE114" s="376"/>
      <c r="KBF114" s="376"/>
      <c r="KBG114" s="376"/>
      <c r="KBH114" s="376"/>
      <c r="KBI114" s="376"/>
      <c r="KBJ114" s="376"/>
      <c r="KBK114" s="376"/>
      <c r="KBL114" s="376"/>
      <c r="KBM114" s="376"/>
      <c r="KBN114" s="376"/>
      <c r="KBO114" s="376"/>
      <c r="KBP114" s="376"/>
      <c r="KBQ114" s="376"/>
      <c r="KBR114" s="376"/>
      <c r="KBS114" s="376"/>
      <c r="KBT114" s="376"/>
      <c r="KBU114" s="376"/>
      <c r="KBV114" s="376"/>
      <c r="KBW114" s="376"/>
      <c r="KBX114" s="376"/>
      <c r="KBY114" s="376"/>
      <c r="KBZ114" s="376"/>
      <c r="KCA114" s="376"/>
      <c r="KCB114" s="376"/>
      <c r="KCC114" s="376"/>
      <c r="KCD114" s="376"/>
      <c r="KCE114" s="376"/>
      <c r="KCF114" s="376"/>
      <c r="KCG114" s="376"/>
      <c r="KCH114" s="376"/>
      <c r="KCI114" s="376"/>
      <c r="KCJ114" s="376"/>
      <c r="KCK114" s="376"/>
      <c r="KCL114" s="376"/>
      <c r="KCM114" s="376"/>
      <c r="KCN114" s="376"/>
      <c r="KCO114" s="376"/>
      <c r="KCP114" s="376"/>
      <c r="KCQ114" s="376"/>
      <c r="KCR114" s="376"/>
      <c r="KCS114" s="376"/>
      <c r="KCT114" s="376"/>
      <c r="KCU114" s="376"/>
      <c r="KCV114" s="376"/>
      <c r="KCW114" s="376"/>
      <c r="KCX114" s="376"/>
      <c r="KCY114" s="376"/>
      <c r="KCZ114" s="376"/>
      <c r="KDA114" s="376"/>
      <c r="KDB114" s="376"/>
      <c r="KDC114" s="376"/>
      <c r="KDD114" s="376"/>
      <c r="KDE114" s="376"/>
      <c r="KDF114" s="376"/>
      <c r="KDG114" s="376"/>
      <c r="KDH114" s="376"/>
      <c r="KDI114" s="376"/>
      <c r="KDJ114" s="376"/>
      <c r="KDK114" s="376"/>
      <c r="KDL114" s="376"/>
      <c r="KDM114" s="376"/>
      <c r="KDN114" s="376"/>
      <c r="KDO114" s="376"/>
      <c r="KDP114" s="376"/>
      <c r="KDQ114" s="376"/>
      <c r="KDR114" s="376"/>
      <c r="KDS114" s="376"/>
      <c r="KDT114" s="376"/>
      <c r="KDU114" s="376"/>
      <c r="KDV114" s="376"/>
      <c r="KDW114" s="376"/>
      <c r="KDX114" s="376"/>
      <c r="KDY114" s="376"/>
      <c r="KDZ114" s="376"/>
      <c r="KEA114" s="376"/>
      <c r="KEB114" s="376"/>
      <c r="KEC114" s="376"/>
      <c r="KED114" s="376"/>
      <c r="KEE114" s="376"/>
      <c r="KEF114" s="376"/>
      <c r="KEG114" s="376"/>
      <c r="KEH114" s="376"/>
      <c r="KEI114" s="376"/>
      <c r="KEJ114" s="376"/>
      <c r="KEK114" s="376"/>
      <c r="KEL114" s="376"/>
      <c r="KEM114" s="376"/>
      <c r="KEN114" s="376"/>
      <c r="KEO114" s="376"/>
      <c r="KEP114" s="376"/>
      <c r="KEQ114" s="376"/>
      <c r="KER114" s="376"/>
      <c r="KES114" s="376"/>
      <c r="KET114" s="376"/>
      <c r="KEU114" s="376"/>
      <c r="KEV114" s="376"/>
      <c r="KEW114" s="376"/>
      <c r="KEX114" s="376"/>
      <c r="KEY114" s="376"/>
      <c r="KEZ114" s="376"/>
      <c r="KFA114" s="376"/>
      <c r="KFB114" s="376"/>
      <c r="KFC114" s="376"/>
      <c r="KFD114" s="376"/>
      <c r="KFE114" s="376"/>
      <c r="KFF114" s="376"/>
      <c r="KFG114" s="376"/>
      <c r="KFH114" s="376"/>
      <c r="KFI114" s="376"/>
      <c r="KFJ114" s="376"/>
      <c r="KFK114" s="376"/>
      <c r="KFL114" s="376"/>
      <c r="KFM114" s="376"/>
      <c r="KFN114" s="376"/>
      <c r="KFO114" s="376"/>
      <c r="KFP114" s="376"/>
      <c r="KFQ114" s="376"/>
      <c r="KFR114" s="376"/>
      <c r="KFS114" s="376"/>
      <c r="KFT114" s="376"/>
      <c r="KFU114" s="376"/>
      <c r="KFV114" s="376"/>
      <c r="KFW114" s="376"/>
      <c r="KFX114" s="376"/>
      <c r="KFY114" s="376"/>
      <c r="KFZ114" s="376"/>
      <c r="KGA114" s="376"/>
      <c r="KGB114" s="376"/>
      <c r="KGC114" s="376"/>
      <c r="KGD114" s="376"/>
      <c r="KGE114" s="376"/>
      <c r="KGF114" s="376"/>
      <c r="KGG114" s="376"/>
      <c r="KGH114" s="376"/>
      <c r="KGI114" s="376"/>
      <c r="KGJ114" s="376"/>
      <c r="KGK114" s="376"/>
      <c r="KGL114" s="376"/>
      <c r="KGM114" s="376"/>
      <c r="KGN114" s="376"/>
      <c r="KGO114" s="376"/>
      <c r="KGP114" s="376"/>
      <c r="KGQ114" s="376"/>
      <c r="KGR114" s="376"/>
      <c r="KGS114" s="376"/>
      <c r="KGT114" s="376"/>
      <c r="KGU114" s="376"/>
      <c r="KGV114" s="376"/>
      <c r="KGW114" s="376"/>
      <c r="KGX114" s="376"/>
      <c r="KGY114" s="376"/>
      <c r="KGZ114" s="376"/>
      <c r="KHA114" s="376"/>
      <c r="KHB114" s="376"/>
      <c r="KHC114" s="376"/>
      <c r="KHD114" s="376"/>
      <c r="KHE114" s="376"/>
      <c r="KHF114" s="376"/>
      <c r="KHG114" s="376"/>
      <c r="KHH114" s="376"/>
      <c r="KHI114" s="376"/>
      <c r="KHJ114" s="376"/>
      <c r="KHK114" s="376"/>
      <c r="KHL114" s="376"/>
      <c r="KHM114" s="376"/>
      <c r="KHN114" s="376"/>
      <c r="KHO114" s="376"/>
      <c r="KHP114" s="376"/>
      <c r="KHQ114" s="376"/>
      <c r="KHR114" s="376"/>
      <c r="KHS114" s="376"/>
      <c r="KHT114" s="376"/>
      <c r="KHU114" s="376"/>
      <c r="KHV114" s="376"/>
      <c r="KHW114" s="376"/>
      <c r="KHX114" s="376"/>
      <c r="KHY114" s="376"/>
      <c r="KHZ114" s="376"/>
      <c r="KIA114" s="376"/>
      <c r="KIB114" s="376"/>
      <c r="KIC114" s="376"/>
      <c r="KID114" s="376"/>
      <c r="KIE114" s="376"/>
      <c r="KIF114" s="376"/>
      <c r="KIG114" s="376"/>
      <c r="KIH114" s="376"/>
      <c r="KII114" s="376"/>
      <c r="KIJ114" s="376"/>
      <c r="KIK114" s="376"/>
      <c r="KIL114" s="376"/>
      <c r="KIM114" s="376"/>
      <c r="KIN114" s="376"/>
      <c r="KIO114" s="376"/>
      <c r="KIP114" s="376"/>
      <c r="KIQ114" s="376"/>
      <c r="KIR114" s="376"/>
      <c r="KIS114" s="376"/>
      <c r="KIT114" s="376"/>
      <c r="KIU114" s="376"/>
      <c r="KIV114" s="376"/>
      <c r="KIW114" s="376"/>
      <c r="KIX114" s="376"/>
      <c r="KIY114" s="376"/>
      <c r="KIZ114" s="376"/>
      <c r="KJA114" s="376"/>
      <c r="KJB114" s="376"/>
      <c r="KJC114" s="376"/>
      <c r="KJD114" s="376"/>
      <c r="KJE114" s="376"/>
      <c r="KJF114" s="376"/>
      <c r="KJG114" s="376"/>
      <c r="KJH114" s="376"/>
      <c r="KJI114" s="376"/>
      <c r="KJJ114" s="376"/>
      <c r="KJK114" s="376"/>
      <c r="KJL114" s="376"/>
      <c r="KJM114" s="376"/>
      <c r="KJN114" s="376"/>
      <c r="KJO114" s="376"/>
      <c r="KJP114" s="376"/>
      <c r="KJQ114" s="376"/>
      <c r="KJR114" s="376"/>
      <c r="KJS114" s="376"/>
      <c r="KJT114" s="376"/>
      <c r="KJU114" s="376"/>
      <c r="KJV114" s="376"/>
      <c r="KJW114" s="376"/>
      <c r="KJX114" s="376"/>
      <c r="KJY114" s="376"/>
      <c r="KJZ114" s="376"/>
      <c r="KKA114" s="376"/>
      <c r="KKB114" s="376"/>
      <c r="KKC114" s="376"/>
      <c r="KKD114" s="376"/>
      <c r="KKE114" s="376"/>
      <c r="KKF114" s="376"/>
      <c r="KKG114" s="376"/>
      <c r="KKH114" s="376"/>
      <c r="KKI114" s="376"/>
      <c r="KKJ114" s="376"/>
      <c r="KKK114" s="376"/>
      <c r="KKL114" s="376"/>
      <c r="KKM114" s="376"/>
      <c r="KKN114" s="376"/>
      <c r="KKO114" s="376"/>
      <c r="KKP114" s="376"/>
      <c r="KKQ114" s="376"/>
      <c r="KKR114" s="376"/>
      <c r="KKS114" s="376"/>
      <c r="KKT114" s="376"/>
      <c r="KKU114" s="376"/>
      <c r="KKV114" s="376"/>
      <c r="KKW114" s="376"/>
      <c r="KKX114" s="376"/>
      <c r="KKY114" s="376"/>
      <c r="KKZ114" s="376"/>
      <c r="KLA114" s="376"/>
      <c r="KLB114" s="376"/>
      <c r="KLC114" s="376"/>
      <c r="KLD114" s="376"/>
      <c r="KLE114" s="376"/>
      <c r="KLF114" s="376"/>
      <c r="KLG114" s="376"/>
      <c r="KLH114" s="376"/>
      <c r="KLI114" s="376"/>
      <c r="KLJ114" s="376"/>
      <c r="KLK114" s="376"/>
      <c r="KLL114" s="376"/>
      <c r="KLM114" s="376"/>
      <c r="KLN114" s="376"/>
      <c r="KLO114" s="376"/>
      <c r="KLP114" s="376"/>
      <c r="KLQ114" s="376"/>
      <c r="KLR114" s="376"/>
      <c r="KLS114" s="376"/>
      <c r="KLT114" s="376"/>
      <c r="KLU114" s="376"/>
      <c r="KLV114" s="376"/>
      <c r="KLW114" s="376"/>
      <c r="KLX114" s="376"/>
      <c r="KLY114" s="376"/>
      <c r="KLZ114" s="376"/>
      <c r="KMA114" s="376"/>
      <c r="KMB114" s="376"/>
      <c r="KMC114" s="376"/>
      <c r="KMD114" s="376"/>
      <c r="KME114" s="376"/>
      <c r="KMF114" s="376"/>
      <c r="KMG114" s="376"/>
      <c r="KMH114" s="376"/>
      <c r="KMI114" s="376"/>
      <c r="KMJ114" s="376"/>
      <c r="KMK114" s="376"/>
      <c r="KML114" s="376"/>
      <c r="KMM114" s="376"/>
      <c r="KMN114" s="376"/>
      <c r="KMO114" s="376"/>
      <c r="KMP114" s="376"/>
      <c r="KMQ114" s="376"/>
      <c r="KMR114" s="376"/>
      <c r="KMS114" s="376"/>
      <c r="KMT114" s="376"/>
      <c r="KMU114" s="376"/>
      <c r="KMV114" s="376"/>
      <c r="KMW114" s="376"/>
      <c r="KMX114" s="376"/>
      <c r="KMY114" s="376"/>
      <c r="KMZ114" s="376"/>
      <c r="KNA114" s="376"/>
      <c r="KNB114" s="376"/>
      <c r="KNC114" s="376"/>
      <c r="KND114" s="376"/>
      <c r="KNE114" s="376"/>
      <c r="KNF114" s="376"/>
      <c r="KNG114" s="376"/>
      <c r="KNH114" s="376"/>
      <c r="KNI114" s="376"/>
      <c r="KNJ114" s="376"/>
      <c r="KNK114" s="376"/>
      <c r="KNL114" s="376"/>
      <c r="KNM114" s="376"/>
      <c r="KNN114" s="376"/>
      <c r="KNO114" s="376"/>
      <c r="KNP114" s="376"/>
      <c r="KNQ114" s="376"/>
      <c r="KNR114" s="376"/>
      <c r="KNS114" s="376"/>
      <c r="KNT114" s="376"/>
      <c r="KNU114" s="376"/>
      <c r="KNV114" s="376"/>
      <c r="KNW114" s="376"/>
      <c r="KNX114" s="376"/>
      <c r="KNY114" s="376"/>
      <c r="KNZ114" s="376"/>
      <c r="KOA114" s="376"/>
      <c r="KOB114" s="376"/>
      <c r="KOC114" s="376"/>
      <c r="KOD114" s="376"/>
      <c r="KOE114" s="376"/>
      <c r="KOF114" s="376"/>
      <c r="KOG114" s="376"/>
      <c r="KOH114" s="376"/>
      <c r="KOI114" s="376"/>
      <c r="KOJ114" s="376"/>
      <c r="KOK114" s="376"/>
      <c r="KOL114" s="376"/>
      <c r="KOM114" s="376"/>
      <c r="KON114" s="376"/>
      <c r="KOO114" s="376"/>
      <c r="KOP114" s="376"/>
      <c r="KOQ114" s="376"/>
      <c r="KOR114" s="376"/>
      <c r="KOS114" s="376"/>
      <c r="KOT114" s="376"/>
      <c r="KOU114" s="376"/>
      <c r="KOV114" s="376"/>
      <c r="KOW114" s="376"/>
      <c r="KOX114" s="376"/>
      <c r="KOY114" s="376"/>
      <c r="KOZ114" s="376"/>
      <c r="KPA114" s="376"/>
      <c r="KPB114" s="376"/>
      <c r="KPC114" s="376"/>
      <c r="KPD114" s="376"/>
      <c r="KPE114" s="376"/>
      <c r="KPF114" s="376"/>
      <c r="KPG114" s="376"/>
      <c r="KPH114" s="376"/>
      <c r="KPI114" s="376"/>
      <c r="KPJ114" s="376"/>
      <c r="KPK114" s="376"/>
      <c r="KPL114" s="376"/>
      <c r="KPM114" s="376"/>
      <c r="KPN114" s="376"/>
      <c r="KPO114" s="376"/>
      <c r="KPP114" s="376"/>
      <c r="KPQ114" s="376"/>
      <c r="KPR114" s="376"/>
      <c r="KPS114" s="376"/>
      <c r="KPT114" s="376"/>
      <c r="KPU114" s="376"/>
      <c r="KPV114" s="376"/>
      <c r="KPW114" s="376"/>
      <c r="KPX114" s="376"/>
      <c r="KPY114" s="376"/>
      <c r="KPZ114" s="376"/>
      <c r="KQA114" s="376"/>
      <c r="KQB114" s="376"/>
      <c r="KQC114" s="376"/>
      <c r="KQD114" s="376"/>
      <c r="KQE114" s="376"/>
      <c r="KQF114" s="376"/>
      <c r="KQG114" s="376"/>
      <c r="KQH114" s="376"/>
      <c r="KQI114" s="376"/>
      <c r="KQJ114" s="376"/>
      <c r="KQK114" s="376"/>
      <c r="KQL114" s="376"/>
      <c r="KQM114" s="376"/>
      <c r="KQN114" s="376"/>
      <c r="KQO114" s="376"/>
      <c r="KQP114" s="376"/>
      <c r="KQQ114" s="376"/>
      <c r="KQR114" s="376"/>
      <c r="KQS114" s="376"/>
      <c r="KQT114" s="376"/>
      <c r="KQU114" s="376"/>
      <c r="KQV114" s="376"/>
      <c r="KQW114" s="376"/>
      <c r="KQX114" s="376"/>
      <c r="KQY114" s="376"/>
      <c r="KQZ114" s="376"/>
      <c r="KRA114" s="376"/>
      <c r="KRB114" s="376"/>
      <c r="KRC114" s="376"/>
      <c r="KRD114" s="376"/>
      <c r="KRE114" s="376"/>
      <c r="KRF114" s="376"/>
      <c r="KRG114" s="376"/>
      <c r="KRH114" s="376"/>
      <c r="KRI114" s="376"/>
      <c r="KRJ114" s="376"/>
      <c r="KRK114" s="376"/>
      <c r="KRL114" s="376"/>
      <c r="KRM114" s="376"/>
      <c r="KRN114" s="376"/>
      <c r="KRO114" s="376"/>
      <c r="KRP114" s="376"/>
      <c r="KRQ114" s="376"/>
      <c r="KRR114" s="376"/>
      <c r="KRS114" s="376"/>
      <c r="KRT114" s="376"/>
      <c r="KRU114" s="376"/>
      <c r="KRV114" s="376"/>
      <c r="KRW114" s="376"/>
      <c r="KRX114" s="376"/>
      <c r="KRY114" s="376"/>
      <c r="KRZ114" s="376"/>
      <c r="KSA114" s="376"/>
      <c r="KSB114" s="376"/>
      <c r="KSC114" s="376"/>
      <c r="KSD114" s="376"/>
      <c r="KSE114" s="376"/>
      <c r="KSF114" s="376"/>
      <c r="KSG114" s="376"/>
      <c r="KSH114" s="376"/>
      <c r="KSI114" s="376"/>
      <c r="KSJ114" s="376"/>
      <c r="KSK114" s="376"/>
      <c r="KSL114" s="376"/>
      <c r="KSM114" s="376"/>
      <c r="KSN114" s="376"/>
      <c r="KSO114" s="376"/>
      <c r="KSP114" s="376"/>
      <c r="KSQ114" s="376"/>
      <c r="KSR114" s="376"/>
      <c r="KSS114" s="376"/>
      <c r="KST114" s="376"/>
      <c r="KSU114" s="376"/>
      <c r="KSV114" s="376"/>
      <c r="KSW114" s="376"/>
      <c r="KSX114" s="376"/>
      <c r="KSY114" s="376"/>
      <c r="KSZ114" s="376"/>
      <c r="KTA114" s="376"/>
      <c r="KTB114" s="376"/>
      <c r="KTC114" s="376"/>
      <c r="KTD114" s="376"/>
      <c r="KTE114" s="376"/>
      <c r="KTF114" s="376"/>
      <c r="KTG114" s="376"/>
      <c r="KTH114" s="376"/>
      <c r="KTI114" s="376"/>
      <c r="KTJ114" s="376"/>
      <c r="KTK114" s="376"/>
      <c r="KTL114" s="376"/>
      <c r="KTM114" s="376"/>
      <c r="KTN114" s="376"/>
      <c r="KTO114" s="376"/>
      <c r="KTP114" s="376"/>
      <c r="KTQ114" s="376"/>
      <c r="KTR114" s="376"/>
      <c r="KTS114" s="376"/>
      <c r="KTT114" s="376"/>
      <c r="KTU114" s="376"/>
      <c r="KTV114" s="376"/>
      <c r="KTW114" s="376"/>
      <c r="KTX114" s="376"/>
      <c r="KTY114" s="376"/>
      <c r="KTZ114" s="376"/>
      <c r="KUA114" s="376"/>
      <c r="KUB114" s="376"/>
      <c r="KUC114" s="376"/>
      <c r="KUD114" s="376"/>
      <c r="KUE114" s="376"/>
      <c r="KUF114" s="376"/>
      <c r="KUG114" s="376"/>
      <c r="KUH114" s="376"/>
      <c r="KUI114" s="376"/>
      <c r="KUJ114" s="376"/>
      <c r="KUK114" s="376"/>
      <c r="KUL114" s="376"/>
      <c r="KUM114" s="376"/>
      <c r="KUN114" s="376"/>
      <c r="KUO114" s="376"/>
      <c r="KUP114" s="376"/>
      <c r="KUQ114" s="376"/>
      <c r="KUR114" s="376"/>
      <c r="KUS114" s="376"/>
      <c r="KUT114" s="376"/>
      <c r="KUU114" s="376"/>
      <c r="KUV114" s="376"/>
      <c r="KUW114" s="376"/>
      <c r="KUX114" s="376"/>
      <c r="KUY114" s="376"/>
      <c r="KUZ114" s="376"/>
      <c r="KVA114" s="376"/>
      <c r="KVB114" s="376"/>
      <c r="KVC114" s="376"/>
      <c r="KVD114" s="376"/>
      <c r="KVE114" s="376"/>
      <c r="KVF114" s="376"/>
      <c r="KVG114" s="376"/>
      <c r="KVH114" s="376"/>
      <c r="KVI114" s="376"/>
      <c r="KVJ114" s="376"/>
      <c r="KVK114" s="376"/>
      <c r="KVL114" s="376"/>
      <c r="KVM114" s="376"/>
      <c r="KVN114" s="376"/>
      <c r="KVO114" s="376"/>
      <c r="KVP114" s="376"/>
      <c r="KVQ114" s="376"/>
      <c r="KVR114" s="376"/>
      <c r="KVS114" s="376"/>
      <c r="KVT114" s="376"/>
      <c r="KVU114" s="376"/>
      <c r="KVV114" s="376"/>
      <c r="KVW114" s="376"/>
      <c r="KVX114" s="376"/>
      <c r="KVY114" s="376"/>
      <c r="KVZ114" s="376"/>
      <c r="KWA114" s="376"/>
      <c r="KWB114" s="376"/>
      <c r="KWC114" s="376"/>
      <c r="KWD114" s="376"/>
      <c r="KWE114" s="376"/>
      <c r="KWF114" s="376"/>
      <c r="KWG114" s="376"/>
      <c r="KWH114" s="376"/>
      <c r="KWI114" s="376"/>
      <c r="KWJ114" s="376"/>
      <c r="KWK114" s="376"/>
      <c r="KWL114" s="376"/>
      <c r="KWM114" s="376"/>
      <c r="KWN114" s="376"/>
      <c r="KWO114" s="376"/>
      <c r="KWP114" s="376"/>
      <c r="KWQ114" s="376"/>
      <c r="KWR114" s="376"/>
      <c r="KWS114" s="376"/>
      <c r="KWT114" s="376"/>
      <c r="KWU114" s="376"/>
      <c r="KWV114" s="376"/>
      <c r="KWW114" s="376"/>
      <c r="KWX114" s="376"/>
      <c r="KWY114" s="376"/>
      <c r="KWZ114" s="376"/>
      <c r="KXA114" s="376"/>
      <c r="KXB114" s="376"/>
      <c r="KXC114" s="376"/>
      <c r="KXD114" s="376"/>
      <c r="KXE114" s="376"/>
      <c r="KXF114" s="376"/>
      <c r="KXG114" s="376"/>
      <c r="KXH114" s="376"/>
      <c r="KXI114" s="376"/>
      <c r="KXJ114" s="376"/>
      <c r="KXK114" s="376"/>
      <c r="KXL114" s="376"/>
      <c r="KXM114" s="376"/>
      <c r="KXN114" s="376"/>
      <c r="KXO114" s="376"/>
      <c r="KXP114" s="376"/>
      <c r="KXQ114" s="376"/>
      <c r="KXR114" s="376"/>
      <c r="KXS114" s="376"/>
      <c r="KXT114" s="376"/>
      <c r="KXU114" s="376"/>
      <c r="KXV114" s="376"/>
      <c r="KXW114" s="376"/>
      <c r="KXX114" s="376"/>
      <c r="KXY114" s="376"/>
      <c r="KXZ114" s="376"/>
      <c r="KYA114" s="376"/>
      <c r="KYB114" s="376"/>
      <c r="KYC114" s="376"/>
      <c r="KYD114" s="376"/>
      <c r="KYE114" s="376"/>
      <c r="KYF114" s="376"/>
      <c r="KYG114" s="376"/>
      <c r="KYH114" s="376"/>
      <c r="KYI114" s="376"/>
      <c r="KYJ114" s="376"/>
      <c r="KYK114" s="376"/>
      <c r="KYL114" s="376"/>
      <c r="KYM114" s="376"/>
      <c r="KYN114" s="376"/>
      <c r="KYO114" s="376"/>
      <c r="KYP114" s="376"/>
      <c r="KYQ114" s="376"/>
      <c r="KYR114" s="376"/>
      <c r="KYS114" s="376"/>
      <c r="KYT114" s="376"/>
      <c r="KYU114" s="376"/>
      <c r="KYV114" s="376"/>
      <c r="KYW114" s="376"/>
      <c r="KYX114" s="376"/>
      <c r="KYY114" s="376"/>
      <c r="KYZ114" s="376"/>
      <c r="KZA114" s="376"/>
      <c r="KZB114" s="376"/>
      <c r="KZC114" s="376"/>
      <c r="KZD114" s="376"/>
      <c r="KZE114" s="376"/>
      <c r="KZF114" s="376"/>
      <c r="KZG114" s="376"/>
      <c r="KZH114" s="376"/>
      <c r="KZI114" s="376"/>
      <c r="KZJ114" s="376"/>
      <c r="KZK114" s="376"/>
      <c r="KZL114" s="376"/>
      <c r="KZM114" s="376"/>
      <c r="KZN114" s="376"/>
      <c r="KZO114" s="376"/>
      <c r="KZP114" s="376"/>
      <c r="KZQ114" s="376"/>
      <c r="KZR114" s="376"/>
      <c r="KZS114" s="376"/>
      <c r="KZT114" s="376"/>
      <c r="KZU114" s="376"/>
      <c r="KZV114" s="376"/>
      <c r="KZW114" s="376"/>
      <c r="KZX114" s="376"/>
      <c r="KZY114" s="376"/>
      <c r="KZZ114" s="376"/>
      <c r="LAA114" s="376"/>
      <c r="LAB114" s="376"/>
      <c r="LAC114" s="376"/>
      <c r="LAD114" s="376"/>
      <c r="LAE114" s="376"/>
      <c r="LAF114" s="376"/>
      <c r="LAG114" s="376"/>
      <c r="LAH114" s="376"/>
      <c r="LAI114" s="376"/>
      <c r="LAJ114" s="376"/>
      <c r="LAK114" s="376"/>
      <c r="LAL114" s="376"/>
      <c r="LAM114" s="376"/>
      <c r="LAN114" s="376"/>
      <c r="LAO114" s="376"/>
      <c r="LAP114" s="376"/>
      <c r="LAQ114" s="376"/>
      <c r="LAR114" s="376"/>
      <c r="LAS114" s="376"/>
      <c r="LAT114" s="376"/>
      <c r="LAU114" s="376"/>
      <c r="LAV114" s="376"/>
      <c r="LAW114" s="376"/>
      <c r="LAX114" s="376"/>
      <c r="LAY114" s="376"/>
      <c r="LAZ114" s="376"/>
      <c r="LBA114" s="376"/>
      <c r="LBB114" s="376"/>
      <c r="LBC114" s="376"/>
      <c r="LBD114" s="376"/>
      <c r="LBE114" s="376"/>
      <c r="LBF114" s="376"/>
      <c r="LBG114" s="376"/>
      <c r="LBH114" s="376"/>
      <c r="LBI114" s="376"/>
      <c r="LBJ114" s="376"/>
      <c r="LBK114" s="376"/>
      <c r="LBL114" s="376"/>
      <c r="LBM114" s="376"/>
      <c r="LBN114" s="376"/>
      <c r="LBO114" s="376"/>
      <c r="LBP114" s="376"/>
      <c r="LBQ114" s="376"/>
      <c r="LBR114" s="376"/>
      <c r="LBS114" s="376"/>
      <c r="LBT114" s="376"/>
      <c r="LBU114" s="376"/>
      <c r="LBV114" s="376"/>
      <c r="LBW114" s="376"/>
      <c r="LBX114" s="376"/>
      <c r="LBY114" s="376"/>
      <c r="LBZ114" s="376"/>
      <c r="LCA114" s="376"/>
      <c r="LCB114" s="376"/>
      <c r="LCC114" s="376"/>
      <c r="LCD114" s="376"/>
      <c r="LCE114" s="376"/>
      <c r="LCF114" s="376"/>
      <c r="LCG114" s="376"/>
      <c r="LCH114" s="376"/>
      <c r="LCI114" s="376"/>
      <c r="LCJ114" s="376"/>
      <c r="LCK114" s="376"/>
      <c r="LCL114" s="376"/>
      <c r="LCM114" s="376"/>
      <c r="LCN114" s="376"/>
      <c r="LCO114" s="376"/>
      <c r="LCP114" s="376"/>
      <c r="LCQ114" s="376"/>
      <c r="LCR114" s="376"/>
      <c r="LCS114" s="376"/>
      <c r="LCT114" s="376"/>
      <c r="LCU114" s="376"/>
      <c r="LCV114" s="376"/>
      <c r="LCW114" s="376"/>
      <c r="LCX114" s="376"/>
      <c r="LCY114" s="376"/>
      <c r="LCZ114" s="376"/>
      <c r="LDA114" s="376"/>
      <c r="LDB114" s="376"/>
      <c r="LDC114" s="376"/>
      <c r="LDD114" s="376"/>
      <c r="LDE114" s="376"/>
      <c r="LDF114" s="376"/>
      <c r="LDG114" s="376"/>
      <c r="LDH114" s="376"/>
      <c r="LDI114" s="376"/>
      <c r="LDJ114" s="376"/>
      <c r="LDK114" s="376"/>
      <c r="LDL114" s="376"/>
      <c r="LDM114" s="376"/>
      <c r="LDN114" s="376"/>
      <c r="LDO114" s="376"/>
      <c r="LDP114" s="376"/>
      <c r="LDQ114" s="376"/>
      <c r="LDR114" s="376"/>
      <c r="LDS114" s="376"/>
      <c r="LDT114" s="376"/>
      <c r="LDU114" s="376"/>
      <c r="LDV114" s="376"/>
      <c r="LDW114" s="376"/>
      <c r="LDX114" s="376"/>
      <c r="LDY114" s="376"/>
      <c r="LDZ114" s="376"/>
      <c r="LEA114" s="376"/>
      <c r="LEB114" s="376"/>
      <c r="LEC114" s="376"/>
      <c r="LED114" s="376"/>
      <c r="LEE114" s="376"/>
      <c r="LEF114" s="376"/>
      <c r="LEG114" s="376"/>
      <c r="LEH114" s="376"/>
      <c r="LEI114" s="376"/>
      <c r="LEJ114" s="376"/>
      <c r="LEK114" s="376"/>
      <c r="LEL114" s="376"/>
      <c r="LEM114" s="376"/>
      <c r="LEN114" s="376"/>
      <c r="LEO114" s="376"/>
      <c r="LEP114" s="376"/>
      <c r="LEQ114" s="376"/>
      <c r="LER114" s="376"/>
      <c r="LES114" s="376"/>
      <c r="LET114" s="376"/>
      <c r="LEU114" s="376"/>
      <c r="LEV114" s="376"/>
      <c r="LEW114" s="376"/>
      <c r="LEX114" s="376"/>
      <c r="LEY114" s="376"/>
      <c r="LEZ114" s="376"/>
      <c r="LFA114" s="376"/>
      <c r="LFB114" s="376"/>
      <c r="LFC114" s="376"/>
      <c r="LFD114" s="376"/>
      <c r="LFE114" s="376"/>
      <c r="LFF114" s="376"/>
      <c r="LFG114" s="376"/>
      <c r="LFH114" s="376"/>
      <c r="LFI114" s="376"/>
      <c r="LFJ114" s="376"/>
      <c r="LFK114" s="376"/>
      <c r="LFL114" s="376"/>
      <c r="LFM114" s="376"/>
      <c r="LFN114" s="376"/>
      <c r="LFO114" s="376"/>
      <c r="LFP114" s="376"/>
      <c r="LFQ114" s="376"/>
      <c r="LFR114" s="376"/>
      <c r="LFS114" s="376"/>
      <c r="LFT114" s="376"/>
      <c r="LFU114" s="376"/>
      <c r="LFV114" s="376"/>
      <c r="LFW114" s="376"/>
      <c r="LFX114" s="376"/>
      <c r="LFY114" s="376"/>
      <c r="LFZ114" s="376"/>
      <c r="LGA114" s="376"/>
      <c r="LGB114" s="376"/>
      <c r="LGC114" s="376"/>
      <c r="LGD114" s="376"/>
      <c r="LGE114" s="376"/>
      <c r="LGF114" s="376"/>
      <c r="LGG114" s="376"/>
      <c r="LGH114" s="376"/>
      <c r="LGI114" s="376"/>
      <c r="LGJ114" s="376"/>
      <c r="LGK114" s="376"/>
      <c r="LGL114" s="376"/>
      <c r="LGM114" s="376"/>
      <c r="LGN114" s="376"/>
      <c r="LGO114" s="376"/>
      <c r="LGP114" s="376"/>
      <c r="LGQ114" s="376"/>
      <c r="LGR114" s="376"/>
      <c r="LGS114" s="376"/>
      <c r="LGT114" s="376"/>
      <c r="LGU114" s="376"/>
      <c r="LGV114" s="376"/>
      <c r="LGW114" s="376"/>
      <c r="LGX114" s="376"/>
      <c r="LGY114" s="376"/>
      <c r="LGZ114" s="376"/>
      <c r="LHA114" s="376"/>
      <c r="LHB114" s="376"/>
      <c r="LHC114" s="376"/>
      <c r="LHD114" s="376"/>
      <c r="LHE114" s="376"/>
      <c r="LHF114" s="376"/>
      <c r="LHG114" s="376"/>
      <c r="LHH114" s="376"/>
      <c r="LHI114" s="376"/>
      <c r="LHJ114" s="376"/>
      <c r="LHK114" s="376"/>
      <c r="LHL114" s="376"/>
      <c r="LHM114" s="376"/>
      <c r="LHN114" s="376"/>
      <c r="LHO114" s="376"/>
      <c r="LHP114" s="376"/>
      <c r="LHQ114" s="376"/>
      <c r="LHR114" s="376"/>
      <c r="LHS114" s="376"/>
      <c r="LHT114" s="376"/>
      <c r="LHU114" s="376"/>
      <c r="LHV114" s="376"/>
      <c r="LHW114" s="376"/>
      <c r="LHX114" s="376"/>
      <c r="LHY114" s="376"/>
      <c r="LHZ114" s="376"/>
      <c r="LIA114" s="376"/>
      <c r="LIB114" s="376"/>
      <c r="LIC114" s="376"/>
      <c r="LID114" s="376"/>
      <c r="LIE114" s="376"/>
      <c r="LIF114" s="376"/>
      <c r="LIG114" s="376"/>
      <c r="LIH114" s="376"/>
      <c r="LII114" s="376"/>
      <c r="LIJ114" s="376"/>
      <c r="LIK114" s="376"/>
      <c r="LIL114" s="376"/>
      <c r="LIM114" s="376"/>
      <c r="LIN114" s="376"/>
      <c r="LIO114" s="376"/>
      <c r="LIP114" s="376"/>
      <c r="LIQ114" s="376"/>
      <c r="LIR114" s="376"/>
      <c r="LIS114" s="376"/>
      <c r="LIT114" s="376"/>
      <c r="LIU114" s="376"/>
      <c r="LIV114" s="376"/>
      <c r="LIW114" s="376"/>
      <c r="LIX114" s="376"/>
      <c r="LIY114" s="376"/>
      <c r="LIZ114" s="376"/>
      <c r="LJA114" s="376"/>
      <c r="LJB114" s="376"/>
      <c r="LJC114" s="376"/>
      <c r="LJD114" s="376"/>
      <c r="LJE114" s="376"/>
      <c r="LJF114" s="376"/>
      <c r="LJG114" s="376"/>
      <c r="LJH114" s="376"/>
      <c r="LJI114" s="376"/>
      <c r="LJJ114" s="376"/>
      <c r="LJK114" s="376"/>
      <c r="LJL114" s="376"/>
      <c r="LJM114" s="376"/>
      <c r="LJN114" s="376"/>
      <c r="LJO114" s="376"/>
      <c r="LJP114" s="376"/>
      <c r="LJQ114" s="376"/>
      <c r="LJR114" s="376"/>
      <c r="LJS114" s="376"/>
      <c r="LJT114" s="376"/>
      <c r="LJU114" s="376"/>
      <c r="LJV114" s="376"/>
      <c r="LJW114" s="376"/>
      <c r="LJX114" s="376"/>
      <c r="LJY114" s="376"/>
      <c r="LJZ114" s="376"/>
      <c r="LKA114" s="376"/>
      <c r="LKB114" s="376"/>
      <c r="LKC114" s="376"/>
      <c r="LKD114" s="376"/>
      <c r="LKE114" s="376"/>
      <c r="LKF114" s="376"/>
      <c r="LKG114" s="376"/>
      <c r="LKH114" s="376"/>
      <c r="LKI114" s="376"/>
      <c r="LKJ114" s="376"/>
      <c r="LKK114" s="376"/>
      <c r="LKL114" s="376"/>
      <c r="LKM114" s="376"/>
      <c r="LKN114" s="376"/>
      <c r="LKO114" s="376"/>
      <c r="LKP114" s="376"/>
      <c r="LKQ114" s="376"/>
      <c r="LKR114" s="376"/>
      <c r="LKS114" s="376"/>
      <c r="LKT114" s="376"/>
      <c r="LKU114" s="376"/>
      <c r="LKV114" s="376"/>
      <c r="LKW114" s="376"/>
      <c r="LKX114" s="376"/>
      <c r="LKY114" s="376"/>
      <c r="LKZ114" s="376"/>
      <c r="LLA114" s="376"/>
      <c r="LLB114" s="376"/>
      <c r="LLC114" s="376"/>
      <c r="LLD114" s="376"/>
      <c r="LLE114" s="376"/>
      <c r="LLF114" s="376"/>
      <c r="LLG114" s="376"/>
      <c r="LLH114" s="376"/>
      <c r="LLI114" s="376"/>
      <c r="LLJ114" s="376"/>
      <c r="LLK114" s="376"/>
      <c r="LLL114" s="376"/>
      <c r="LLM114" s="376"/>
      <c r="LLN114" s="376"/>
      <c r="LLO114" s="376"/>
      <c r="LLP114" s="376"/>
      <c r="LLQ114" s="376"/>
      <c r="LLR114" s="376"/>
      <c r="LLS114" s="376"/>
      <c r="LLT114" s="376"/>
      <c r="LLU114" s="376"/>
      <c r="LLV114" s="376"/>
      <c r="LLW114" s="376"/>
      <c r="LLX114" s="376"/>
      <c r="LLY114" s="376"/>
      <c r="LLZ114" s="376"/>
      <c r="LMA114" s="376"/>
      <c r="LMB114" s="376"/>
      <c r="LMC114" s="376"/>
      <c r="LMD114" s="376"/>
      <c r="LME114" s="376"/>
      <c r="LMF114" s="376"/>
      <c r="LMG114" s="376"/>
      <c r="LMH114" s="376"/>
      <c r="LMI114" s="376"/>
      <c r="LMJ114" s="376"/>
      <c r="LMK114" s="376"/>
      <c r="LML114" s="376"/>
      <c r="LMM114" s="376"/>
      <c r="LMN114" s="376"/>
      <c r="LMO114" s="376"/>
      <c r="LMP114" s="376"/>
      <c r="LMQ114" s="376"/>
      <c r="LMR114" s="376"/>
      <c r="LMS114" s="376"/>
      <c r="LMT114" s="376"/>
      <c r="LMU114" s="376"/>
      <c r="LMV114" s="376"/>
      <c r="LMW114" s="376"/>
      <c r="LMX114" s="376"/>
      <c r="LMY114" s="376"/>
      <c r="LMZ114" s="376"/>
      <c r="LNA114" s="376"/>
      <c r="LNB114" s="376"/>
      <c r="LNC114" s="376"/>
      <c r="LND114" s="376"/>
      <c r="LNE114" s="376"/>
      <c r="LNF114" s="376"/>
      <c r="LNG114" s="376"/>
      <c r="LNH114" s="376"/>
      <c r="LNI114" s="376"/>
      <c r="LNJ114" s="376"/>
      <c r="LNK114" s="376"/>
      <c r="LNL114" s="376"/>
      <c r="LNM114" s="376"/>
      <c r="LNN114" s="376"/>
      <c r="LNO114" s="376"/>
      <c r="LNP114" s="376"/>
      <c r="LNQ114" s="376"/>
      <c r="LNR114" s="376"/>
      <c r="LNS114" s="376"/>
      <c r="LNT114" s="376"/>
      <c r="LNU114" s="376"/>
      <c r="LNV114" s="376"/>
      <c r="LNW114" s="376"/>
      <c r="LNX114" s="376"/>
      <c r="LNY114" s="376"/>
      <c r="LNZ114" s="376"/>
      <c r="LOA114" s="376"/>
      <c r="LOB114" s="376"/>
      <c r="LOC114" s="376"/>
      <c r="LOD114" s="376"/>
      <c r="LOE114" s="376"/>
      <c r="LOF114" s="376"/>
      <c r="LOG114" s="376"/>
      <c r="LOH114" s="376"/>
      <c r="LOI114" s="376"/>
      <c r="LOJ114" s="376"/>
      <c r="LOK114" s="376"/>
      <c r="LOL114" s="376"/>
      <c r="LOM114" s="376"/>
      <c r="LON114" s="376"/>
      <c r="LOO114" s="376"/>
      <c r="LOP114" s="376"/>
      <c r="LOQ114" s="376"/>
      <c r="LOR114" s="376"/>
      <c r="LOS114" s="376"/>
      <c r="LOT114" s="376"/>
      <c r="LOU114" s="376"/>
      <c r="LOV114" s="376"/>
      <c r="LOW114" s="376"/>
      <c r="LOX114" s="376"/>
      <c r="LOY114" s="376"/>
      <c r="LOZ114" s="376"/>
      <c r="LPA114" s="376"/>
      <c r="LPB114" s="376"/>
      <c r="LPC114" s="376"/>
      <c r="LPD114" s="376"/>
      <c r="LPE114" s="376"/>
      <c r="LPF114" s="376"/>
      <c r="LPG114" s="376"/>
      <c r="LPH114" s="376"/>
      <c r="LPI114" s="376"/>
      <c r="LPJ114" s="376"/>
      <c r="LPK114" s="376"/>
      <c r="LPL114" s="376"/>
      <c r="LPM114" s="376"/>
      <c r="LPN114" s="376"/>
      <c r="LPO114" s="376"/>
      <c r="LPP114" s="376"/>
      <c r="LPQ114" s="376"/>
      <c r="LPR114" s="376"/>
      <c r="LPS114" s="376"/>
      <c r="LPT114" s="376"/>
      <c r="LPU114" s="376"/>
      <c r="LPV114" s="376"/>
      <c r="LPW114" s="376"/>
      <c r="LPX114" s="376"/>
      <c r="LPY114" s="376"/>
      <c r="LPZ114" s="376"/>
      <c r="LQA114" s="376"/>
      <c r="LQB114" s="376"/>
      <c r="LQC114" s="376"/>
      <c r="LQD114" s="376"/>
      <c r="LQE114" s="376"/>
      <c r="LQF114" s="376"/>
      <c r="LQG114" s="376"/>
      <c r="LQH114" s="376"/>
      <c r="LQI114" s="376"/>
      <c r="LQJ114" s="376"/>
      <c r="LQK114" s="376"/>
      <c r="LQL114" s="376"/>
      <c r="LQM114" s="376"/>
      <c r="LQN114" s="376"/>
      <c r="LQO114" s="376"/>
      <c r="LQP114" s="376"/>
      <c r="LQQ114" s="376"/>
      <c r="LQR114" s="376"/>
      <c r="LQS114" s="376"/>
      <c r="LQT114" s="376"/>
      <c r="LQU114" s="376"/>
      <c r="LQV114" s="376"/>
      <c r="LQW114" s="376"/>
      <c r="LQX114" s="376"/>
      <c r="LQY114" s="376"/>
      <c r="LQZ114" s="376"/>
      <c r="LRA114" s="376"/>
      <c r="LRB114" s="376"/>
      <c r="LRC114" s="376"/>
      <c r="LRD114" s="376"/>
      <c r="LRE114" s="376"/>
      <c r="LRF114" s="376"/>
      <c r="LRG114" s="376"/>
      <c r="LRH114" s="376"/>
      <c r="LRI114" s="376"/>
      <c r="LRJ114" s="376"/>
      <c r="LRK114" s="376"/>
      <c r="LRL114" s="376"/>
      <c r="LRM114" s="376"/>
      <c r="LRN114" s="376"/>
      <c r="LRO114" s="376"/>
      <c r="LRP114" s="376"/>
      <c r="LRQ114" s="376"/>
      <c r="LRR114" s="376"/>
      <c r="LRS114" s="376"/>
      <c r="LRT114" s="376"/>
      <c r="LRU114" s="376"/>
      <c r="LRV114" s="376"/>
      <c r="LRW114" s="376"/>
      <c r="LRX114" s="376"/>
      <c r="LRY114" s="376"/>
      <c r="LRZ114" s="376"/>
      <c r="LSA114" s="376"/>
      <c r="LSB114" s="376"/>
      <c r="LSC114" s="376"/>
      <c r="LSD114" s="376"/>
      <c r="LSE114" s="376"/>
      <c r="LSF114" s="376"/>
      <c r="LSG114" s="376"/>
      <c r="LSH114" s="376"/>
      <c r="LSI114" s="376"/>
      <c r="LSJ114" s="376"/>
      <c r="LSK114" s="376"/>
      <c r="LSL114" s="376"/>
      <c r="LSM114" s="376"/>
      <c r="LSN114" s="376"/>
      <c r="LSO114" s="376"/>
      <c r="LSP114" s="376"/>
      <c r="LSQ114" s="376"/>
      <c r="LSR114" s="376"/>
      <c r="LSS114" s="376"/>
      <c r="LST114" s="376"/>
      <c r="LSU114" s="376"/>
      <c r="LSV114" s="376"/>
      <c r="LSW114" s="376"/>
      <c r="LSX114" s="376"/>
      <c r="LSY114" s="376"/>
      <c r="LSZ114" s="376"/>
      <c r="LTA114" s="376"/>
      <c r="LTB114" s="376"/>
      <c r="LTC114" s="376"/>
      <c r="LTD114" s="376"/>
      <c r="LTE114" s="376"/>
      <c r="LTF114" s="376"/>
      <c r="LTG114" s="376"/>
      <c r="LTH114" s="376"/>
      <c r="LTI114" s="376"/>
      <c r="LTJ114" s="376"/>
      <c r="LTK114" s="376"/>
      <c r="LTL114" s="376"/>
      <c r="LTM114" s="376"/>
      <c r="LTN114" s="376"/>
      <c r="LTO114" s="376"/>
      <c r="LTP114" s="376"/>
      <c r="LTQ114" s="376"/>
      <c r="LTR114" s="376"/>
      <c r="LTS114" s="376"/>
      <c r="LTT114" s="376"/>
      <c r="LTU114" s="376"/>
      <c r="LTV114" s="376"/>
      <c r="LTW114" s="376"/>
      <c r="LTX114" s="376"/>
      <c r="LTY114" s="376"/>
      <c r="LTZ114" s="376"/>
      <c r="LUA114" s="376"/>
      <c r="LUB114" s="376"/>
      <c r="LUC114" s="376"/>
      <c r="LUD114" s="376"/>
      <c r="LUE114" s="376"/>
      <c r="LUF114" s="376"/>
      <c r="LUG114" s="376"/>
      <c r="LUH114" s="376"/>
      <c r="LUI114" s="376"/>
      <c r="LUJ114" s="376"/>
      <c r="LUK114" s="376"/>
      <c r="LUL114" s="376"/>
      <c r="LUM114" s="376"/>
      <c r="LUN114" s="376"/>
      <c r="LUO114" s="376"/>
      <c r="LUP114" s="376"/>
      <c r="LUQ114" s="376"/>
      <c r="LUR114" s="376"/>
      <c r="LUS114" s="376"/>
      <c r="LUT114" s="376"/>
      <c r="LUU114" s="376"/>
      <c r="LUV114" s="376"/>
      <c r="LUW114" s="376"/>
      <c r="LUX114" s="376"/>
      <c r="LUY114" s="376"/>
      <c r="LUZ114" s="376"/>
      <c r="LVA114" s="376"/>
      <c r="LVB114" s="376"/>
      <c r="LVC114" s="376"/>
      <c r="LVD114" s="376"/>
      <c r="LVE114" s="376"/>
      <c r="LVF114" s="376"/>
      <c r="LVG114" s="376"/>
      <c r="LVH114" s="376"/>
      <c r="LVI114" s="376"/>
      <c r="LVJ114" s="376"/>
      <c r="LVK114" s="376"/>
      <c r="LVL114" s="376"/>
      <c r="LVM114" s="376"/>
      <c r="LVN114" s="376"/>
      <c r="LVO114" s="376"/>
      <c r="LVP114" s="376"/>
      <c r="LVQ114" s="376"/>
      <c r="LVR114" s="376"/>
      <c r="LVS114" s="376"/>
      <c r="LVT114" s="376"/>
      <c r="LVU114" s="376"/>
      <c r="LVV114" s="376"/>
      <c r="LVW114" s="376"/>
      <c r="LVX114" s="376"/>
      <c r="LVY114" s="376"/>
      <c r="LVZ114" s="376"/>
      <c r="LWA114" s="376"/>
      <c r="LWB114" s="376"/>
      <c r="LWC114" s="376"/>
      <c r="LWD114" s="376"/>
      <c r="LWE114" s="376"/>
      <c r="LWF114" s="376"/>
      <c r="LWG114" s="376"/>
      <c r="LWH114" s="376"/>
      <c r="LWI114" s="376"/>
      <c r="LWJ114" s="376"/>
      <c r="LWK114" s="376"/>
      <c r="LWL114" s="376"/>
      <c r="LWM114" s="376"/>
      <c r="LWN114" s="376"/>
      <c r="LWO114" s="376"/>
      <c r="LWP114" s="376"/>
      <c r="LWQ114" s="376"/>
      <c r="LWR114" s="376"/>
      <c r="LWS114" s="376"/>
      <c r="LWT114" s="376"/>
      <c r="LWU114" s="376"/>
      <c r="LWV114" s="376"/>
      <c r="LWW114" s="376"/>
      <c r="LWX114" s="376"/>
      <c r="LWY114" s="376"/>
      <c r="LWZ114" s="376"/>
      <c r="LXA114" s="376"/>
      <c r="LXB114" s="376"/>
      <c r="LXC114" s="376"/>
      <c r="LXD114" s="376"/>
      <c r="LXE114" s="376"/>
      <c r="LXF114" s="376"/>
      <c r="LXG114" s="376"/>
      <c r="LXH114" s="376"/>
      <c r="LXI114" s="376"/>
      <c r="LXJ114" s="376"/>
      <c r="LXK114" s="376"/>
      <c r="LXL114" s="376"/>
      <c r="LXM114" s="376"/>
      <c r="LXN114" s="376"/>
      <c r="LXO114" s="376"/>
      <c r="LXP114" s="376"/>
      <c r="LXQ114" s="376"/>
      <c r="LXR114" s="376"/>
      <c r="LXS114" s="376"/>
      <c r="LXT114" s="376"/>
      <c r="LXU114" s="376"/>
      <c r="LXV114" s="376"/>
      <c r="LXW114" s="376"/>
      <c r="LXX114" s="376"/>
      <c r="LXY114" s="376"/>
      <c r="LXZ114" s="376"/>
      <c r="LYA114" s="376"/>
      <c r="LYB114" s="376"/>
      <c r="LYC114" s="376"/>
      <c r="LYD114" s="376"/>
      <c r="LYE114" s="376"/>
      <c r="LYF114" s="376"/>
      <c r="LYG114" s="376"/>
      <c r="LYH114" s="376"/>
      <c r="LYI114" s="376"/>
      <c r="LYJ114" s="376"/>
      <c r="LYK114" s="376"/>
      <c r="LYL114" s="376"/>
      <c r="LYM114" s="376"/>
      <c r="LYN114" s="376"/>
      <c r="LYO114" s="376"/>
      <c r="LYP114" s="376"/>
      <c r="LYQ114" s="376"/>
      <c r="LYR114" s="376"/>
      <c r="LYS114" s="376"/>
      <c r="LYT114" s="376"/>
      <c r="LYU114" s="376"/>
      <c r="LYV114" s="376"/>
      <c r="LYW114" s="376"/>
      <c r="LYX114" s="376"/>
      <c r="LYY114" s="376"/>
      <c r="LYZ114" s="376"/>
      <c r="LZA114" s="376"/>
      <c r="LZB114" s="376"/>
      <c r="LZC114" s="376"/>
      <c r="LZD114" s="376"/>
      <c r="LZE114" s="376"/>
      <c r="LZF114" s="376"/>
      <c r="LZG114" s="376"/>
      <c r="LZH114" s="376"/>
      <c r="LZI114" s="376"/>
      <c r="LZJ114" s="376"/>
      <c r="LZK114" s="376"/>
      <c r="LZL114" s="376"/>
      <c r="LZM114" s="376"/>
      <c r="LZN114" s="376"/>
      <c r="LZO114" s="376"/>
      <c r="LZP114" s="376"/>
      <c r="LZQ114" s="376"/>
      <c r="LZR114" s="376"/>
      <c r="LZS114" s="376"/>
      <c r="LZT114" s="376"/>
      <c r="LZU114" s="376"/>
      <c r="LZV114" s="376"/>
      <c r="LZW114" s="376"/>
      <c r="LZX114" s="376"/>
      <c r="LZY114" s="376"/>
      <c r="LZZ114" s="376"/>
      <c r="MAA114" s="376"/>
      <c r="MAB114" s="376"/>
      <c r="MAC114" s="376"/>
      <c r="MAD114" s="376"/>
      <c r="MAE114" s="376"/>
      <c r="MAF114" s="376"/>
      <c r="MAG114" s="376"/>
      <c r="MAH114" s="376"/>
      <c r="MAI114" s="376"/>
      <c r="MAJ114" s="376"/>
      <c r="MAK114" s="376"/>
      <c r="MAL114" s="376"/>
      <c r="MAM114" s="376"/>
      <c r="MAN114" s="376"/>
      <c r="MAO114" s="376"/>
      <c r="MAP114" s="376"/>
      <c r="MAQ114" s="376"/>
      <c r="MAR114" s="376"/>
      <c r="MAS114" s="376"/>
      <c r="MAT114" s="376"/>
      <c r="MAU114" s="376"/>
      <c r="MAV114" s="376"/>
      <c r="MAW114" s="376"/>
      <c r="MAX114" s="376"/>
      <c r="MAY114" s="376"/>
      <c r="MAZ114" s="376"/>
      <c r="MBA114" s="376"/>
      <c r="MBB114" s="376"/>
      <c r="MBC114" s="376"/>
      <c r="MBD114" s="376"/>
      <c r="MBE114" s="376"/>
      <c r="MBF114" s="376"/>
      <c r="MBG114" s="376"/>
      <c r="MBH114" s="376"/>
      <c r="MBI114" s="376"/>
      <c r="MBJ114" s="376"/>
      <c r="MBK114" s="376"/>
      <c r="MBL114" s="376"/>
      <c r="MBM114" s="376"/>
      <c r="MBN114" s="376"/>
      <c r="MBO114" s="376"/>
      <c r="MBP114" s="376"/>
      <c r="MBQ114" s="376"/>
      <c r="MBR114" s="376"/>
      <c r="MBS114" s="376"/>
      <c r="MBT114" s="376"/>
      <c r="MBU114" s="376"/>
      <c r="MBV114" s="376"/>
      <c r="MBW114" s="376"/>
      <c r="MBX114" s="376"/>
      <c r="MBY114" s="376"/>
      <c r="MBZ114" s="376"/>
      <c r="MCA114" s="376"/>
      <c r="MCB114" s="376"/>
      <c r="MCC114" s="376"/>
      <c r="MCD114" s="376"/>
      <c r="MCE114" s="376"/>
      <c r="MCF114" s="376"/>
      <c r="MCG114" s="376"/>
      <c r="MCH114" s="376"/>
      <c r="MCI114" s="376"/>
      <c r="MCJ114" s="376"/>
      <c r="MCK114" s="376"/>
      <c r="MCL114" s="376"/>
      <c r="MCM114" s="376"/>
      <c r="MCN114" s="376"/>
      <c r="MCO114" s="376"/>
      <c r="MCP114" s="376"/>
      <c r="MCQ114" s="376"/>
      <c r="MCR114" s="376"/>
      <c r="MCS114" s="376"/>
      <c r="MCT114" s="376"/>
      <c r="MCU114" s="376"/>
      <c r="MCV114" s="376"/>
      <c r="MCW114" s="376"/>
      <c r="MCX114" s="376"/>
      <c r="MCY114" s="376"/>
      <c r="MCZ114" s="376"/>
      <c r="MDA114" s="376"/>
      <c r="MDB114" s="376"/>
      <c r="MDC114" s="376"/>
      <c r="MDD114" s="376"/>
      <c r="MDE114" s="376"/>
      <c r="MDF114" s="376"/>
      <c r="MDG114" s="376"/>
      <c r="MDH114" s="376"/>
      <c r="MDI114" s="376"/>
      <c r="MDJ114" s="376"/>
      <c r="MDK114" s="376"/>
      <c r="MDL114" s="376"/>
      <c r="MDM114" s="376"/>
      <c r="MDN114" s="376"/>
      <c r="MDO114" s="376"/>
      <c r="MDP114" s="376"/>
      <c r="MDQ114" s="376"/>
      <c r="MDR114" s="376"/>
      <c r="MDS114" s="376"/>
      <c r="MDT114" s="376"/>
      <c r="MDU114" s="376"/>
      <c r="MDV114" s="376"/>
      <c r="MDW114" s="376"/>
      <c r="MDX114" s="376"/>
      <c r="MDY114" s="376"/>
      <c r="MDZ114" s="376"/>
      <c r="MEA114" s="376"/>
      <c r="MEB114" s="376"/>
      <c r="MEC114" s="376"/>
      <c r="MED114" s="376"/>
      <c r="MEE114" s="376"/>
      <c r="MEF114" s="376"/>
      <c r="MEG114" s="376"/>
      <c r="MEH114" s="376"/>
      <c r="MEI114" s="376"/>
      <c r="MEJ114" s="376"/>
      <c r="MEK114" s="376"/>
      <c r="MEL114" s="376"/>
      <c r="MEM114" s="376"/>
      <c r="MEN114" s="376"/>
      <c r="MEO114" s="376"/>
      <c r="MEP114" s="376"/>
      <c r="MEQ114" s="376"/>
      <c r="MER114" s="376"/>
      <c r="MES114" s="376"/>
      <c r="MET114" s="376"/>
      <c r="MEU114" s="376"/>
      <c r="MEV114" s="376"/>
      <c r="MEW114" s="376"/>
      <c r="MEX114" s="376"/>
      <c r="MEY114" s="376"/>
      <c r="MEZ114" s="376"/>
      <c r="MFA114" s="376"/>
      <c r="MFB114" s="376"/>
      <c r="MFC114" s="376"/>
      <c r="MFD114" s="376"/>
      <c r="MFE114" s="376"/>
      <c r="MFF114" s="376"/>
      <c r="MFG114" s="376"/>
      <c r="MFH114" s="376"/>
      <c r="MFI114" s="376"/>
      <c r="MFJ114" s="376"/>
      <c r="MFK114" s="376"/>
      <c r="MFL114" s="376"/>
      <c r="MFM114" s="376"/>
      <c r="MFN114" s="376"/>
      <c r="MFO114" s="376"/>
      <c r="MFP114" s="376"/>
      <c r="MFQ114" s="376"/>
      <c r="MFR114" s="376"/>
      <c r="MFS114" s="376"/>
      <c r="MFT114" s="376"/>
      <c r="MFU114" s="376"/>
      <c r="MFV114" s="376"/>
      <c r="MFW114" s="376"/>
      <c r="MFX114" s="376"/>
      <c r="MFY114" s="376"/>
      <c r="MFZ114" s="376"/>
      <c r="MGA114" s="376"/>
      <c r="MGB114" s="376"/>
      <c r="MGC114" s="376"/>
      <c r="MGD114" s="376"/>
      <c r="MGE114" s="376"/>
      <c r="MGF114" s="376"/>
      <c r="MGG114" s="376"/>
      <c r="MGH114" s="376"/>
      <c r="MGI114" s="376"/>
      <c r="MGJ114" s="376"/>
      <c r="MGK114" s="376"/>
      <c r="MGL114" s="376"/>
      <c r="MGM114" s="376"/>
      <c r="MGN114" s="376"/>
      <c r="MGO114" s="376"/>
      <c r="MGP114" s="376"/>
      <c r="MGQ114" s="376"/>
      <c r="MGR114" s="376"/>
      <c r="MGS114" s="376"/>
      <c r="MGT114" s="376"/>
      <c r="MGU114" s="376"/>
      <c r="MGV114" s="376"/>
      <c r="MGW114" s="376"/>
      <c r="MGX114" s="376"/>
      <c r="MGY114" s="376"/>
      <c r="MGZ114" s="376"/>
      <c r="MHA114" s="376"/>
      <c r="MHB114" s="376"/>
      <c r="MHC114" s="376"/>
      <c r="MHD114" s="376"/>
      <c r="MHE114" s="376"/>
      <c r="MHF114" s="376"/>
      <c r="MHG114" s="376"/>
      <c r="MHH114" s="376"/>
      <c r="MHI114" s="376"/>
      <c r="MHJ114" s="376"/>
      <c r="MHK114" s="376"/>
      <c r="MHL114" s="376"/>
      <c r="MHM114" s="376"/>
      <c r="MHN114" s="376"/>
      <c r="MHO114" s="376"/>
      <c r="MHP114" s="376"/>
      <c r="MHQ114" s="376"/>
      <c r="MHR114" s="376"/>
      <c r="MHS114" s="376"/>
      <c r="MHT114" s="376"/>
      <c r="MHU114" s="376"/>
      <c r="MHV114" s="376"/>
      <c r="MHW114" s="376"/>
      <c r="MHX114" s="376"/>
      <c r="MHY114" s="376"/>
      <c r="MHZ114" s="376"/>
      <c r="MIA114" s="376"/>
      <c r="MIB114" s="376"/>
      <c r="MIC114" s="376"/>
      <c r="MID114" s="376"/>
      <c r="MIE114" s="376"/>
      <c r="MIF114" s="376"/>
      <c r="MIG114" s="376"/>
      <c r="MIH114" s="376"/>
      <c r="MII114" s="376"/>
      <c r="MIJ114" s="376"/>
      <c r="MIK114" s="376"/>
      <c r="MIL114" s="376"/>
      <c r="MIM114" s="376"/>
      <c r="MIN114" s="376"/>
      <c r="MIO114" s="376"/>
      <c r="MIP114" s="376"/>
      <c r="MIQ114" s="376"/>
      <c r="MIR114" s="376"/>
      <c r="MIS114" s="376"/>
      <c r="MIT114" s="376"/>
      <c r="MIU114" s="376"/>
      <c r="MIV114" s="376"/>
      <c r="MIW114" s="376"/>
      <c r="MIX114" s="376"/>
      <c r="MIY114" s="376"/>
      <c r="MIZ114" s="376"/>
      <c r="MJA114" s="376"/>
      <c r="MJB114" s="376"/>
      <c r="MJC114" s="376"/>
      <c r="MJD114" s="376"/>
      <c r="MJE114" s="376"/>
      <c r="MJF114" s="376"/>
      <c r="MJG114" s="376"/>
      <c r="MJH114" s="376"/>
      <c r="MJI114" s="376"/>
      <c r="MJJ114" s="376"/>
      <c r="MJK114" s="376"/>
      <c r="MJL114" s="376"/>
      <c r="MJM114" s="376"/>
      <c r="MJN114" s="376"/>
      <c r="MJO114" s="376"/>
      <c r="MJP114" s="376"/>
      <c r="MJQ114" s="376"/>
      <c r="MJR114" s="376"/>
      <c r="MJS114" s="376"/>
      <c r="MJT114" s="376"/>
      <c r="MJU114" s="376"/>
      <c r="MJV114" s="376"/>
      <c r="MJW114" s="376"/>
      <c r="MJX114" s="376"/>
      <c r="MJY114" s="376"/>
      <c r="MJZ114" s="376"/>
      <c r="MKA114" s="376"/>
      <c r="MKB114" s="376"/>
      <c r="MKC114" s="376"/>
      <c r="MKD114" s="376"/>
      <c r="MKE114" s="376"/>
      <c r="MKF114" s="376"/>
      <c r="MKG114" s="376"/>
      <c r="MKH114" s="376"/>
      <c r="MKI114" s="376"/>
      <c r="MKJ114" s="376"/>
      <c r="MKK114" s="376"/>
      <c r="MKL114" s="376"/>
      <c r="MKM114" s="376"/>
      <c r="MKN114" s="376"/>
      <c r="MKO114" s="376"/>
      <c r="MKP114" s="376"/>
      <c r="MKQ114" s="376"/>
      <c r="MKR114" s="376"/>
      <c r="MKS114" s="376"/>
      <c r="MKT114" s="376"/>
      <c r="MKU114" s="376"/>
      <c r="MKV114" s="376"/>
      <c r="MKW114" s="376"/>
      <c r="MKX114" s="376"/>
      <c r="MKY114" s="376"/>
      <c r="MKZ114" s="376"/>
      <c r="MLA114" s="376"/>
      <c r="MLB114" s="376"/>
      <c r="MLC114" s="376"/>
      <c r="MLD114" s="376"/>
      <c r="MLE114" s="376"/>
      <c r="MLF114" s="376"/>
      <c r="MLG114" s="376"/>
      <c r="MLH114" s="376"/>
      <c r="MLI114" s="376"/>
      <c r="MLJ114" s="376"/>
      <c r="MLK114" s="376"/>
      <c r="MLL114" s="376"/>
      <c r="MLM114" s="376"/>
      <c r="MLN114" s="376"/>
      <c r="MLO114" s="376"/>
      <c r="MLP114" s="376"/>
      <c r="MLQ114" s="376"/>
      <c r="MLR114" s="376"/>
      <c r="MLS114" s="376"/>
      <c r="MLT114" s="376"/>
      <c r="MLU114" s="376"/>
      <c r="MLV114" s="376"/>
      <c r="MLW114" s="376"/>
      <c r="MLX114" s="376"/>
      <c r="MLY114" s="376"/>
      <c r="MLZ114" s="376"/>
      <c r="MMA114" s="376"/>
      <c r="MMB114" s="376"/>
      <c r="MMC114" s="376"/>
      <c r="MMD114" s="376"/>
      <c r="MME114" s="376"/>
      <c r="MMF114" s="376"/>
      <c r="MMG114" s="376"/>
      <c r="MMH114" s="376"/>
      <c r="MMI114" s="376"/>
      <c r="MMJ114" s="376"/>
      <c r="MMK114" s="376"/>
      <c r="MML114" s="376"/>
      <c r="MMM114" s="376"/>
      <c r="MMN114" s="376"/>
      <c r="MMO114" s="376"/>
      <c r="MMP114" s="376"/>
      <c r="MMQ114" s="376"/>
      <c r="MMR114" s="376"/>
      <c r="MMS114" s="376"/>
      <c r="MMT114" s="376"/>
      <c r="MMU114" s="376"/>
      <c r="MMV114" s="376"/>
      <c r="MMW114" s="376"/>
      <c r="MMX114" s="376"/>
      <c r="MMY114" s="376"/>
      <c r="MMZ114" s="376"/>
      <c r="MNA114" s="376"/>
      <c r="MNB114" s="376"/>
      <c r="MNC114" s="376"/>
      <c r="MND114" s="376"/>
      <c r="MNE114" s="376"/>
      <c r="MNF114" s="376"/>
      <c r="MNG114" s="376"/>
      <c r="MNH114" s="376"/>
      <c r="MNI114" s="376"/>
      <c r="MNJ114" s="376"/>
      <c r="MNK114" s="376"/>
      <c r="MNL114" s="376"/>
      <c r="MNM114" s="376"/>
      <c r="MNN114" s="376"/>
      <c r="MNO114" s="376"/>
      <c r="MNP114" s="376"/>
      <c r="MNQ114" s="376"/>
      <c r="MNR114" s="376"/>
      <c r="MNS114" s="376"/>
      <c r="MNT114" s="376"/>
      <c r="MNU114" s="376"/>
      <c r="MNV114" s="376"/>
      <c r="MNW114" s="376"/>
      <c r="MNX114" s="376"/>
      <c r="MNY114" s="376"/>
      <c r="MNZ114" s="376"/>
      <c r="MOA114" s="376"/>
      <c r="MOB114" s="376"/>
      <c r="MOC114" s="376"/>
      <c r="MOD114" s="376"/>
      <c r="MOE114" s="376"/>
      <c r="MOF114" s="376"/>
      <c r="MOG114" s="376"/>
      <c r="MOH114" s="376"/>
      <c r="MOI114" s="376"/>
      <c r="MOJ114" s="376"/>
      <c r="MOK114" s="376"/>
      <c r="MOL114" s="376"/>
      <c r="MOM114" s="376"/>
      <c r="MON114" s="376"/>
      <c r="MOO114" s="376"/>
      <c r="MOP114" s="376"/>
      <c r="MOQ114" s="376"/>
      <c r="MOR114" s="376"/>
      <c r="MOS114" s="376"/>
      <c r="MOT114" s="376"/>
      <c r="MOU114" s="376"/>
      <c r="MOV114" s="376"/>
      <c r="MOW114" s="376"/>
      <c r="MOX114" s="376"/>
      <c r="MOY114" s="376"/>
      <c r="MOZ114" s="376"/>
      <c r="MPA114" s="376"/>
      <c r="MPB114" s="376"/>
      <c r="MPC114" s="376"/>
      <c r="MPD114" s="376"/>
      <c r="MPE114" s="376"/>
      <c r="MPF114" s="376"/>
      <c r="MPG114" s="376"/>
      <c r="MPH114" s="376"/>
      <c r="MPI114" s="376"/>
      <c r="MPJ114" s="376"/>
      <c r="MPK114" s="376"/>
      <c r="MPL114" s="376"/>
      <c r="MPM114" s="376"/>
      <c r="MPN114" s="376"/>
      <c r="MPO114" s="376"/>
      <c r="MPP114" s="376"/>
      <c r="MPQ114" s="376"/>
      <c r="MPR114" s="376"/>
      <c r="MPS114" s="376"/>
      <c r="MPT114" s="376"/>
      <c r="MPU114" s="376"/>
      <c r="MPV114" s="376"/>
      <c r="MPW114" s="376"/>
      <c r="MPX114" s="376"/>
      <c r="MPY114" s="376"/>
      <c r="MPZ114" s="376"/>
      <c r="MQA114" s="376"/>
      <c r="MQB114" s="376"/>
      <c r="MQC114" s="376"/>
      <c r="MQD114" s="376"/>
      <c r="MQE114" s="376"/>
      <c r="MQF114" s="376"/>
      <c r="MQG114" s="376"/>
      <c r="MQH114" s="376"/>
      <c r="MQI114" s="376"/>
      <c r="MQJ114" s="376"/>
      <c r="MQK114" s="376"/>
      <c r="MQL114" s="376"/>
      <c r="MQM114" s="376"/>
      <c r="MQN114" s="376"/>
      <c r="MQO114" s="376"/>
      <c r="MQP114" s="376"/>
      <c r="MQQ114" s="376"/>
      <c r="MQR114" s="376"/>
      <c r="MQS114" s="376"/>
      <c r="MQT114" s="376"/>
      <c r="MQU114" s="376"/>
      <c r="MQV114" s="376"/>
      <c r="MQW114" s="376"/>
      <c r="MQX114" s="376"/>
      <c r="MQY114" s="376"/>
      <c r="MQZ114" s="376"/>
      <c r="MRA114" s="376"/>
      <c r="MRB114" s="376"/>
      <c r="MRC114" s="376"/>
      <c r="MRD114" s="376"/>
      <c r="MRE114" s="376"/>
      <c r="MRF114" s="376"/>
      <c r="MRG114" s="376"/>
      <c r="MRH114" s="376"/>
      <c r="MRI114" s="376"/>
      <c r="MRJ114" s="376"/>
      <c r="MRK114" s="376"/>
      <c r="MRL114" s="376"/>
      <c r="MRM114" s="376"/>
      <c r="MRN114" s="376"/>
      <c r="MRO114" s="376"/>
      <c r="MRP114" s="376"/>
      <c r="MRQ114" s="376"/>
      <c r="MRR114" s="376"/>
      <c r="MRS114" s="376"/>
      <c r="MRT114" s="376"/>
      <c r="MRU114" s="376"/>
      <c r="MRV114" s="376"/>
      <c r="MRW114" s="376"/>
      <c r="MRX114" s="376"/>
      <c r="MRY114" s="376"/>
      <c r="MRZ114" s="376"/>
      <c r="MSA114" s="376"/>
      <c r="MSB114" s="376"/>
      <c r="MSC114" s="376"/>
      <c r="MSD114" s="376"/>
      <c r="MSE114" s="376"/>
      <c r="MSF114" s="376"/>
      <c r="MSG114" s="376"/>
      <c r="MSH114" s="376"/>
      <c r="MSI114" s="376"/>
      <c r="MSJ114" s="376"/>
      <c r="MSK114" s="376"/>
      <c r="MSL114" s="376"/>
      <c r="MSM114" s="376"/>
      <c r="MSN114" s="376"/>
      <c r="MSO114" s="376"/>
      <c r="MSP114" s="376"/>
      <c r="MSQ114" s="376"/>
      <c r="MSR114" s="376"/>
      <c r="MSS114" s="376"/>
      <c r="MST114" s="376"/>
      <c r="MSU114" s="376"/>
      <c r="MSV114" s="376"/>
      <c r="MSW114" s="376"/>
      <c r="MSX114" s="376"/>
      <c r="MSY114" s="376"/>
      <c r="MSZ114" s="376"/>
      <c r="MTA114" s="376"/>
      <c r="MTB114" s="376"/>
      <c r="MTC114" s="376"/>
      <c r="MTD114" s="376"/>
      <c r="MTE114" s="376"/>
      <c r="MTF114" s="376"/>
      <c r="MTG114" s="376"/>
      <c r="MTH114" s="376"/>
      <c r="MTI114" s="376"/>
      <c r="MTJ114" s="376"/>
      <c r="MTK114" s="376"/>
      <c r="MTL114" s="376"/>
      <c r="MTM114" s="376"/>
      <c r="MTN114" s="376"/>
      <c r="MTO114" s="376"/>
      <c r="MTP114" s="376"/>
      <c r="MTQ114" s="376"/>
      <c r="MTR114" s="376"/>
      <c r="MTS114" s="376"/>
      <c r="MTT114" s="376"/>
      <c r="MTU114" s="376"/>
      <c r="MTV114" s="376"/>
      <c r="MTW114" s="376"/>
      <c r="MTX114" s="376"/>
      <c r="MTY114" s="376"/>
      <c r="MTZ114" s="376"/>
      <c r="MUA114" s="376"/>
      <c r="MUB114" s="376"/>
      <c r="MUC114" s="376"/>
      <c r="MUD114" s="376"/>
      <c r="MUE114" s="376"/>
      <c r="MUF114" s="376"/>
      <c r="MUG114" s="376"/>
      <c r="MUH114" s="376"/>
      <c r="MUI114" s="376"/>
      <c r="MUJ114" s="376"/>
      <c r="MUK114" s="376"/>
      <c r="MUL114" s="376"/>
      <c r="MUM114" s="376"/>
      <c r="MUN114" s="376"/>
      <c r="MUO114" s="376"/>
      <c r="MUP114" s="376"/>
      <c r="MUQ114" s="376"/>
      <c r="MUR114" s="376"/>
      <c r="MUS114" s="376"/>
      <c r="MUT114" s="376"/>
      <c r="MUU114" s="376"/>
      <c r="MUV114" s="376"/>
      <c r="MUW114" s="376"/>
      <c r="MUX114" s="376"/>
      <c r="MUY114" s="376"/>
      <c r="MUZ114" s="376"/>
      <c r="MVA114" s="376"/>
      <c r="MVB114" s="376"/>
      <c r="MVC114" s="376"/>
      <c r="MVD114" s="376"/>
      <c r="MVE114" s="376"/>
      <c r="MVF114" s="376"/>
      <c r="MVG114" s="376"/>
      <c r="MVH114" s="376"/>
      <c r="MVI114" s="376"/>
      <c r="MVJ114" s="376"/>
      <c r="MVK114" s="376"/>
      <c r="MVL114" s="376"/>
      <c r="MVM114" s="376"/>
      <c r="MVN114" s="376"/>
      <c r="MVO114" s="376"/>
      <c r="MVP114" s="376"/>
      <c r="MVQ114" s="376"/>
      <c r="MVR114" s="376"/>
      <c r="MVS114" s="376"/>
      <c r="MVT114" s="376"/>
      <c r="MVU114" s="376"/>
      <c r="MVV114" s="376"/>
      <c r="MVW114" s="376"/>
      <c r="MVX114" s="376"/>
      <c r="MVY114" s="376"/>
      <c r="MVZ114" s="376"/>
      <c r="MWA114" s="376"/>
      <c r="MWB114" s="376"/>
      <c r="MWC114" s="376"/>
      <c r="MWD114" s="376"/>
      <c r="MWE114" s="376"/>
      <c r="MWF114" s="376"/>
      <c r="MWG114" s="376"/>
      <c r="MWH114" s="376"/>
      <c r="MWI114" s="376"/>
      <c r="MWJ114" s="376"/>
      <c r="MWK114" s="376"/>
      <c r="MWL114" s="376"/>
      <c r="MWM114" s="376"/>
      <c r="MWN114" s="376"/>
      <c r="MWO114" s="376"/>
      <c r="MWP114" s="376"/>
      <c r="MWQ114" s="376"/>
      <c r="MWR114" s="376"/>
      <c r="MWS114" s="376"/>
      <c r="MWT114" s="376"/>
      <c r="MWU114" s="376"/>
      <c r="MWV114" s="376"/>
      <c r="MWW114" s="376"/>
      <c r="MWX114" s="376"/>
      <c r="MWY114" s="376"/>
      <c r="MWZ114" s="376"/>
      <c r="MXA114" s="376"/>
      <c r="MXB114" s="376"/>
      <c r="MXC114" s="376"/>
      <c r="MXD114" s="376"/>
      <c r="MXE114" s="376"/>
      <c r="MXF114" s="376"/>
      <c r="MXG114" s="376"/>
      <c r="MXH114" s="376"/>
      <c r="MXI114" s="376"/>
      <c r="MXJ114" s="376"/>
      <c r="MXK114" s="376"/>
      <c r="MXL114" s="376"/>
      <c r="MXM114" s="376"/>
      <c r="MXN114" s="376"/>
      <c r="MXO114" s="376"/>
      <c r="MXP114" s="376"/>
      <c r="MXQ114" s="376"/>
      <c r="MXR114" s="376"/>
      <c r="MXS114" s="376"/>
      <c r="MXT114" s="376"/>
      <c r="MXU114" s="376"/>
      <c r="MXV114" s="376"/>
      <c r="MXW114" s="376"/>
      <c r="MXX114" s="376"/>
      <c r="MXY114" s="376"/>
      <c r="MXZ114" s="376"/>
      <c r="MYA114" s="376"/>
      <c r="MYB114" s="376"/>
      <c r="MYC114" s="376"/>
      <c r="MYD114" s="376"/>
      <c r="MYE114" s="376"/>
      <c r="MYF114" s="376"/>
      <c r="MYG114" s="376"/>
      <c r="MYH114" s="376"/>
      <c r="MYI114" s="376"/>
      <c r="MYJ114" s="376"/>
      <c r="MYK114" s="376"/>
      <c r="MYL114" s="376"/>
      <c r="MYM114" s="376"/>
      <c r="MYN114" s="376"/>
      <c r="MYO114" s="376"/>
      <c r="MYP114" s="376"/>
      <c r="MYQ114" s="376"/>
      <c r="MYR114" s="376"/>
      <c r="MYS114" s="376"/>
      <c r="MYT114" s="376"/>
      <c r="MYU114" s="376"/>
      <c r="MYV114" s="376"/>
      <c r="MYW114" s="376"/>
      <c r="MYX114" s="376"/>
      <c r="MYY114" s="376"/>
      <c r="MYZ114" s="376"/>
      <c r="MZA114" s="376"/>
      <c r="MZB114" s="376"/>
      <c r="MZC114" s="376"/>
      <c r="MZD114" s="376"/>
      <c r="MZE114" s="376"/>
      <c r="MZF114" s="376"/>
      <c r="MZG114" s="376"/>
      <c r="MZH114" s="376"/>
      <c r="MZI114" s="376"/>
      <c r="MZJ114" s="376"/>
      <c r="MZK114" s="376"/>
      <c r="MZL114" s="376"/>
      <c r="MZM114" s="376"/>
      <c r="MZN114" s="376"/>
      <c r="MZO114" s="376"/>
      <c r="MZP114" s="376"/>
      <c r="MZQ114" s="376"/>
      <c r="MZR114" s="376"/>
      <c r="MZS114" s="376"/>
      <c r="MZT114" s="376"/>
      <c r="MZU114" s="376"/>
      <c r="MZV114" s="376"/>
      <c r="MZW114" s="376"/>
      <c r="MZX114" s="376"/>
      <c r="MZY114" s="376"/>
      <c r="MZZ114" s="376"/>
      <c r="NAA114" s="376"/>
      <c r="NAB114" s="376"/>
      <c r="NAC114" s="376"/>
      <c r="NAD114" s="376"/>
      <c r="NAE114" s="376"/>
      <c r="NAF114" s="376"/>
      <c r="NAG114" s="376"/>
      <c r="NAH114" s="376"/>
      <c r="NAI114" s="376"/>
      <c r="NAJ114" s="376"/>
      <c r="NAK114" s="376"/>
      <c r="NAL114" s="376"/>
      <c r="NAM114" s="376"/>
      <c r="NAN114" s="376"/>
      <c r="NAO114" s="376"/>
      <c r="NAP114" s="376"/>
      <c r="NAQ114" s="376"/>
      <c r="NAR114" s="376"/>
      <c r="NAS114" s="376"/>
      <c r="NAT114" s="376"/>
      <c r="NAU114" s="376"/>
      <c r="NAV114" s="376"/>
      <c r="NAW114" s="376"/>
      <c r="NAX114" s="376"/>
      <c r="NAY114" s="376"/>
      <c r="NAZ114" s="376"/>
      <c r="NBA114" s="376"/>
      <c r="NBB114" s="376"/>
      <c r="NBC114" s="376"/>
      <c r="NBD114" s="376"/>
      <c r="NBE114" s="376"/>
      <c r="NBF114" s="376"/>
      <c r="NBG114" s="376"/>
      <c r="NBH114" s="376"/>
      <c r="NBI114" s="376"/>
      <c r="NBJ114" s="376"/>
      <c r="NBK114" s="376"/>
      <c r="NBL114" s="376"/>
      <c r="NBM114" s="376"/>
      <c r="NBN114" s="376"/>
      <c r="NBO114" s="376"/>
      <c r="NBP114" s="376"/>
      <c r="NBQ114" s="376"/>
      <c r="NBR114" s="376"/>
      <c r="NBS114" s="376"/>
      <c r="NBT114" s="376"/>
      <c r="NBU114" s="376"/>
      <c r="NBV114" s="376"/>
      <c r="NBW114" s="376"/>
      <c r="NBX114" s="376"/>
      <c r="NBY114" s="376"/>
      <c r="NBZ114" s="376"/>
      <c r="NCA114" s="376"/>
      <c r="NCB114" s="376"/>
      <c r="NCC114" s="376"/>
      <c r="NCD114" s="376"/>
      <c r="NCE114" s="376"/>
      <c r="NCF114" s="376"/>
      <c r="NCG114" s="376"/>
      <c r="NCH114" s="376"/>
      <c r="NCI114" s="376"/>
      <c r="NCJ114" s="376"/>
      <c r="NCK114" s="376"/>
      <c r="NCL114" s="376"/>
      <c r="NCM114" s="376"/>
      <c r="NCN114" s="376"/>
      <c r="NCO114" s="376"/>
      <c r="NCP114" s="376"/>
      <c r="NCQ114" s="376"/>
      <c r="NCR114" s="376"/>
      <c r="NCS114" s="376"/>
      <c r="NCT114" s="376"/>
      <c r="NCU114" s="376"/>
      <c r="NCV114" s="376"/>
      <c r="NCW114" s="376"/>
      <c r="NCX114" s="376"/>
      <c r="NCY114" s="376"/>
      <c r="NCZ114" s="376"/>
      <c r="NDA114" s="376"/>
      <c r="NDB114" s="376"/>
      <c r="NDC114" s="376"/>
      <c r="NDD114" s="376"/>
      <c r="NDE114" s="376"/>
      <c r="NDF114" s="376"/>
      <c r="NDG114" s="376"/>
      <c r="NDH114" s="376"/>
      <c r="NDI114" s="376"/>
      <c r="NDJ114" s="376"/>
      <c r="NDK114" s="376"/>
      <c r="NDL114" s="376"/>
      <c r="NDM114" s="376"/>
      <c r="NDN114" s="376"/>
      <c r="NDO114" s="376"/>
      <c r="NDP114" s="376"/>
      <c r="NDQ114" s="376"/>
      <c r="NDR114" s="376"/>
      <c r="NDS114" s="376"/>
      <c r="NDT114" s="376"/>
      <c r="NDU114" s="376"/>
      <c r="NDV114" s="376"/>
      <c r="NDW114" s="376"/>
      <c r="NDX114" s="376"/>
      <c r="NDY114" s="376"/>
      <c r="NDZ114" s="376"/>
      <c r="NEA114" s="376"/>
      <c r="NEB114" s="376"/>
      <c r="NEC114" s="376"/>
      <c r="NED114" s="376"/>
      <c r="NEE114" s="376"/>
      <c r="NEF114" s="376"/>
      <c r="NEG114" s="376"/>
      <c r="NEH114" s="376"/>
      <c r="NEI114" s="376"/>
      <c r="NEJ114" s="376"/>
      <c r="NEK114" s="376"/>
      <c r="NEL114" s="376"/>
      <c r="NEM114" s="376"/>
      <c r="NEN114" s="376"/>
      <c r="NEO114" s="376"/>
      <c r="NEP114" s="376"/>
      <c r="NEQ114" s="376"/>
      <c r="NER114" s="376"/>
      <c r="NES114" s="376"/>
      <c r="NET114" s="376"/>
      <c r="NEU114" s="376"/>
      <c r="NEV114" s="376"/>
      <c r="NEW114" s="376"/>
      <c r="NEX114" s="376"/>
      <c r="NEY114" s="376"/>
      <c r="NEZ114" s="376"/>
      <c r="NFA114" s="376"/>
      <c r="NFB114" s="376"/>
      <c r="NFC114" s="376"/>
      <c r="NFD114" s="376"/>
      <c r="NFE114" s="376"/>
      <c r="NFF114" s="376"/>
      <c r="NFG114" s="376"/>
      <c r="NFH114" s="376"/>
      <c r="NFI114" s="376"/>
      <c r="NFJ114" s="376"/>
      <c r="NFK114" s="376"/>
      <c r="NFL114" s="376"/>
      <c r="NFM114" s="376"/>
      <c r="NFN114" s="376"/>
      <c r="NFO114" s="376"/>
      <c r="NFP114" s="376"/>
      <c r="NFQ114" s="376"/>
      <c r="NFR114" s="376"/>
      <c r="NFS114" s="376"/>
      <c r="NFT114" s="376"/>
      <c r="NFU114" s="376"/>
      <c r="NFV114" s="376"/>
      <c r="NFW114" s="376"/>
      <c r="NFX114" s="376"/>
      <c r="NFY114" s="376"/>
      <c r="NFZ114" s="376"/>
      <c r="NGA114" s="376"/>
      <c r="NGB114" s="376"/>
      <c r="NGC114" s="376"/>
      <c r="NGD114" s="376"/>
      <c r="NGE114" s="376"/>
      <c r="NGF114" s="376"/>
      <c r="NGG114" s="376"/>
      <c r="NGH114" s="376"/>
      <c r="NGI114" s="376"/>
      <c r="NGJ114" s="376"/>
      <c r="NGK114" s="376"/>
      <c r="NGL114" s="376"/>
      <c r="NGM114" s="376"/>
      <c r="NGN114" s="376"/>
      <c r="NGO114" s="376"/>
      <c r="NGP114" s="376"/>
      <c r="NGQ114" s="376"/>
      <c r="NGR114" s="376"/>
      <c r="NGS114" s="376"/>
      <c r="NGT114" s="376"/>
      <c r="NGU114" s="376"/>
      <c r="NGV114" s="376"/>
      <c r="NGW114" s="376"/>
      <c r="NGX114" s="376"/>
      <c r="NGY114" s="376"/>
      <c r="NGZ114" s="376"/>
      <c r="NHA114" s="376"/>
      <c r="NHB114" s="376"/>
      <c r="NHC114" s="376"/>
      <c r="NHD114" s="376"/>
      <c r="NHE114" s="376"/>
      <c r="NHF114" s="376"/>
      <c r="NHG114" s="376"/>
      <c r="NHH114" s="376"/>
      <c r="NHI114" s="376"/>
      <c r="NHJ114" s="376"/>
      <c r="NHK114" s="376"/>
      <c r="NHL114" s="376"/>
      <c r="NHM114" s="376"/>
      <c r="NHN114" s="376"/>
      <c r="NHO114" s="376"/>
      <c r="NHP114" s="376"/>
      <c r="NHQ114" s="376"/>
      <c r="NHR114" s="376"/>
      <c r="NHS114" s="376"/>
      <c r="NHT114" s="376"/>
      <c r="NHU114" s="376"/>
      <c r="NHV114" s="376"/>
      <c r="NHW114" s="376"/>
      <c r="NHX114" s="376"/>
      <c r="NHY114" s="376"/>
      <c r="NHZ114" s="376"/>
      <c r="NIA114" s="376"/>
      <c r="NIB114" s="376"/>
      <c r="NIC114" s="376"/>
      <c r="NID114" s="376"/>
      <c r="NIE114" s="376"/>
      <c r="NIF114" s="376"/>
      <c r="NIG114" s="376"/>
      <c r="NIH114" s="376"/>
      <c r="NII114" s="376"/>
      <c r="NIJ114" s="376"/>
      <c r="NIK114" s="376"/>
      <c r="NIL114" s="376"/>
      <c r="NIM114" s="376"/>
      <c r="NIN114" s="376"/>
      <c r="NIO114" s="376"/>
      <c r="NIP114" s="376"/>
      <c r="NIQ114" s="376"/>
      <c r="NIR114" s="376"/>
      <c r="NIS114" s="376"/>
      <c r="NIT114" s="376"/>
      <c r="NIU114" s="376"/>
      <c r="NIV114" s="376"/>
      <c r="NIW114" s="376"/>
      <c r="NIX114" s="376"/>
      <c r="NIY114" s="376"/>
      <c r="NIZ114" s="376"/>
      <c r="NJA114" s="376"/>
      <c r="NJB114" s="376"/>
      <c r="NJC114" s="376"/>
      <c r="NJD114" s="376"/>
      <c r="NJE114" s="376"/>
      <c r="NJF114" s="376"/>
      <c r="NJG114" s="376"/>
      <c r="NJH114" s="376"/>
      <c r="NJI114" s="376"/>
      <c r="NJJ114" s="376"/>
      <c r="NJK114" s="376"/>
      <c r="NJL114" s="376"/>
      <c r="NJM114" s="376"/>
      <c r="NJN114" s="376"/>
      <c r="NJO114" s="376"/>
      <c r="NJP114" s="376"/>
      <c r="NJQ114" s="376"/>
      <c r="NJR114" s="376"/>
      <c r="NJS114" s="376"/>
      <c r="NJT114" s="376"/>
      <c r="NJU114" s="376"/>
      <c r="NJV114" s="376"/>
      <c r="NJW114" s="376"/>
      <c r="NJX114" s="376"/>
      <c r="NJY114" s="376"/>
      <c r="NJZ114" s="376"/>
      <c r="NKA114" s="376"/>
      <c r="NKB114" s="376"/>
      <c r="NKC114" s="376"/>
      <c r="NKD114" s="376"/>
      <c r="NKE114" s="376"/>
      <c r="NKF114" s="376"/>
      <c r="NKG114" s="376"/>
      <c r="NKH114" s="376"/>
      <c r="NKI114" s="376"/>
      <c r="NKJ114" s="376"/>
      <c r="NKK114" s="376"/>
      <c r="NKL114" s="376"/>
      <c r="NKM114" s="376"/>
      <c r="NKN114" s="376"/>
      <c r="NKO114" s="376"/>
      <c r="NKP114" s="376"/>
      <c r="NKQ114" s="376"/>
      <c r="NKR114" s="376"/>
      <c r="NKS114" s="376"/>
      <c r="NKT114" s="376"/>
      <c r="NKU114" s="376"/>
      <c r="NKV114" s="376"/>
      <c r="NKW114" s="376"/>
      <c r="NKX114" s="376"/>
      <c r="NKY114" s="376"/>
      <c r="NKZ114" s="376"/>
      <c r="NLA114" s="376"/>
      <c r="NLB114" s="376"/>
      <c r="NLC114" s="376"/>
      <c r="NLD114" s="376"/>
      <c r="NLE114" s="376"/>
      <c r="NLF114" s="376"/>
      <c r="NLG114" s="376"/>
      <c r="NLH114" s="376"/>
      <c r="NLI114" s="376"/>
      <c r="NLJ114" s="376"/>
      <c r="NLK114" s="376"/>
      <c r="NLL114" s="376"/>
      <c r="NLM114" s="376"/>
      <c r="NLN114" s="376"/>
      <c r="NLO114" s="376"/>
      <c r="NLP114" s="376"/>
      <c r="NLQ114" s="376"/>
      <c r="NLR114" s="376"/>
      <c r="NLS114" s="376"/>
      <c r="NLT114" s="376"/>
      <c r="NLU114" s="376"/>
      <c r="NLV114" s="376"/>
      <c r="NLW114" s="376"/>
      <c r="NLX114" s="376"/>
      <c r="NLY114" s="376"/>
      <c r="NLZ114" s="376"/>
      <c r="NMA114" s="376"/>
      <c r="NMB114" s="376"/>
      <c r="NMC114" s="376"/>
      <c r="NMD114" s="376"/>
      <c r="NME114" s="376"/>
      <c r="NMF114" s="376"/>
      <c r="NMG114" s="376"/>
      <c r="NMH114" s="376"/>
      <c r="NMI114" s="376"/>
      <c r="NMJ114" s="376"/>
      <c r="NMK114" s="376"/>
      <c r="NML114" s="376"/>
      <c r="NMM114" s="376"/>
      <c r="NMN114" s="376"/>
      <c r="NMO114" s="376"/>
      <c r="NMP114" s="376"/>
      <c r="NMQ114" s="376"/>
      <c r="NMR114" s="376"/>
      <c r="NMS114" s="376"/>
      <c r="NMT114" s="376"/>
      <c r="NMU114" s="376"/>
      <c r="NMV114" s="376"/>
      <c r="NMW114" s="376"/>
      <c r="NMX114" s="376"/>
      <c r="NMY114" s="376"/>
      <c r="NMZ114" s="376"/>
      <c r="NNA114" s="376"/>
      <c r="NNB114" s="376"/>
      <c r="NNC114" s="376"/>
      <c r="NND114" s="376"/>
      <c r="NNE114" s="376"/>
      <c r="NNF114" s="376"/>
      <c r="NNG114" s="376"/>
      <c r="NNH114" s="376"/>
      <c r="NNI114" s="376"/>
      <c r="NNJ114" s="376"/>
      <c r="NNK114" s="376"/>
      <c r="NNL114" s="376"/>
      <c r="NNM114" s="376"/>
      <c r="NNN114" s="376"/>
      <c r="NNO114" s="376"/>
      <c r="NNP114" s="376"/>
      <c r="NNQ114" s="376"/>
      <c r="NNR114" s="376"/>
      <c r="NNS114" s="376"/>
      <c r="NNT114" s="376"/>
      <c r="NNU114" s="376"/>
      <c r="NNV114" s="376"/>
      <c r="NNW114" s="376"/>
      <c r="NNX114" s="376"/>
      <c r="NNY114" s="376"/>
      <c r="NNZ114" s="376"/>
      <c r="NOA114" s="376"/>
      <c r="NOB114" s="376"/>
      <c r="NOC114" s="376"/>
      <c r="NOD114" s="376"/>
      <c r="NOE114" s="376"/>
      <c r="NOF114" s="376"/>
      <c r="NOG114" s="376"/>
      <c r="NOH114" s="376"/>
      <c r="NOI114" s="376"/>
      <c r="NOJ114" s="376"/>
      <c r="NOK114" s="376"/>
      <c r="NOL114" s="376"/>
      <c r="NOM114" s="376"/>
      <c r="NON114" s="376"/>
      <c r="NOO114" s="376"/>
      <c r="NOP114" s="376"/>
      <c r="NOQ114" s="376"/>
      <c r="NOR114" s="376"/>
      <c r="NOS114" s="376"/>
      <c r="NOT114" s="376"/>
      <c r="NOU114" s="376"/>
      <c r="NOV114" s="376"/>
      <c r="NOW114" s="376"/>
      <c r="NOX114" s="376"/>
      <c r="NOY114" s="376"/>
      <c r="NOZ114" s="376"/>
      <c r="NPA114" s="376"/>
      <c r="NPB114" s="376"/>
      <c r="NPC114" s="376"/>
      <c r="NPD114" s="376"/>
      <c r="NPE114" s="376"/>
      <c r="NPF114" s="376"/>
      <c r="NPG114" s="376"/>
      <c r="NPH114" s="376"/>
      <c r="NPI114" s="376"/>
      <c r="NPJ114" s="376"/>
      <c r="NPK114" s="376"/>
      <c r="NPL114" s="376"/>
      <c r="NPM114" s="376"/>
      <c r="NPN114" s="376"/>
      <c r="NPO114" s="376"/>
      <c r="NPP114" s="376"/>
      <c r="NPQ114" s="376"/>
      <c r="NPR114" s="376"/>
      <c r="NPS114" s="376"/>
      <c r="NPT114" s="376"/>
      <c r="NPU114" s="376"/>
      <c r="NPV114" s="376"/>
      <c r="NPW114" s="376"/>
      <c r="NPX114" s="376"/>
      <c r="NPY114" s="376"/>
      <c r="NPZ114" s="376"/>
      <c r="NQA114" s="376"/>
      <c r="NQB114" s="376"/>
      <c r="NQC114" s="376"/>
      <c r="NQD114" s="376"/>
      <c r="NQE114" s="376"/>
      <c r="NQF114" s="376"/>
      <c r="NQG114" s="376"/>
      <c r="NQH114" s="376"/>
      <c r="NQI114" s="376"/>
      <c r="NQJ114" s="376"/>
      <c r="NQK114" s="376"/>
      <c r="NQL114" s="376"/>
      <c r="NQM114" s="376"/>
      <c r="NQN114" s="376"/>
      <c r="NQO114" s="376"/>
      <c r="NQP114" s="376"/>
      <c r="NQQ114" s="376"/>
      <c r="NQR114" s="376"/>
      <c r="NQS114" s="376"/>
      <c r="NQT114" s="376"/>
      <c r="NQU114" s="376"/>
      <c r="NQV114" s="376"/>
      <c r="NQW114" s="376"/>
      <c r="NQX114" s="376"/>
      <c r="NQY114" s="376"/>
      <c r="NQZ114" s="376"/>
      <c r="NRA114" s="376"/>
      <c r="NRB114" s="376"/>
      <c r="NRC114" s="376"/>
      <c r="NRD114" s="376"/>
      <c r="NRE114" s="376"/>
      <c r="NRF114" s="376"/>
      <c r="NRG114" s="376"/>
      <c r="NRH114" s="376"/>
      <c r="NRI114" s="376"/>
      <c r="NRJ114" s="376"/>
      <c r="NRK114" s="376"/>
      <c r="NRL114" s="376"/>
      <c r="NRM114" s="376"/>
      <c r="NRN114" s="376"/>
      <c r="NRO114" s="376"/>
      <c r="NRP114" s="376"/>
      <c r="NRQ114" s="376"/>
      <c r="NRR114" s="376"/>
      <c r="NRS114" s="376"/>
      <c r="NRT114" s="376"/>
      <c r="NRU114" s="376"/>
      <c r="NRV114" s="376"/>
      <c r="NRW114" s="376"/>
      <c r="NRX114" s="376"/>
      <c r="NRY114" s="376"/>
      <c r="NRZ114" s="376"/>
      <c r="NSA114" s="376"/>
      <c r="NSB114" s="376"/>
      <c r="NSC114" s="376"/>
      <c r="NSD114" s="376"/>
      <c r="NSE114" s="376"/>
      <c r="NSF114" s="376"/>
      <c r="NSG114" s="376"/>
      <c r="NSH114" s="376"/>
      <c r="NSI114" s="376"/>
      <c r="NSJ114" s="376"/>
      <c r="NSK114" s="376"/>
      <c r="NSL114" s="376"/>
      <c r="NSM114" s="376"/>
      <c r="NSN114" s="376"/>
      <c r="NSO114" s="376"/>
      <c r="NSP114" s="376"/>
      <c r="NSQ114" s="376"/>
      <c r="NSR114" s="376"/>
      <c r="NSS114" s="376"/>
      <c r="NST114" s="376"/>
      <c r="NSU114" s="376"/>
      <c r="NSV114" s="376"/>
      <c r="NSW114" s="376"/>
      <c r="NSX114" s="376"/>
      <c r="NSY114" s="376"/>
      <c r="NSZ114" s="376"/>
      <c r="NTA114" s="376"/>
      <c r="NTB114" s="376"/>
      <c r="NTC114" s="376"/>
      <c r="NTD114" s="376"/>
      <c r="NTE114" s="376"/>
      <c r="NTF114" s="376"/>
      <c r="NTG114" s="376"/>
      <c r="NTH114" s="376"/>
      <c r="NTI114" s="376"/>
      <c r="NTJ114" s="376"/>
      <c r="NTK114" s="376"/>
      <c r="NTL114" s="376"/>
      <c r="NTM114" s="376"/>
      <c r="NTN114" s="376"/>
      <c r="NTO114" s="376"/>
      <c r="NTP114" s="376"/>
      <c r="NTQ114" s="376"/>
      <c r="NTR114" s="376"/>
      <c r="NTS114" s="376"/>
      <c r="NTT114" s="376"/>
      <c r="NTU114" s="376"/>
      <c r="NTV114" s="376"/>
      <c r="NTW114" s="376"/>
      <c r="NTX114" s="376"/>
      <c r="NTY114" s="376"/>
      <c r="NTZ114" s="376"/>
      <c r="NUA114" s="376"/>
      <c r="NUB114" s="376"/>
      <c r="NUC114" s="376"/>
      <c r="NUD114" s="376"/>
      <c r="NUE114" s="376"/>
      <c r="NUF114" s="376"/>
      <c r="NUG114" s="376"/>
      <c r="NUH114" s="376"/>
      <c r="NUI114" s="376"/>
      <c r="NUJ114" s="376"/>
      <c r="NUK114" s="376"/>
      <c r="NUL114" s="376"/>
      <c r="NUM114" s="376"/>
      <c r="NUN114" s="376"/>
      <c r="NUO114" s="376"/>
      <c r="NUP114" s="376"/>
      <c r="NUQ114" s="376"/>
      <c r="NUR114" s="376"/>
      <c r="NUS114" s="376"/>
      <c r="NUT114" s="376"/>
      <c r="NUU114" s="376"/>
      <c r="NUV114" s="376"/>
      <c r="NUW114" s="376"/>
      <c r="NUX114" s="376"/>
      <c r="NUY114" s="376"/>
      <c r="NUZ114" s="376"/>
      <c r="NVA114" s="376"/>
      <c r="NVB114" s="376"/>
      <c r="NVC114" s="376"/>
      <c r="NVD114" s="376"/>
      <c r="NVE114" s="376"/>
      <c r="NVF114" s="376"/>
      <c r="NVG114" s="376"/>
      <c r="NVH114" s="376"/>
      <c r="NVI114" s="376"/>
      <c r="NVJ114" s="376"/>
      <c r="NVK114" s="376"/>
      <c r="NVL114" s="376"/>
      <c r="NVM114" s="376"/>
      <c r="NVN114" s="376"/>
      <c r="NVO114" s="376"/>
      <c r="NVP114" s="376"/>
      <c r="NVQ114" s="376"/>
      <c r="NVR114" s="376"/>
      <c r="NVS114" s="376"/>
      <c r="NVT114" s="376"/>
      <c r="NVU114" s="376"/>
      <c r="NVV114" s="376"/>
      <c r="NVW114" s="376"/>
      <c r="NVX114" s="376"/>
      <c r="NVY114" s="376"/>
      <c r="NVZ114" s="376"/>
      <c r="NWA114" s="376"/>
      <c r="NWB114" s="376"/>
      <c r="NWC114" s="376"/>
      <c r="NWD114" s="376"/>
      <c r="NWE114" s="376"/>
      <c r="NWF114" s="376"/>
      <c r="NWG114" s="376"/>
      <c r="NWH114" s="376"/>
      <c r="NWI114" s="376"/>
      <c r="NWJ114" s="376"/>
      <c r="NWK114" s="376"/>
      <c r="NWL114" s="376"/>
      <c r="NWM114" s="376"/>
      <c r="NWN114" s="376"/>
      <c r="NWO114" s="376"/>
      <c r="NWP114" s="376"/>
      <c r="NWQ114" s="376"/>
      <c r="NWR114" s="376"/>
      <c r="NWS114" s="376"/>
      <c r="NWT114" s="376"/>
      <c r="NWU114" s="376"/>
      <c r="NWV114" s="376"/>
      <c r="NWW114" s="376"/>
      <c r="NWX114" s="376"/>
      <c r="NWY114" s="376"/>
      <c r="NWZ114" s="376"/>
      <c r="NXA114" s="376"/>
      <c r="NXB114" s="376"/>
      <c r="NXC114" s="376"/>
      <c r="NXD114" s="376"/>
      <c r="NXE114" s="376"/>
      <c r="NXF114" s="376"/>
      <c r="NXG114" s="376"/>
      <c r="NXH114" s="376"/>
      <c r="NXI114" s="376"/>
      <c r="NXJ114" s="376"/>
      <c r="NXK114" s="376"/>
      <c r="NXL114" s="376"/>
      <c r="NXM114" s="376"/>
      <c r="NXN114" s="376"/>
      <c r="NXO114" s="376"/>
      <c r="NXP114" s="376"/>
      <c r="NXQ114" s="376"/>
      <c r="NXR114" s="376"/>
      <c r="NXS114" s="376"/>
      <c r="NXT114" s="376"/>
      <c r="NXU114" s="376"/>
      <c r="NXV114" s="376"/>
      <c r="NXW114" s="376"/>
      <c r="NXX114" s="376"/>
      <c r="NXY114" s="376"/>
      <c r="NXZ114" s="376"/>
      <c r="NYA114" s="376"/>
      <c r="NYB114" s="376"/>
      <c r="NYC114" s="376"/>
      <c r="NYD114" s="376"/>
      <c r="NYE114" s="376"/>
      <c r="NYF114" s="376"/>
      <c r="NYG114" s="376"/>
      <c r="NYH114" s="376"/>
      <c r="NYI114" s="376"/>
      <c r="NYJ114" s="376"/>
      <c r="NYK114" s="376"/>
      <c r="NYL114" s="376"/>
      <c r="NYM114" s="376"/>
      <c r="NYN114" s="376"/>
      <c r="NYO114" s="376"/>
      <c r="NYP114" s="376"/>
      <c r="NYQ114" s="376"/>
      <c r="NYR114" s="376"/>
      <c r="NYS114" s="376"/>
      <c r="NYT114" s="376"/>
      <c r="NYU114" s="376"/>
      <c r="NYV114" s="376"/>
      <c r="NYW114" s="376"/>
      <c r="NYX114" s="376"/>
      <c r="NYY114" s="376"/>
      <c r="NYZ114" s="376"/>
      <c r="NZA114" s="376"/>
      <c r="NZB114" s="376"/>
      <c r="NZC114" s="376"/>
      <c r="NZD114" s="376"/>
      <c r="NZE114" s="376"/>
      <c r="NZF114" s="376"/>
      <c r="NZG114" s="376"/>
      <c r="NZH114" s="376"/>
      <c r="NZI114" s="376"/>
      <c r="NZJ114" s="376"/>
      <c r="NZK114" s="376"/>
      <c r="NZL114" s="376"/>
      <c r="NZM114" s="376"/>
      <c r="NZN114" s="376"/>
      <c r="NZO114" s="376"/>
      <c r="NZP114" s="376"/>
      <c r="NZQ114" s="376"/>
      <c r="NZR114" s="376"/>
      <c r="NZS114" s="376"/>
      <c r="NZT114" s="376"/>
      <c r="NZU114" s="376"/>
      <c r="NZV114" s="376"/>
      <c r="NZW114" s="376"/>
      <c r="NZX114" s="376"/>
      <c r="NZY114" s="376"/>
      <c r="NZZ114" s="376"/>
      <c r="OAA114" s="376"/>
      <c r="OAB114" s="376"/>
      <c r="OAC114" s="376"/>
      <c r="OAD114" s="376"/>
      <c r="OAE114" s="376"/>
      <c r="OAF114" s="376"/>
      <c r="OAG114" s="376"/>
      <c r="OAH114" s="376"/>
      <c r="OAI114" s="376"/>
      <c r="OAJ114" s="376"/>
      <c r="OAK114" s="376"/>
      <c r="OAL114" s="376"/>
      <c r="OAM114" s="376"/>
      <c r="OAN114" s="376"/>
      <c r="OAO114" s="376"/>
      <c r="OAP114" s="376"/>
      <c r="OAQ114" s="376"/>
      <c r="OAR114" s="376"/>
      <c r="OAS114" s="376"/>
      <c r="OAT114" s="376"/>
      <c r="OAU114" s="376"/>
      <c r="OAV114" s="376"/>
      <c r="OAW114" s="376"/>
      <c r="OAX114" s="376"/>
      <c r="OAY114" s="376"/>
      <c r="OAZ114" s="376"/>
      <c r="OBA114" s="376"/>
      <c r="OBB114" s="376"/>
      <c r="OBC114" s="376"/>
      <c r="OBD114" s="376"/>
      <c r="OBE114" s="376"/>
      <c r="OBF114" s="376"/>
      <c r="OBG114" s="376"/>
      <c r="OBH114" s="376"/>
      <c r="OBI114" s="376"/>
      <c r="OBJ114" s="376"/>
      <c r="OBK114" s="376"/>
      <c r="OBL114" s="376"/>
      <c r="OBM114" s="376"/>
      <c r="OBN114" s="376"/>
      <c r="OBO114" s="376"/>
      <c r="OBP114" s="376"/>
      <c r="OBQ114" s="376"/>
      <c r="OBR114" s="376"/>
      <c r="OBS114" s="376"/>
      <c r="OBT114" s="376"/>
      <c r="OBU114" s="376"/>
      <c r="OBV114" s="376"/>
      <c r="OBW114" s="376"/>
      <c r="OBX114" s="376"/>
      <c r="OBY114" s="376"/>
      <c r="OBZ114" s="376"/>
      <c r="OCA114" s="376"/>
      <c r="OCB114" s="376"/>
      <c r="OCC114" s="376"/>
      <c r="OCD114" s="376"/>
      <c r="OCE114" s="376"/>
      <c r="OCF114" s="376"/>
      <c r="OCG114" s="376"/>
      <c r="OCH114" s="376"/>
      <c r="OCI114" s="376"/>
      <c r="OCJ114" s="376"/>
      <c r="OCK114" s="376"/>
      <c r="OCL114" s="376"/>
      <c r="OCM114" s="376"/>
      <c r="OCN114" s="376"/>
      <c r="OCO114" s="376"/>
      <c r="OCP114" s="376"/>
      <c r="OCQ114" s="376"/>
      <c r="OCR114" s="376"/>
      <c r="OCS114" s="376"/>
      <c r="OCT114" s="376"/>
      <c r="OCU114" s="376"/>
      <c r="OCV114" s="376"/>
      <c r="OCW114" s="376"/>
      <c r="OCX114" s="376"/>
      <c r="OCY114" s="376"/>
      <c r="OCZ114" s="376"/>
      <c r="ODA114" s="376"/>
      <c r="ODB114" s="376"/>
      <c r="ODC114" s="376"/>
      <c r="ODD114" s="376"/>
      <c r="ODE114" s="376"/>
      <c r="ODF114" s="376"/>
      <c r="ODG114" s="376"/>
      <c r="ODH114" s="376"/>
      <c r="ODI114" s="376"/>
      <c r="ODJ114" s="376"/>
      <c r="ODK114" s="376"/>
      <c r="ODL114" s="376"/>
      <c r="ODM114" s="376"/>
      <c r="ODN114" s="376"/>
      <c r="ODO114" s="376"/>
      <c r="ODP114" s="376"/>
      <c r="ODQ114" s="376"/>
      <c r="ODR114" s="376"/>
      <c r="ODS114" s="376"/>
      <c r="ODT114" s="376"/>
      <c r="ODU114" s="376"/>
      <c r="ODV114" s="376"/>
      <c r="ODW114" s="376"/>
      <c r="ODX114" s="376"/>
      <c r="ODY114" s="376"/>
      <c r="ODZ114" s="376"/>
      <c r="OEA114" s="376"/>
      <c r="OEB114" s="376"/>
      <c r="OEC114" s="376"/>
      <c r="OED114" s="376"/>
      <c r="OEE114" s="376"/>
      <c r="OEF114" s="376"/>
      <c r="OEG114" s="376"/>
      <c r="OEH114" s="376"/>
      <c r="OEI114" s="376"/>
      <c r="OEJ114" s="376"/>
      <c r="OEK114" s="376"/>
      <c r="OEL114" s="376"/>
      <c r="OEM114" s="376"/>
      <c r="OEN114" s="376"/>
      <c r="OEO114" s="376"/>
      <c r="OEP114" s="376"/>
      <c r="OEQ114" s="376"/>
      <c r="OER114" s="376"/>
      <c r="OES114" s="376"/>
      <c r="OET114" s="376"/>
      <c r="OEU114" s="376"/>
      <c r="OEV114" s="376"/>
      <c r="OEW114" s="376"/>
      <c r="OEX114" s="376"/>
      <c r="OEY114" s="376"/>
      <c r="OEZ114" s="376"/>
      <c r="OFA114" s="376"/>
      <c r="OFB114" s="376"/>
      <c r="OFC114" s="376"/>
      <c r="OFD114" s="376"/>
      <c r="OFE114" s="376"/>
      <c r="OFF114" s="376"/>
      <c r="OFG114" s="376"/>
      <c r="OFH114" s="376"/>
      <c r="OFI114" s="376"/>
      <c r="OFJ114" s="376"/>
      <c r="OFK114" s="376"/>
      <c r="OFL114" s="376"/>
      <c r="OFM114" s="376"/>
      <c r="OFN114" s="376"/>
      <c r="OFO114" s="376"/>
      <c r="OFP114" s="376"/>
      <c r="OFQ114" s="376"/>
      <c r="OFR114" s="376"/>
      <c r="OFS114" s="376"/>
      <c r="OFT114" s="376"/>
      <c r="OFU114" s="376"/>
      <c r="OFV114" s="376"/>
      <c r="OFW114" s="376"/>
      <c r="OFX114" s="376"/>
      <c r="OFY114" s="376"/>
      <c r="OFZ114" s="376"/>
      <c r="OGA114" s="376"/>
      <c r="OGB114" s="376"/>
      <c r="OGC114" s="376"/>
      <c r="OGD114" s="376"/>
      <c r="OGE114" s="376"/>
      <c r="OGF114" s="376"/>
      <c r="OGG114" s="376"/>
      <c r="OGH114" s="376"/>
      <c r="OGI114" s="376"/>
      <c r="OGJ114" s="376"/>
      <c r="OGK114" s="376"/>
      <c r="OGL114" s="376"/>
      <c r="OGM114" s="376"/>
      <c r="OGN114" s="376"/>
      <c r="OGO114" s="376"/>
      <c r="OGP114" s="376"/>
      <c r="OGQ114" s="376"/>
      <c r="OGR114" s="376"/>
      <c r="OGS114" s="376"/>
      <c r="OGT114" s="376"/>
      <c r="OGU114" s="376"/>
      <c r="OGV114" s="376"/>
      <c r="OGW114" s="376"/>
      <c r="OGX114" s="376"/>
      <c r="OGY114" s="376"/>
      <c r="OGZ114" s="376"/>
      <c r="OHA114" s="376"/>
      <c r="OHB114" s="376"/>
      <c r="OHC114" s="376"/>
      <c r="OHD114" s="376"/>
      <c r="OHE114" s="376"/>
      <c r="OHF114" s="376"/>
      <c r="OHG114" s="376"/>
      <c r="OHH114" s="376"/>
      <c r="OHI114" s="376"/>
      <c r="OHJ114" s="376"/>
      <c r="OHK114" s="376"/>
      <c r="OHL114" s="376"/>
      <c r="OHM114" s="376"/>
      <c r="OHN114" s="376"/>
      <c r="OHO114" s="376"/>
      <c r="OHP114" s="376"/>
      <c r="OHQ114" s="376"/>
      <c r="OHR114" s="376"/>
      <c r="OHS114" s="376"/>
      <c r="OHT114" s="376"/>
      <c r="OHU114" s="376"/>
      <c r="OHV114" s="376"/>
      <c r="OHW114" s="376"/>
      <c r="OHX114" s="376"/>
      <c r="OHY114" s="376"/>
      <c r="OHZ114" s="376"/>
      <c r="OIA114" s="376"/>
      <c r="OIB114" s="376"/>
      <c r="OIC114" s="376"/>
      <c r="OID114" s="376"/>
      <c r="OIE114" s="376"/>
      <c r="OIF114" s="376"/>
      <c r="OIG114" s="376"/>
      <c r="OIH114" s="376"/>
      <c r="OII114" s="376"/>
      <c r="OIJ114" s="376"/>
      <c r="OIK114" s="376"/>
      <c r="OIL114" s="376"/>
      <c r="OIM114" s="376"/>
      <c r="OIN114" s="376"/>
      <c r="OIO114" s="376"/>
      <c r="OIP114" s="376"/>
      <c r="OIQ114" s="376"/>
      <c r="OIR114" s="376"/>
      <c r="OIS114" s="376"/>
      <c r="OIT114" s="376"/>
      <c r="OIU114" s="376"/>
      <c r="OIV114" s="376"/>
      <c r="OIW114" s="376"/>
      <c r="OIX114" s="376"/>
      <c r="OIY114" s="376"/>
      <c r="OIZ114" s="376"/>
      <c r="OJA114" s="376"/>
      <c r="OJB114" s="376"/>
      <c r="OJC114" s="376"/>
      <c r="OJD114" s="376"/>
      <c r="OJE114" s="376"/>
      <c r="OJF114" s="376"/>
      <c r="OJG114" s="376"/>
      <c r="OJH114" s="376"/>
      <c r="OJI114" s="376"/>
      <c r="OJJ114" s="376"/>
      <c r="OJK114" s="376"/>
      <c r="OJL114" s="376"/>
      <c r="OJM114" s="376"/>
      <c r="OJN114" s="376"/>
      <c r="OJO114" s="376"/>
      <c r="OJP114" s="376"/>
      <c r="OJQ114" s="376"/>
      <c r="OJR114" s="376"/>
      <c r="OJS114" s="376"/>
      <c r="OJT114" s="376"/>
      <c r="OJU114" s="376"/>
      <c r="OJV114" s="376"/>
      <c r="OJW114" s="376"/>
      <c r="OJX114" s="376"/>
      <c r="OJY114" s="376"/>
      <c r="OJZ114" s="376"/>
      <c r="OKA114" s="376"/>
      <c r="OKB114" s="376"/>
      <c r="OKC114" s="376"/>
      <c r="OKD114" s="376"/>
      <c r="OKE114" s="376"/>
      <c r="OKF114" s="376"/>
      <c r="OKG114" s="376"/>
      <c r="OKH114" s="376"/>
      <c r="OKI114" s="376"/>
      <c r="OKJ114" s="376"/>
      <c r="OKK114" s="376"/>
      <c r="OKL114" s="376"/>
      <c r="OKM114" s="376"/>
      <c r="OKN114" s="376"/>
      <c r="OKO114" s="376"/>
      <c r="OKP114" s="376"/>
      <c r="OKQ114" s="376"/>
      <c r="OKR114" s="376"/>
      <c r="OKS114" s="376"/>
      <c r="OKT114" s="376"/>
      <c r="OKU114" s="376"/>
      <c r="OKV114" s="376"/>
      <c r="OKW114" s="376"/>
      <c r="OKX114" s="376"/>
      <c r="OKY114" s="376"/>
      <c r="OKZ114" s="376"/>
      <c r="OLA114" s="376"/>
      <c r="OLB114" s="376"/>
      <c r="OLC114" s="376"/>
      <c r="OLD114" s="376"/>
      <c r="OLE114" s="376"/>
      <c r="OLF114" s="376"/>
      <c r="OLG114" s="376"/>
      <c r="OLH114" s="376"/>
      <c r="OLI114" s="376"/>
      <c r="OLJ114" s="376"/>
      <c r="OLK114" s="376"/>
      <c r="OLL114" s="376"/>
      <c r="OLM114" s="376"/>
      <c r="OLN114" s="376"/>
      <c r="OLO114" s="376"/>
      <c r="OLP114" s="376"/>
      <c r="OLQ114" s="376"/>
      <c r="OLR114" s="376"/>
      <c r="OLS114" s="376"/>
      <c r="OLT114" s="376"/>
      <c r="OLU114" s="376"/>
      <c r="OLV114" s="376"/>
      <c r="OLW114" s="376"/>
      <c r="OLX114" s="376"/>
      <c r="OLY114" s="376"/>
      <c r="OLZ114" s="376"/>
      <c r="OMA114" s="376"/>
      <c r="OMB114" s="376"/>
      <c r="OMC114" s="376"/>
      <c r="OMD114" s="376"/>
      <c r="OME114" s="376"/>
      <c r="OMF114" s="376"/>
      <c r="OMG114" s="376"/>
      <c r="OMH114" s="376"/>
      <c r="OMI114" s="376"/>
      <c r="OMJ114" s="376"/>
      <c r="OMK114" s="376"/>
      <c r="OML114" s="376"/>
      <c r="OMM114" s="376"/>
      <c r="OMN114" s="376"/>
      <c r="OMO114" s="376"/>
      <c r="OMP114" s="376"/>
      <c r="OMQ114" s="376"/>
      <c r="OMR114" s="376"/>
      <c r="OMS114" s="376"/>
      <c r="OMT114" s="376"/>
      <c r="OMU114" s="376"/>
      <c r="OMV114" s="376"/>
      <c r="OMW114" s="376"/>
      <c r="OMX114" s="376"/>
      <c r="OMY114" s="376"/>
      <c r="OMZ114" s="376"/>
      <c r="ONA114" s="376"/>
      <c r="ONB114" s="376"/>
      <c r="ONC114" s="376"/>
      <c r="OND114" s="376"/>
      <c r="ONE114" s="376"/>
      <c r="ONF114" s="376"/>
      <c r="ONG114" s="376"/>
      <c r="ONH114" s="376"/>
      <c r="ONI114" s="376"/>
      <c r="ONJ114" s="376"/>
      <c r="ONK114" s="376"/>
      <c r="ONL114" s="376"/>
      <c r="ONM114" s="376"/>
      <c r="ONN114" s="376"/>
      <c r="ONO114" s="376"/>
      <c r="ONP114" s="376"/>
      <c r="ONQ114" s="376"/>
      <c r="ONR114" s="376"/>
      <c r="ONS114" s="376"/>
      <c r="ONT114" s="376"/>
      <c r="ONU114" s="376"/>
      <c r="ONV114" s="376"/>
      <c r="ONW114" s="376"/>
      <c r="ONX114" s="376"/>
      <c r="ONY114" s="376"/>
      <c r="ONZ114" s="376"/>
      <c r="OOA114" s="376"/>
      <c r="OOB114" s="376"/>
      <c r="OOC114" s="376"/>
      <c r="OOD114" s="376"/>
      <c r="OOE114" s="376"/>
      <c r="OOF114" s="376"/>
      <c r="OOG114" s="376"/>
      <c r="OOH114" s="376"/>
      <c r="OOI114" s="376"/>
      <c r="OOJ114" s="376"/>
      <c r="OOK114" s="376"/>
      <c r="OOL114" s="376"/>
      <c r="OOM114" s="376"/>
      <c r="OON114" s="376"/>
      <c r="OOO114" s="376"/>
      <c r="OOP114" s="376"/>
      <c r="OOQ114" s="376"/>
      <c r="OOR114" s="376"/>
      <c r="OOS114" s="376"/>
      <c r="OOT114" s="376"/>
      <c r="OOU114" s="376"/>
      <c r="OOV114" s="376"/>
      <c r="OOW114" s="376"/>
      <c r="OOX114" s="376"/>
      <c r="OOY114" s="376"/>
      <c r="OOZ114" s="376"/>
      <c r="OPA114" s="376"/>
      <c r="OPB114" s="376"/>
      <c r="OPC114" s="376"/>
      <c r="OPD114" s="376"/>
      <c r="OPE114" s="376"/>
      <c r="OPF114" s="376"/>
      <c r="OPG114" s="376"/>
      <c r="OPH114" s="376"/>
      <c r="OPI114" s="376"/>
      <c r="OPJ114" s="376"/>
      <c r="OPK114" s="376"/>
      <c r="OPL114" s="376"/>
      <c r="OPM114" s="376"/>
      <c r="OPN114" s="376"/>
      <c r="OPO114" s="376"/>
      <c r="OPP114" s="376"/>
      <c r="OPQ114" s="376"/>
      <c r="OPR114" s="376"/>
      <c r="OPS114" s="376"/>
      <c r="OPT114" s="376"/>
      <c r="OPU114" s="376"/>
      <c r="OPV114" s="376"/>
      <c r="OPW114" s="376"/>
      <c r="OPX114" s="376"/>
      <c r="OPY114" s="376"/>
      <c r="OPZ114" s="376"/>
      <c r="OQA114" s="376"/>
      <c r="OQB114" s="376"/>
      <c r="OQC114" s="376"/>
      <c r="OQD114" s="376"/>
      <c r="OQE114" s="376"/>
      <c r="OQF114" s="376"/>
      <c r="OQG114" s="376"/>
      <c r="OQH114" s="376"/>
      <c r="OQI114" s="376"/>
      <c r="OQJ114" s="376"/>
      <c r="OQK114" s="376"/>
      <c r="OQL114" s="376"/>
      <c r="OQM114" s="376"/>
      <c r="OQN114" s="376"/>
      <c r="OQO114" s="376"/>
      <c r="OQP114" s="376"/>
      <c r="OQQ114" s="376"/>
      <c r="OQR114" s="376"/>
      <c r="OQS114" s="376"/>
      <c r="OQT114" s="376"/>
      <c r="OQU114" s="376"/>
      <c r="OQV114" s="376"/>
      <c r="OQW114" s="376"/>
      <c r="OQX114" s="376"/>
      <c r="OQY114" s="376"/>
      <c r="OQZ114" s="376"/>
      <c r="ORA114" s="376"/>
      <c r="ORB114" s="376"/>
      <c r="ORC114" s="376"/>
      <c r="ORD114" s="376"/>
      <c r="ORE114" s="376"/>
      <c r="ORF114" s="376"/>
      <c r="ORG114" s="376"/>
      <c r="ORH114" s="376"/>
      <c r="ORI114" s="376"/>
      <c r="ORJ114" s="376"/>
      <c r="ORK114" s="376"/>
      <c r="ORL114" s="376"/>
      <c r="ORM114" s="376"/>
      <c r="ORN114" s="376"/>
      <c r="ORO114" s="376"/>
      <c r="ORP114" s="376"/>
      <c r="ORQ114" s="376"/>
      <c r="ORR114" s="376"/>
      <c r="ORS114" s="376"/>
      <c r="ORT114" s="376"/>
      <c r="ORU114" s="376"/>
      <c r="ORV114" s="376"/>
      <c r="ORW114" s="376"/>
      <c r="ORX114" s="376"/>
      <c r="ORY114" s="376"/>
      <c r="ORZ114" s="376"/>
      <c r="OSA114" s="376"/>
      <c r="OSB114" s="376"/>
      <c r="OSC114" s="376"/>
      <c r="OSD114" s="376"/>
      <c r="OSE114" s="376"/>
      <c r="OSF114" s="376"/>
      <c r="OSG114" s="376"/>
      <c r="OSH114" s="376"/>
      <c r="OSI114" s="376"/>
      <c r="OSJ114" s="376"/>
      <c r="OSK114" s="376"/>
      <c r="OSL114" s="376"/>
      <c r="OSM114" s="376"/>
      <c r="OSN114" s="376"/>
      <c r="OSO114" s="376"/>
      <c r="OSP114" s="376"/>
      <c r="OSQ114" s="376"/>
      <c r="OSR114" s="376"/>
      <c r="OSS114" s="376"/>
      <c r="OST114" s="376"/>
      <c r="OSU114" s="376"/>
      <c r="OSV114" s="376"/>
      <c r="OSW114" s="376"/>
      <c r="OSX114" s="376"/>
      <c r="OSY114" s="376"/>
      <c r="OSZ114" s="376"/>
      <c r="OTA114" s="376"/>
      <c r="OTB114" s="376"/>
      <c r="OTC114" s="376"/>
      <c r="OTD114" s="376"/>
      <c r="OTE114" s="376"/>
      <c r="OTF114" s="376"/>
      <c r="OTG114" s="376"/>
      <c r="OTH114" s="376"/>
      <c r="OTI114" s="376"/>
      <c r="OTJ114" s="376"/>
      <c r="OTK114" s="376"/>
      <c r="OTL114" s="376"/>
      <c r="OTM114" s="376"/>
      <c r="OTN114" s="376"/>
      <c r="OTO114" s="376"/>
      <c r="OTP114" s="376"/>
      <c r="OTQ114" s="376"/>
      <c r="OTR114" s="376"/>
      <c r="OTS114" s="376"/>
      <c r="OTT114" s="376"/>
      <c r="OTU114" s="376"/>
      <c r="OTV114" s="376"/>
      <c r="OTW114" s="376"/>
      <c r="OTX114" s="376"/>
      <c r="OTY114" s="376"/>
      <c r="OTZ114" s="376"/>
      <c r="OUA114" s="376"/>
      <c r="OUB114" s="376"/>
      <c r="OUC114" s="376"/>
      <c r="OUD114" s="376"/>
      <c r="OUE114" s="376"/>
      <c r="OUF114" s="376"/>
      <c r="OUG114" s="376"/>
      <c r="OUH114" s="376"/>
      <c r="OUI114" s="376"/>
      <c r="OUJ114" s="376"/>
      <c r="OUK114" s="376"/>
      <c r="OUL114" s="376"/>
      <c r="OUM114" s="376"/>
      <c r="OUN114" s="376"/>
      <c r="OUO114" s="376"/>
      <c r="OUP114" s="376"/>
      <c r="OUQ114" s="376"/>
      <c r="OUR114" s="376"/>
      <c r="OUS114" s="376"/>
      <c r="OUT114" s="376"/>
      <c r="OUU114" s="376"/>
      <c r="OUV114" s="376"/>
      <c r="OUW114" s="376"/>
      <c r="OUX114" s="376"/>
      <c r="OUY114" s="376"/>
      <c r="OUZ114" s="376"/>
      <c r="OVA114" s="376"/>
      <c r="OVB114" s="376"/>
      <c r="OVC114" s="376"/>
      <c r="OVD114" s="376"/>
      <c r="OVE114" s="376"/>
      <c r="OVF114" s="376"/>
      <c r="OVG114" s="376"/>
      <c r="OVH114" s="376"/>
      <c r="OVI114" s="376"/>
      <c r="OVJ114" s="376"/>
      <c r="OVK114" s="376"/>
      <c r="OVL114" s="376"/>
      <c r="OVM114" s="376"/>
      <c r="OVN114" s="376"/>
      <c r="OVO114" s="376"/>
      <c r="OVP114" s="376"/>
      <c r="OVQ114" s="376"/>
      <c r="OVR114" s="376"/>
      <c r="OVS114" s="376"/>
      <c r="OVT114" s="376"/>
      <c r="OVU114" s="376"/>
      <c r="OVV114" s="376"/>
      <c r="OVW114" s="376"/>
      <c r="OVX114" s="376"/>
      <c r="OVY114" s="376"/>
      <c r="OVZ114" s="376"/>
      <c r="OWA114" s="376"/>
      <c r="OWB114" s="376"/>
      <c r="OWC114" s="376"/>
      <c r="OWD114" s="376"/>
      <c r="OWE114" s="376"/>
      <c r="OWF114" s="376"/>
      <c r="OWG114" s="376"/>
      <c r="OWH114" s="376"/>
      <c r="OWI114" s="376"/>
      <c r="OWJ114" s="376"/>
      <c r="OWK114" s="376"/>
      <c r="OWL114" s="376"/>
      <c r="OWM114" s="376"/>
      <c r="OWN114" s="376"/>
      <c r="OWO114" s="376"/>
      <c r="OWP114" s="376"/>
      <c r="OWQ114" s="376"/>
      <c r="OWR114" s="376"/>
      <c r="OWS114" s="376"/>
      <c r="OWT114" s="376"/>
      <c r="OWU114" s="376"/>
      <c r="OWV114" s="376"/>
      <c r="OWW114" s="376"/>
      <c r="OWX114" s="376"/>
      <c r="OWY114" s="376"/>
      <c r="OWZ114" s="376"/>
      <c r="OXA114" s="376"/>
      <c r="OXB114" s="376"/>
      <c r="OXC114" s="376"/>
      <c r="OXD114" s="376"/>
      <c r="OXE114" s="376"/>
      <c r="OXF114" s="376"/>
      <c r="OXG114" s="376"/>
      <c r="OXH114" s="376"/>
      <c r="OXI114" s="376"/>
      <c r="OXJ114" s="376"/>
      <c r="OXK114" s="376"/>
      <c r="OXL114" s="376"/>
      <c r="OXM114" s="376"/>
      <c r="OXN114" s="376"/>
      <c r="OXO114" s="376"/>
      <c r="OXP114" s="376"/>
      <c r="OXQ114" s="376"/>
      <c r="OXR114" s="376"/>
      <c r="OXS114" s="376"/>
      <c r="OXT114" s="376"/>
      <c r="OXU114" s="376"/>
      <c r="OXV114" s="376"/>
      <c r="OXW114" s="376"/>
      <c r="OXX114" s="376"/>
      <c r="OXY114" s="376"/>
      <c r="OXZ114" s="376"/>
      <c r="OYA114" s="376"/>
      <c r="OYB114" s="376"/>
      <c r="OYC114" s="376"/>
      <c r="OYD114" s="376"/>
      <c r="OYE114" s="376"/>
      <c r="OYF114" s="376"/>
      <c r="OYG114" s="376"/>
      <c r="OYH114" s="376"/>
      <c r="OYI114" s="376"/>
      <c r="OYJ114" s="376"/>
      <c r="OYK114" s="376"/>
      <c r="OYL114" s="376"/>
      <c r="OYM114" s="376"/>
      <c r="OYN114" s="376"/>
      <c r="OYO114" s="376"/>
      <c r="OYP114" s="376"/>
      <c r="OYQ114" s="376"/>
      <c r="OYR114" s="376"/>
      <c r="OYS114" s="376"/>
      <c r="OYT114" s="376"/>
      <c r="OYU114" s="376"/>
      <c r="OYV114" s="376"/>
      <c r="OYW114" s="376"/>
      <c r="OYX114" s="376"/>
      <c r="OYY114" s="376"/>
      <c r="OYZ114" s="376"/>
      <c r="OZA114" s="376"/>
      <c r="OZB114" s="376"/>
      <c r="OZC114" s="376"/>
      <c r="OZD114" s="376"/>
      <c r="OZE114" s="376"/>
      <c r="OZF114" s="376"/>
      <c r="OZG114" s="376"/>
      <c r="OZH114" s="376"/>
      <c r="OZI114" s="376"/>
      <c r="OZJ114" s="376"/>
      <c r="OZK114" s="376"/>
      <c r="OZL114" s="376"/>
      <c r="OZM114" s="376"/>
      <c r="OZN114" s="376"/>
      <c r="OZO114" s="376"/>
      <c r="OZP114" s="376"/>
      <c r="OZQ114" s="376"/>
      <c r="OZR114" s="376"/>
      <c r="OZS114" s="376"/>
      <c r="OZT114" s="376"/>
      <c r="OZU114" s="376"/>
      <c r="OZV114" s="376"/>
      <c r="OZW114" s="376"/>
      <c r="OZX114" s="376"/>
      <c r="OZY114" s="376"/>
      <c r="OZZ114" s="376"/>
      <c r="PAA114" s="376"/>
      <c r="PAB114" s="376"/>
      <c r="PAC114" s="376"/>
      <c r="PAD114" s="376"/>
      <c r="PAE114" s="376"/>
      <c r="PAF114" s="376"/>
      <c r="PAG114" s="376"/>
      <c r="PAH114" s="376"/>
      <c r="PAI114" s="376"/>
      <c r="PAJ114" s="376"/>
      <c r="PAK114" s="376"/>
      <c r="PAL114" s="376"/>
      <c r="PAM114" s="376"/>
      <c r="PAN114" s="376"/>
      <c r="PAO114" s="376"/>
      <c r="PAP114" s="376"/>
      <c r="PAQ114" s="376"/>
      <c r="PAR114" s="376"/>
      <c r="PAS114" s="376"/>
      <c r="PAT114" s="376"/>
      <c r="PAU114" s="376"/>
      <c r="PAV114" s="376"/>
      <c r="PAW114" s="376"/>
      <c r="PAX114" s="376"/>
      <c r="PAY114" s="376"/>
      <c r="PAZ114" s="376"/>
      <c r="PBA114" s="376"/>
      <c r="PBB114" s="376"/>
      <c r="PBC114" s="376"/>
      <c r="PBD114" s="376"/>
      <c r="PBE114" s="376"/>
      <c r="PBF114" s="376"/>
      <c r="PBG114" s="376"/>
      <c r="PBH114" s="376"/>
      <c r="PBI114" s="376"/>
      <c r="PBJ114" s="376"/>
      <c r="PBK114" s="376"/>
      <c r="PBL114" s="376"/>
      <c r="PBM114" s="376"/>
      <c r="PBN114" s="376"/>
      <c r="PBO114" s="376"/>
      <c r="PBP114" s="376"/>
      <c r="PBQ114" s="376"/>
      <c r="PBR114" s="376"/>
      <c r="PBS114" s="376"/>
      <c r="PBT114" s="376"/>
      <c r="PBU114" s="376"/>
      <c r="PBV114" s="376"/>
      <c r="PBW114" s="376"/>
      <c r="PBX114" s="376"/>
      <c r="PBY114" s="376"/>
      <c r="PBZ114" s="376"/>
      <c r="PCA114" s="376"/>
      <c r="PCB114" s="376"/>
      <c r="PCC114" s="376"/>
      <c r="PCD114" s="376"/>
      <c r="PCE114" s="376"/>
      <c r="PCF114" s="376"/>
      <c r="PCG114" s="376"/>
      <c r="PCH114" s="376"/>
      <c r="PCI114" s="376"/>
      <c r="PCJ114" s="376"/>
      <c r="PCK114" s="376"/>
      <c r="PCL114" s="376"/>
      <c r="PCM114" s="376"/>
      <c r="PCN114" s="376"/>
      <c r="PCO114" s="376"/>
      <c r="PCP114" s="376"/>
      <c r="PCQ114" s="376"/>
      <c r="PCR114" s="376"/>
      <c r="PCS114" s="376"/>
      <c r="PCT114" s="376"/>
      <c r="PCU114" s="376"/>
      <c r="PCV114" s="376"/>
      <c r="PCW114" s="376"/>
      <c r="PCX114" s="376"/>
      <c r="PCY114" s="376"/>
      <c r="PCZ114" s="376"/>
      <c r="PDA114" s="376"/>
      <c r="PDB114" s="376"/>
      <c r="PDC114" s="376"/>
      <c r="PDD114" s="376"/>
      <c r="PDE114" s="376"/>
      <c r="PDF114" s="376"/>
      <c r="PDG114" s="376"/>
      <c r="PDH114" s="376"/>
      <c r="PDI114" s="376"/>
      <c r="PDJ114" s="376"/>
      <c r="PDK114" s="376"/>
      <c r="PDL114" s="376"/>
      <c r="PDM114" s="376"/>
      <c r="PDN114" s="376"/>
      <c r="PDO114" s="376"/>
      <c r="PDP114" s="376"/>
      <c r="PDQ114" s="376"/>
      <c r="PDR114" s="376"/>
      <c r="PDS114" s="376"/>
      <c r="PDT114" s="376"/>
      <c r="PDU114" s="376"/>
      <c r="PDV114" s="376"/>
      <c r="PDW114" s="376"/>
      <c r="PDX114" s="376"/>
      <c r="PDY114" s="376"/>
      <c r="PDZ114" s="376"/>
      <c r="PEA114" s="376"/>
      <c r="PEB114" s="376"/>
      <c r="PEC114" s="376"/>
      <c r="PED114" s="376"/>
      <c r="PEE114" s="376"/>
      <c r="PEF114" s="376"/>
      <c r="PEG114" s="376"/>
      <c r="PEH114" s="376"/>
      <c r="PEI114" s="376"/>
      <c r="PEJ114" s="376"/>
      <c r="PEK114" s="376"/>
      <c r="PEL114" s="376"/>
      <c r="PEM114" s="376"/>
      <c r="PEN114" s="376"/>
      <c r="PEO114" s="376"/>
      <c r="PEP114" s="376"/>
      <c r="PEQ114" s="376"/>
      <c r="PER114" s="376"/>
      <c r="PES114" s="376"/>
      <c r="PET114" s="376"/>
      <c r="PEU114" s="376"/>
      <c r="PEV114" s="376"/>
      <c r="PEW114" s="376"/>
      <c r="PEX114" s="376"/>
      <c r="PEY114" s="376"/>
      <c r="PEZ114" s="376"/>
      <c r="PFA114" s="376"/>
      <c r="PFB114" s="376"/>
      <c r="PFC114" s="376"/>
      <c r="PFD114" s="376"/>
      <c r="PFE114" s="376"/>
      <c r="PFF114" s="376"/>
      <c r="PFG114" s="376"/>
      <c r="PFH114" s="376"/>
      <c r="PFI114" s="376"/>
      <c r="PFJ114" s="376"/>
      <c r="PFK114" s="376"/>
      <c r="PFL114" s="376"/>
      <c r="PFM114" s="376"/>
      <c r="PFN114" s="376"/>
      <c r="PFO114" s="376"/>
      <c r="PFP114" s="376"/>
      <c r="PFQ114" s="376"/>
      <c r="PFR114" s="376"/>
      <c r="PFS114" s="376"/>
      <c r="PFT114" s="376"/>
      <c r="PFU114" s="376"/>
      <c r="PFV114" s="376"/>
      <c r="PFW114" s="376"/>
      <c r="PFX114" s="376"/>
      <c r="PFY114" s="376"/>
      <c r="PFZ114" s="376"/>
      <c r="PGA114" s="376"/>
      <c r="PGB114" s="376"/>
      <c r="PGC114" s="376"/>
      <c r="PGD114" s="376"/>
      <c r="PGE114" s="376"/>
      <c r="PGF114" s="376"/>
      <c r="PGG114" s="376"/>
      <c r="PGH114" s="376"/>
      <c r="PGI114" s="376"/>
      <c r="PGJ114" s="376"/>
      <c r="PGK114" s="376"/>
      <c r="PGL114" s="376"/>
      <c r="PGM114" s="376"/>
      <c r="PGN114" s="376"/>
      <c r="PGO114" s="376"/>
      <c r="PGP114" s="376"/>
      <c r="PGQ114" s="376"/>
      <c r="PGR114" s="376"/>
      <c r="PGS114" s="376"/>
      <c r="PGT114" s="376"/>
      <c r="PGU114" s="376"/>
      <c r="PGV114" s="376"/>
      <c r="PGW114" s="376"/>
      <c r="PGX114" s="376"/>
      <c r="PGY114" s="376"/>
      <c r="PGZ114" s="376"/>
      <c r="PHA114" s="376"/>
      <c r="PHB114" s="376"/>
      <c r="PHC114" s="376"/>
      <c r="PHD114" s="376"/>
      <c r="PHE114" s="376"/>
      <c r="PHF114" s="376"/>
      <c r="PHG114" s="376"/>
      <c r="PHH114" s="376"/>
      <c r="PHI114" s="376"/>
      <c r="PHJ114" s="376"/>
      <c r="PHK114" s="376"/>
      <c r="PHL114" s="376"/>
      <c r="PHM114" s="376"/>
      <c r="PHN114" s="376"/>
      <c r="PHO114" s="376"/>
      <c r="PHP114" s="376"/>
      <c r="PHQ114" s="376"/>
      <c r="PHR114" s="376"/>
      <c r="PHS114" s="376"/>
      <c r="PHT114" s="376"/>
      <c r="PHU114" s="376"/>
      <c r="PHV114" s="376"/>
      <c r="PHW114" s="376"/>
      <c r="PHX114" s="376"/>
      <c r="PHY114" s="376"/>
      <c r="PHZ114" s="376"/>
      <c r="PIA114" s="376"/>
      <c r="PIB114" s="376"/>
      <c r="PIC114" s="376"/>
      <c r="PID114" s="376"/>
      <c r="PIE114" s="376"/>
      <c r="PIF114" s="376"/>
      <c r="PIG114" s="376"/>
      <c r="PIH114" s="376"/>
      <c r="PII114" s="376"/>
      <c r="PIJ114" s="376"/>
      <c r="PIK114" s="376"/>
      <c r="PIL114" s="376"/>
      <c r="PIM114" s="376"/>
      <c r="PIN114" s="376"/>
      <c r="PIO114" s="376"/>
      <c r="PIP114" s="376"/>
      <c r="PIQ114" s="376"/>
      <c r="PIR114" s="376"/>
      <c r="PIS114" s="376"/>
      <c r="PIT114" s="376"/>
      <c r="PIU114" s="376"/>
      <c r="PIV114" s="376"/>
      <c r="PIW114" s="376"/>
      <c r="PIX114" s="376"/>
      <c r="PIY114" s="376"/>
      <c r="PIZ114" s="376"/>
      <c r="PJA114" s="376"/>
      <c r="PJB114" s="376"/>
      <c r="PJC114" s="376"/>
      <c r="PJD114" s="376"/>
      <c r="PJE114" s="376"/>
      <c r="PJF114" s="376"/>
      <c r="PJG114" s="376"/>
      <c r="PJH114" s="376"/>
      <c r="PJI114" s="376"/>
      <c r="PJJ114" s="376"/>
      <c r="PJK114" s="376"/>
      <c r="PJL114" s="376"/>
      <c r="PJM114" s="376"/>
      <c r="PJN114" s="376"/>
      <c r="PJO114" s="376"/>
      <c r="PJP114" s="376"/>
      <c r="PJQ114" s="376"/>
      <c r="PJR114" s="376"/>
      <c r="PJS114" s="376"/>
      <c r="PJT114" s="376"/>
      <c r="PJU114" s="376"/>
      <c r="PJV114" s="376"/>
      <c r="PJW114" s="376"/>
      <c r="PJX114" s="376"/>
      <c r="PJY114" s="376"/>
      <c r="PJZ114" s="376"/>
      <c r="PKA114" s="376"/>
      <c r="PKB114" s="376"/>
      <c r="PKC114" s="376"/>
      <c r="PKD114" s="376"/>
      <c r="PKE114" s="376"/>
      <c r="PKF114" s="376"/>
      <c r="PKG114" s="376"/>
      <c r="PKH114" s="376"/>
      <c r="PKI114" s="376"/>
      <c r="PKJ114" s="376"/>
      <c r="PKK114" s="376"/>
      <c r="PKL114" s="376"/>
      <c r="PKM114" s="376"/>
      <c r="PKN114" s="376"/>
      <c r="PKO114" s="376"/>
      <c r="PKP114" s="376"/>
      <c r="PKQ114" s="376"/>
      <c r="PKR114" s="376"/>
      <c r="PKS114" s="376"/>
      <c r="PKT114" s="376"/>
      <c r="PKU114" s="376"/>
      <c r="PKV114" s="376"/>
      <c r="PKW114" s="376"/>
      <c r="PKX114" s="376"/>
      <c r="PKY114" s="376"/>
      <c r="PKZ114" s="376"/>
      <c r="PLA114" s="376"/>
      <c r="PLB114" s="376"/>
      <c r="PLC114" s="376"/>
      <c r="PLD114" s="376"/>
      <c r="PLE114" s="376"/>
      <c r="PLF114" s="376"/>
      <c r="PLG114" s="376"/>
      <c r="PLH114" s="376"/>
      <c r="PLI114" s="376"/>
      <c r="PLJ114" s="376"/>
      <c r="PLK114" s="376"/>
      <c r="PLL114" s="376"/>
      <c r="PLM114" s="376"/>
      <c r="PLN114" s="376"/>
      <c r="PLO114" s="376"/>
      <c r="PLP114" s="376"/>
      <c r="PLQ114" s="376"/>
      <c r="PLR114" s="376"/>
      <c r="PLS114" s="376"/>
      <c r="PLT114" s="376"/>
      <c r="PLU114" s="376"/>
      <c r="PLV114" s="376"/>
      <c r="PLW114" s="376"/>
      <c r="PLX114" s="376"/>
      <c r="PLY114" s="376"/>
      <c r="PLZ114" s="376"/>
      <c r="PMA114" s="376"/>
      <c r="PMB114" s="376"/>
      <c r="PMC114" s="376"/>
      <c r="PMD114" s="376"/>
      <c r="PME114" s="376"/>
      <c r="PMF114" s="376"/>
      <c r="PMG114" s="376"/>
      <c r="PMH114" s="376"/>
      <c r="PMI114" s="376"/>
      <c r="PMJ114" s="376"/>
      <c r="PMK114" s="376"/>
      <c r="PML114" s="376"/>
      <c r="PMM114" s="376"/>
      <c r="PMN114" s="376"/>
      <c r="PMO114" s="376"/>
      <c r="PMP114" s="376"/>
      <c r="PMQ114" s="376"/>
      <c r="PMR114" s="376"/>
      <c r="PMS114" s="376"/>
      <c r="PMT114" s="376"/>
      <c r="PMU114" s="376"/>
      <c r="PMV114" s="376"/>
      <c r="PMW114" s="376"/>
      <c r="PMX114" s="376"/>
      <c r="PMY114" s="376"/>
      <c r="PMZ114" s="376"/>
      <c r="PNA114" s="376"/>
      <c r="PNB114" s="376"/>
      <c r="PNC114" s="376"/>
      <c r="PND114" s="376"/>
      <c r="PNE114" s="376"/>
      <c r="PNF114" s="376"/>
      <c r="PNG114" s="376"/>
      <c r="PNH114" s="376"/>
      <c r="PNI114" s="376"/>
      <c r="PNJ114" s="376"/>
      <c r="PNK114" s="376"/>
      <c r="PNL114" s="376"/>
      <c r="PNM114" s="376"/>
      <c r="PNN114" s="376"/>
      <c r="PNO114" s="376"/>
      <c r="PNP114" s="376"/>
      <c r="PNQ114" s="376"/>
      <c r="PNR114" s="376"/>
      <c r="PNS114" s="376"/>
      <c r="PNT114" s="376"/>
      <c r="PNU114" s="376"/>
      <c r="PNV114" s="376"/>
      <c r="PNW114" s="376"/>
      <c r="PNX114" s="376"/>
      <c r="PNY114" s="376"/>
      <c r="PNZ114" s="376"/>
      <c r="POA114" s="376"/>
      <c r="POB114" s="376"/>
      <c r="POC114" s="376"/>
      <c r="POD114" s="376"/>
      <c r="POE114" s="376"/>
      <c r="POF114" s="376"/>
      <c r="POG114" s="376"/>
      <c r="POH114" s="376"/>
      <c r="POI114" s="376"/>
      <c r="POJ114" s="376"/>
      <c r="POK114" s="376"/>
      <c r="POL114" s="376"/>
      <c r="POM114" s="376"/>
      <c r="PON114" s="376"/>
      <c r="POO114" s="376"/>
      <c r="POP114" s="376"/>
      <c r="POQ114" s="376"/>
      <c r="POR114" s="376"/>
      <c r="POS114" s="376"/>
      <c r="POT114" s="376"/>
      <c r="POU114" s="376"/>
      <c r="POV114" s="376"/>
      <c r="POW114" s="376"/>
      <c r="POX114" s="376"/>
      <c r="POY114" s="376"/>
      <c r="POZ114" s="376"/>
      <c r="PPA114" s="376"/>
      <c r="PPB114" s="376"/>
      <c r="PPC114" s="376"/>
      <c r="PPD114" s="376"/>
      <c r="PPE114" s="376"/>
      <c r="PPF114" s="376"/>
      <c r="PPG114" s="376"/>
      <c r="PPH114" s="376"/>
      <c r="PPI114" s="376"/>
      <c r="PPJ114" s="376"/>
      <c r="PPK114" s="376"/>
      <c r="PPL114" s="376"/>
      <c r="PPM114" s="376"/>
      <c r="PPN114" s="376"/>
      <c r="PPO114" s="376"/>
      <c r="PPP114" s="376"/>
      <c r="PPQ114" s="376"/>
      <c r="PPR114" s="376"/>
      <c r="PPS114" s="376"/>
      <c r="PPT114" s="376"/>
      <c r="PPU114" s="376"/>
      <c r="PPV114" s="376"/>
      <c r="PPW114" s="376"/>
      <c r="PPX114" s="376"/>
      <c r="PPY114" s="376"/>
      <c r="PPZ114" s="376"/>
      <c r="PQA114" s="376"/>
      <c r="PQB114" s="376"/>
      <c r="PQC114" s="376"/>
      <c r="PQD114" s="376"/>
      <c r="PQE114" s="376"/>
      <c r="PQF114" s="376"/>
      <c r="PQG114" s="376"/>
      <c r="PQH114" s="376"/>
      <c r="PQI114" s="376"/>
      <c r="PQJ114" s="376"/>
      <c r="PQK114" s="376"/>
      <c r="PQL114" s="376"/>
      <c r="PQM114" s="376"/>
      <c r="PQN114" s="376"/>
      <c r="PQO114" s="376"/>
      <c r="PQP114" s="376"/>
      <c r="PQQ114" s="376"/>
      <c r="PQR114" s="376"/>
      <c r="PQS114" s="376"/>
      <c r="PQT114" s="376"/>
      <c r="PQU114" s="376"/>
      <c r="PQV114" s="376"/>
      <c r="PQW114" s="376"/>
      <c r="PQX114" s="376"/>
      <c r="PQY114" s="376"/>
      <c r="PQZ114" s="376"/>
      <c r="PRA114" s="376"/>
      <c r="PRB114" s="376"/>
      <c r="PRC114" s="376"/>
      <c r="PRD114" s="376"/>
      <c r="PRE114" s="376"/>
      <c r="PRF114" s="376"/>
      <c r="PRG114" s="376"/>
      <c r="PRH114" s="376"/>
      <c r="PRI114" s="376"/>
      <c r="PRJ114" s="376"/>
      <c r="PRK114" s="376"/>
      <c r="PRL114" s="376"/>
      <c r="PRM114" s="376"/>
      <c r="PRN114" s="376"/>
      <c r="PRO114" s="376"/>
      <c r="PRP114" s="376"/>
      <c r="PRQ114" s="376"/>
      <c r="PRR114" s="376"/>
      <c r="PRS114" s="376"/>
      <c r="PRT114" s="376"/>
      <c r="PRU114" s="376"/>
      <c r="PRV114" s="376"/>
      <c r="PRW114" s="376"/>
      <c r="PRX114" s="376"/>
      <c r="PRY114" s="376"/>
      <c r="PRZ114" s="376"/>
      <c r="PSA114" s="376"/>
      <c r="PSB114" s="376"/>
      <c r="PSC114" s="376"/>
      <c r="PSD114" s="376"/>
      <c r="PSE114" s="376"/>
      <c r="PSF114" s="376"/>
      <c r="PSG114" s="376"/>
      <c r="PSH114" s="376"/>
      <c r="PSI114" s="376"/>
      <c r="PSJ114" s="376"/>
      <c r="PSK114" s="376"/>
      <c r="PSL114" s="376"/>
      <c r="PSM114" s="376"/>
      <c r="PSN114" s="376"/>
      <c r="PSO114" s="376"/>
      <c r="PSP114" s="376"/>
      <c r="PSQ114" s="376"/>
      <c r="PSR114" s="376"/>
      <c r="PSS114" s="376"/>
      <c r="PST114" s="376"/>
      <c r="PSU114" s="376"/>
      <c r="PSV114" s="376"/>
      <c r="PSW114" s="376"/>
      <c r="PSX114" s="376"/>
      <c r="PSY114" s="376"/>
      <c r="PSZ114" s="376"/>
      <c r="PTA114" s="376"/>
      <c r="PTB114" s="376"/>
      <c r="PTC114" s="376"/>
      <c r="PTD114" s="376"/>
      <c r="PTE114" s="376"/>
      <c r="PTF114" s="376"/>
      <c r="PTG114" s="376"/>
      <c r="PTH114" s="376"/>
      <c r="PTI114" s="376"/>
      <c r="PTJ114" s="376"/>
      <c r="PTK114" s="376"/>
      <c r="PTL114" s="376"/>
      <c r="PTM114" s="376"/>
      <c r="PTN114" s="376"/>
      <c r="PTO114" s="376"/>
      <c r="PTP114" s="376"/>
      <c r="PTQ114" s="376"/>
      <c r="PTR114" s="376"/>
      <c r="PTS114" s="376"/>
      <c r="PTT114" s="376"/>
      <c r="PTU114" s="376"/>
      <c r="PTV114" s="376"/>
      <c r="PTW114" s="376"/>
      <c r="PTX114" s="376"/>
      <c r="PTY114" s="376"/>
      <c r="PTZ114" s="376"/>
      <c r="PUA114" s="376"/>
      <c r="PUB114" s="376"/>
      <c r="PUC114" s="376"/>
      <c r="PUD114" s="376"/>
      <c r="PUE114" s="376"/>
      <c r="PUF114" s="376"/>
      <c r="PUG114" s="376"/>
      <c r="PUH114" s="376"/>
      <c r="PUI114" s="376"/>
      <c r="PUJ114" s="376"/>
      <c r="PUK114" s="376"/>
      <c r="PUL114" s="376"/>
      <c r="PUM114" s="376"/>
      <c r="PUN114" s="376"/>
      <c r="PUO114" s="376"/>
      <c r="PUP114" s="376"/>
      <c r="PUQ114" s="376"/>
      <c r="PUR114" s="376"/>
      <c r="PUS114" s="376"/>
      <c r="PUT114" s="376"/>
      <c r="PUU114" s="376"/>
      <c r="PUV114" s="376"/>
      <c r="PUW114" s="376"/>
      <c r="PUX114" s="376"/>
      <c r="PUY114" s="376"/>
      <c r="PUZ114" s="376"/>
      <c r="PVA114" s="376"/>
      <c r="PVB114" s="376"/>
      <c r="PVC114" s="376"/>
      <c r="PVD114" s="376"/>
      <c r="PVE114" s="376"/>
      <c r="PVF114" s="376"/>
      <c r="PVG114" s="376"/>
      <c r="PVH114" s="376"/>
      <c r="PVI114" s="376"/>
      <c r="PVJ114" s="376"/>
      <c r="PVK114" s="376"/>
      <c r="PVL114" s="376"/>
      <c r="PVM114" s="376"/>
      <c r="PVN114" s="376"/>
      <c r="PVO114" s="376"/>
      <c r="PVP114" s="376"/>
      <c r="PVQ114" s="376"/>
      <c r="PVR114" s="376"/>
      <c r="PVS114" s="376"/>
      <c r="PVT114" s="376"/>
      <c r="PVU114" s="376"/>
      <c r="PVV114" s="376"/>
      <c r="PVW114" s="376"/>
      <c r="PVX114" s="376"/>
      <c r="PVY114" s="376"/>
      <c r="PVZ114" s="376"/>
      <c r="PWA114" s="376"/>
      <c r="PWB114" s="376"/>
      <c r="PWC114" s="376"/>
      <c r="PWD114" s="376"/>
      <c r="PWE114" s="376"/>
      <c r="PWF114" s="376"/>
      <c r="PWG114" s="376"/>
      <c r="PWH114" s="376"/>
      <c r="PWI114" s="376"/>
      <c r="PWJ114" s="376"/>
      <c r="PWK114" s="376"/>
      <c r="PWL114" s="376"/>
      <c r="PWM114" s="376"/>
      <c r="PWN114" s="376"/>
      <c r="PWO114" s="376"/>
      <c r="PWP114" s="376"/>
      <c r="PWQ114" s="376"/>
      <c r="PWR114" s="376"/>
      <c r="PWS114" s="376"/>
      <c r="PWT114" s="376"/>
      <c r="PWU114" s="376"/>
      <c r="PWV114" s="376"/>
      <c r="PWW114" s="376"/>
      <c r="PWX114" s="376"/>
      <c r="PWY114" s="376"/>
      <c r="PWZ114" s="376"/>
      <c r="PXA114" s="376"/>
      <c r="PXB114" s="376"/>
      <c r="PXC114" s="376"/>
      <c r="PXD114" s="376"/>
      <c r="PXE114" s="376"/>
      <c r="PXF114" s="376"/>
      <c r="PXG114" s="376"/>
      <c r="PXH114" s="376"/>
      <c r="PXI114" s="376"/>
      <c r="PXJ114" s="376"/>
      <c r="PXK114" s="376"/>
      <c r="PXL114" s="376"/>
      <c r="PXM114" s="376"/>
      <c r="PXN114" s="376"/>
      <c r="PXO114" s="376"/>
      <c r="PXP114" s="376"/>
      <c r="PXQ114" s="376"/>
      <c r="PXR114" s="376"/>
      <c r="PXS114" s="376"/>
      <c r="PXT114" s="376"/>
      <c r="PXU114" s="376"/>
      <c r="PXV114" s="376"/>
      <c r="PXW114" s="376"/>
      <c r="PXX114" s="376"/>
      <c r="PXY114" s="376"/>
      <c r="PXZ114" s="376"/>
      <c r="PYA114" s="376"/>
      <c r="PYB114" s="376"/>
      <c r="PYC114" s="376"/>
      <c r="PYD114" s="376"/>
      <c r="PYE114" s="376"/>
      <c r="PYF114" s="376"/>
      <c r="PYG114" s="376"/>
      <c r="PYH114" s="376"/>
      <c r="PYI114" s="376"/>
      <c r="PYJ114" s="376"/>
      <c r="PYK114" s="376"/>
      <c r="PYL114" s="376"/>
      <c r="PYM114" s="376"/>
      <c r="PYN114" s="376"/>
      <c r="PYO114" s="376"/>
      <c r="PYP114" s="376"/>
      <c r="PYQ114" s="376"/>
      <c r="PYR114" s="376"/>
      <c r="PYS114" s="376"/>
      <c r="PYT114" s="376"/>
      <c r="PYU114" s="376"/>
      <c r="PYV114" s="376"/>
      <c r="PYW114" s="376"/>
      <c r="PYX114" s="376"/>
      <c r="PYY114" s="376"/>
      <c r="PYZ114" s="376"/>
      <c r="PZA114" s="376"/>
      <c r="PZB114" s="376"/>
      <c r="PZC114" s="376"/>
      <c r="PZD114" s="376"/>
      <c r="PZE114" s="376"/>
      <c r="PZF114" s="376"/>
      <c r="PZG114" s="376"/>
      <c r="PZH114" s="376"/>
      <c r="PZI114" s="376"/>
      <c r="PZJ114" s="376"/>
      <c r="PZK114" s="376"/>
      <c r="PZL114" s="376"/>
      <c r="PZM114" s="376"/>
      <c r="PZN114" s="376"/>
      <c r="PZO114" s="376"/>
      <c r="PZP114" s="376"/>
      <c r="PZQ114" s="376"/>
      <c r="PZR114" s="376"/>
      <c r="PZS114" s="376"/>
      <c r="PZT114" s="376"/>
      <c r="PZU114" s="376"/>
      <c r="PZV114" s="376"/>
      <c r="PZW114" s="376"/>
      <c r="PZX114" s="376"/>
      <c r="PZY114" s="376"/>
      <c r="PZZ114" s="376"/>
      <c r="QAA114" s="376"/>
      <c r="QAB114" s="376"/>
      <c r="QAC114" s="376"/>
      <c r="QAD114" s="376"/>
      <c r="QAE114" s="376"/>
      <c r="QAF114" s="376"/>
      <c r="QAG114" s="376"/>
      <c r="QAH114" s="376"/>
      <c r="QAI114" s="376"/>
      <c r="QAJ114" s="376"/>
      <c r="QAK114" s="376"/>
      <c r="QAL114" s="376"/>
      <c r="QAM114" s="376"/>
      <c r="QAN114" s="376"/>
      <c r="QAO114" s="376"/>
      <c r="QAP114" s="376"/>
      <c r="QAQ114" s="376"/>
      <c r="QAR114" s="376"/>
      <c r="QAS114" s="376"/>
      <c r="QAT114" s="376"/>
      <c r="QAU114" s="376"/>
      <c r="QAV114" s="376"/>
      <c r="QAW114" s="376"/>
      <c r="QAX114" s="376"/>
      <c r="QAY114" s="376"/>
      <c r="QAZ114" s="376"/>
      <c r="QBA114" s="376"/>
      <c r="QBB114" s="376"/>
      <c r="QBC114" s="376"/>
      <c r="QBD114" s="376"/>
      <c r="QBE114" s="376"/>
      <c r="QBF114" s="376"/>
      <c r="QBG114" s="376"/>
      <c r="QBH114" s="376"/>
      <c r="QBI114" s="376"/>
      <c r="QBJ114" s="376"/>
      <c r="QBK114" s="376"/>
      <c r="QBL114" s="376"/>
      <c r="QBM114" s="376"/>
      <c r="QBN114" s="376"/>
      <c r="QBO114" s="376"/>
      <c r="QBP114" s="376"/>
      <c r="QBQ114" s="376"/>
      <c r="QBR114" s="376"/>
      <c r="QBS114" s="376"/>
      <c r="QBT114" s="376"/>
      <c r="QBU114" s="376"/>
      <c r="QBV114" s="376"/>
      <c r="QBW114" s="376"/>
      <c r="QBX114" s="376"/>
      <c r="QBY114" s="376"/>
      <c r="QBZ114" s="376"/>
      <c r="QCA114" s="376"/>
      <c r="QCB114" s="376"/>
      <c r="QCC114" s="376"/>
      <c r="QCD114" s="376"/>
      <c r="QCE114" s="376"/>
      <c r="QCF114" s="376"/>
      <c r="QCG114" s="376"/>
      <c r="QCH114" s="376"/>
      <c r="QCI114" s="376"/>
      <c r="QCJ114" s="376"/>
      <c r="QCK114" s="376"/>
      <c r="QCL114" s="376"/>
      <c r="QCM114" s="376"/>
      <c r="QCN114" s="376"/>
      <c r="QCO114" s="376"/>
      <c r="QCP114" s="376"/>
      <c r="QCQ114" s="376"/>
      <c r="QCR114" s="376"/>
      <c r="QCS114" s="376"/>
      <c r="QCT114" s="376"/>
      <c r="QCU114" s="376"/>
      <c r="QCV114" s="376"/>
      <c r="QCW114" s="376"/>
      <c r="QCX114" s="376"/>
      <c r="QCY114" s="376"/>
      <c r="QCZ114" s="376"/>
      <c r="QDA114" s="376"/>
      <c r="QDB114" s="376"/>
      <c r="QDC114" s="376"/>
      <c r="QDD114" s="376"/>
      <c r="QDE114" s="376"/>
      <c r="QDF114" s="376"/>
      <c r="QDG114" s="376"/>
      <c r="QDH114" s="376"/>
      <c r="QDI114" s="376"/>
      <c r="QDJ114" s="376"/>
      <c r="QDK114" s="376"/>
      <c r="QDL114" s="376"/>
      <c r="QDM114" s="376"/>
      <c r="QDN114" s="376"/>
      <c r="QDO114" s="376"/>
      <c r="QDP114" s="376"/>
      <c r="QDQ114" s="376"/>
      <c r="QDR114" s="376"/>
      <c r="QDS114" s="376"/>
      <c r="QDT114" s="376"/>
      <c r="QDU114" s="376"/>
      <c r="QDV114" s="376"/>
      <c r="QDW114" s="376"/>
      <c r="QDX114" s="376"/>
      <c r="QDY114" s="376"/>
      <c r="QDZ114" s="376"/>
      <c r="QEA114" s="376"/>
      <c r="QEB114" s="376"/>
      <c r="QEC114" s="376"/>
      <c r="QED114" s="376"/>
      <c r="QEE114" s="376"/>
      <c r="QEF114" s="376"/>
      <c r="QEG114" s="376"/>
      <c r="QEH114" s="376"/>
      <c r="QEI114" s="376"/>
      <c r="QEJ114" s="376"/>
      <c r="QEK114" s="376"/>
      <c r="QEL114" s="376"/>
      <c r="QEM114" s="376"/>
      <c r="QEN114" s="376"/>
      <c r="QEO114" s="376"/>
      <c r="QEP114" s="376"/>
      <c r="QEQ114" s="376"/>
      <c r="QER114" s="376"/>
      <c r="QES114" s="376"/>
      <c r="QET114" s="376"/>
      <c r="QEU114" s="376"/>
      <c r="QEV114" s="376"/>
      <c r="QEW114" s="376"/>
      <c r="QEX114" s="376"/>
      <c r="QEY114" s="376"/>
      <c r="QEZ114" s="376"/>
      <c r="QFA114" s="376"/>
      <c r="QFB114" s="376"/>
      <c r="QFC114" s="376"/>
      <c r="QFD114" s="376"/>
      <c r="QFE114" s="376"/>
      <c r="QFF114" s="376"/>
      <c r="QFG114" s="376"/>
      <c r="QFH114" s="376"/>
      <c r="QFI114" s="376"/>
      <c r="QFJ114" s="376"/>
      <c r="QFK114" s="376"/>
      <c r="QFL114" s="376"/>
      <c r="QFM114" s="376"/>
      <c r="QFN114" s="376"/>
      <c r="QFO114" s="376"/>
      <c r="QFP114" s="376"/>
      <c r="QFQ114" s="376"/>
      <c r="QFR114" s="376"/>
      <c r="QFS114" s="376"/>
      <c r="QFT114" s="376"/>
      <c r="QFU114" s="376"/>
      <c r="QFV114" s="376"/>
      <c r="QFW114" s="376"/>
      <c r="QFX114" s="376"/>
      <c r="QFY114" s="376"/>
      <c r="QFZ114" s="376"/>
      <c r="QGA114" s="376"/>
      <c r="QGB114" s="376"/>
      <c r="QGC114" s="376"/>
      <c r="QGD114" s="376"/>
      <c r="QGE114" s="376"/>
      <c r="QGF114" s="376"/>
      <c r="QGG114" s="376"/>
      <c r="QGH114" s="376"/>
      <c r="QGI114" s="376"/>
      <c r="QGJ114" s="376"/>
      <c r="QGK114" s="376"/>
      <c r="QGL114" s="376"/>
      <c r="QGM114" s="376"/>
      <c r="QGN114" s="376"/>
      <c r="QGO114" s="376"/>
      <c r="QGP114" s="376"/>
      <c r="QGQ114" s="376"/>
      <c r="QGR114" s="376"/>
      <c r="QGS114" s="376"/>
      <c r="QGT114" s="376"/>
      <c r="QGU114" s="376"/>
      <c r="QGV114" s="376"/>
      <c r="QGW114" s="376"/>
      <c r="QGX114" s="376"/>
      <c r="QGY114" s="376"/>
      <c r="QGZ114" s="376"/>
      <c r="QHA114" s="376"/>
      <c r="QHB114" s="376"/>
      <c r="QHC114" s="376"/>
      <c r="QHD114" s="376"/>
      <c r="QHE114" s="376"/>
      <c r="QHF114" s="376"/>
      <c r="QHG114" s="376"/>
      <c r="QHH114" s="376"/>
      <c r="QHI114" s="376"/>
      <c r="QHJ114" s="376"/>
      <c r="QHK114" s="376"/>
      <c r="QHL114" s="376"/>
      <c r="QHM114" s="376"/>
      <c r="QHN114" s="376"/>
      <c r="QHO114" s="376"/>
      <c r="QHP114" s="376"/>
      <c r="QHQ114" s="376"/>
      <c r="QHR114" s="376"/>
      <c r="QHS114" s="376"/>
      <c r="QHT114" s="376"/>
      <c r="QHU114" s="376"/>
      <c r="QHV114" s="376"/>
      <c r="QHW114" s="376"/>
      <c r="QHX114" s="376"/>
      <c r="QHY114" s="376"/>
      <c r="QHZ114" s="376"/>
      <c r="QIA114" s="376"/>
      <c r="QIB114" s="376"/>
      <c r="QIC114" s="376"/>
      <c r="QID114" s="376"/>
      <c r="QIE114" s="376"/>
      <c r="QIF114" s="376"/>
      <c r="QIG114" s="376"/>
      <c r="QIH114" s="376"/>
      <c r="QII114" s="376"/>
      <c r="QIJ114" s="376"/>
      <c r="QIK114" s="376"/>
      <c r="QIL114" s="376"/>
      <c r="QIM114" s="376"/>
      <c r="QIN114" s="376"/>
      <c r="QIO114" s="376"/>
      <c r="QIP114" s="376"/>
      <c r="QIQ114" s="376"/>
      <c r="QIR114" s="376"/>
      <c r="QIS114" s="376"/>
      <c r="QIT114" s="376"/>
      <c r="QIU114" s="376"/>
      <c r="QIV114" s="376"/>
      <c r="QIW114" s="376"/>
      <c r="QIX114" s="376"/>
      <c r="QIY114" s="376"/>
      <c r="QIZ114" s="376"/>
      <c r="QJA114" s="376"/>
      <c r="QJB114" s="376"/>
      <c r="QJC114" s="376"/>
      <c r="QJD114" s="376"/>
      <c r="QJE114" s="376"/>
      <c r="QJF114" s="376"/>
      <c r="QJG114" s="376"/>
      <c r="QJH114" s="376"/>
      <c r="QJI114" s="376"/>
      <c r="QJJ114" s="376"/>
      <c r="QJK114" s="376"/>
      <c r="QJL114" s="376"/>
      <c r="QJM114" s="376"/>
      <c r="QJN114" s="376"/>
      <c r="QJO114" s="376"/>
      <c r="QJP114" s="376"/>
      <c r="QJQ114" s="376"/>
      <c r="QJR114" s="376"/>
      <c r="QJS114" s="376"/>
      <c r="QJT114" s="376"/>
      <c r="QJU114" s="376"/>
      <c r="QJV114" s="376"/>
      <c r="QJW114" s="376"/>
      <c r="QJX114" s="376"/>
      <c r="QJY114" s="376"/>
      <c r="QJZ114" s="376"/>
      <c r="QKA114" s="376"/>
      <c r="QKB114" s="376"/>
      <c r="QKC114" s="376"/>
      <c r="QKD114" s="376"/>
      <c r="QKE114" s="376"/>
      <c r="QKF114" s="376"/>
      <c r="QKG114" s="376"/>
      <c r="QKH114" s="376"/>
      <c r="QKI114" s="376"/>
      <c r="QKJ114" s="376"/>
      <c r="QKK114" s="376"/>
      <c r="QKL114" s="376"/>
      <c r="QKM114" s="376"/>
      <c r="QKN114" s="376"/>
      <c r="QKO114" s="376"/>
      <c r="QKP114" s="376"/>
      <c r="QKQ114" s="376"/>
      <c r="QKR114" s="376"/>
      <c r="QKS114" s="376"/>
      <c r="QKT114" s="376"/>
      <c r="QKU114" s="376"/>
      <c r="QKV114" s="376"/>
      <c r="QKW114" s="376"/>
      <c r="QKX114" s="376"/>
      <c r="QKY114" s="376"/>
      <c r="QKZ114" s="376"/>
      <c r="QLA114" s="376"/>
      <c r="QLB114" s="376"/>
      <c r="QLC114" s="376"/>
      <c r="QLD114" s="376"/>
      <c r="QLE114" s="376"/>
      <c r="QLF114" s="376"/>
      <c r="QLG114" s="376"/>
      <c r="QLH114" s="376"/>
      <c r="QLI114" s="376"/>
      <c r="QLJ114" s="376"/>
      <c r="QLK114" s="376"/>
      <c r="QLL114" s="376"/>
      <c r="QLM114" s="376"/>
      <c r="QLN114" s="376"/>
      <c r="QLO114" s="376"/>
      <c r="QLP114" s="376"/>
      <c r="QLQ114" s="376"/>
      <c r="QLR114" s="376"/>
      <c r="QLS114" s="376"/>
      <c r="QLT114" s="376"/>
      <c r="QLU114" s="376"/>
      <c r="QLV114" s="376"/>
      <c r="QLW114" s="376"/>
      <c r="QLX114" s="376"/>
      <c r="QLY114" s="376"/>
      <c r="QLZ114" s="376"/>
      <c r="QMA114" s="376"/>
      <c r="QMB114" s="376"/>
      <c r="QMC114" s="376"/>
      <c r="QMD114" s="376"/>
      <c r="QME114" s="376"/>
      <c r="QMF114" s="376"/>
      <c r="QMG114" s="376"/>
      <c r="QMH114" s="376"/>
      <c r="QMI114" s="376"/>
      <c r="QMJ114" s="376"/>
      <c r="QMK114" s="376"/>
      <c r="QML114" s="376"/>
      <c r="QMM114" s="376"/>
      <c r="QMN114" s="376"/>
      <c r="QMO114" s="376"/>
      <c r="QMP114" s="376"/>
      <c r="QMQ114" s="376"/>
      <c r="QMR114" s="376"/>
      <c r="QMS114" s="376"/>
      <c r="QMT114" s="376"/>
      <c r="QMU114" s="376"/>
      <c r="QMV114" s="376"/>
      <c r="QMW114" s="376"/>
      <c r="QMX114" s="376"/>
      <c r="QMY114" s="376"/>
      <c r="QMZ114" s="376"/>
      <c r="QNA114" s="376"/>
      <c r="QNB114" s="376"/>
      <c r="QNC114" s="376"/>
      <c r="QND114" s="376"/>
      <c r="QNE114" s="376"/>
      <c r="QNF114" s="376"/>
      <c r="QNG114" s="376"/>
      <c r="QNH114" s="376"/>
      <c r="QNI114" s="376"/>
      <c r="QNJ114" s="376"/>
      <c r="QNK114" s="376"/>
      <c r="QNL114" s="376"/>
      <c r="QNM114" s="376"/>
      <c r="QNN114" s="376"/>
      <c r="QNO114" s="376"/>
      <c r="QNP114" s="376"/>
      <c r="QNQ114" s="376"/>
      <c r="QNR114" s="376"/>
      <c r="QNS114" s="376"/>
      <c r="QNT114" s="376"/>
      <c r="QNU114" s="376"/>
      <c r="QNV114" s="376"/>
      <c r="QNW114" s="376"/>
      <c r="QNX114" s="376"/>
      <c r="QNY114" s="376"/>
      <c r="QNZ114" s="376"/>
      <c r="QOA114" s="376"/>
      <c r="QOB114" s="376"/>
      <c r="QOC114" s="376"/>
      <c r="QOD114" s="376"/>
      <c r="QOE114" s="376"/>
      <c r="QOF114" s="376"/>
      <c r="QOG114" s="376"/>
      <c r="QOH114" s="376"/>
      <c r="QOI114" s="376"/>
      <c r="QOJ114" s="376"/>
      <c r="QOK114" s="376"/>
      <c r="QOL114" s="376"/>
      <c r="QOM114" s="376"/>
      <c r="QON114" s="376"/>
      <c r="QOO114" s="376"/>
      <c r="QOP114" s="376"/>
      <c r="QOQ114" s="376"/>
      <c r="QOR114" s="376"/>
      <c r="QOS114" s="376"/>
      <c r="QOT114" s="376"/>
      <c r="QOU114" s="376"/>
      <c r="QOV114" s="376"/>
      <c r="QOW114" s="376"/>
      <c r="QOX114" s="376"/>
      <c r="QOY114" s="376"/>
      <c r="QOZ114" s="376"/>
      <c r="QPA114" s="376"/>
      <c r="QPB114" s="376"/>
      <c r="QPC114" s="376"/>
      <c r="QPD114" s="376"/>
      <c r="QPE114" s="376"/>
      <c r="QPF114" s="376"/>
      <c r="QPG114" s="376"/>
      <c r="QPH114" s="376"/>
      <c r="QPI114" s="376"/>
      <c r="QPJ114" s="376"/>
      <c r="QPK114" s="376"/>
      <c r="QPL114" s="376"/>
      <c r="QPM114" s="376"/>
      <c r="QPN114" s="376"/>
      <c r="QPO114" s="376"/>
      <c r="QPP114" s="376"/>
      <c r="QPQ114" s="376"/>
      <c r="QPR114" s="376"/>
      <c r="QPS114" s="376"/>
      <c r="QPT114" s="376"/>
      <c r="QPU114" s="376"/>
      <c r="QPV114" s="376"/>
      <c r="QPW114" s="376"/>
      <c r="QPX114" s="376"/>
      <c r="QPY114" s="376"/>
      <c r="QPZ114" s="376"/>
      <c r="QQA114" s="376"/>
      <c r="QQB114" s="376"/>
      <c r="QQC114" s="376"/>
      <c r="QQD114" s="376"/>
      <c r="QQE114" s="376"/>
      <c r="QQF114" s="376"/>
      <c r="QQG114" s="376"/>
      <c r="QQH114" s="376"/>
      <c r="QQI114" s="376"/>
      <c r="QQJ114" s="376"/>
      <c r="QQK114" s="376"/>
      <c r="QQL114" s="376"/>
      <c r="QQM114" s="376"/>
      <c r="QQN114" s="376"/>
      <c r="QQO114" s="376"/>
      <c r="QQP114" s="376"/>
      <c r="QQQ114" s="376"/>
      <c r="QQR114" s="376"/>
      <c r="QQS114" s="376"/>
      <c r="QQT114" s="376"/>
      <c r="QQU114" s="376"/>
      <c r="QQV114" s="376"/>
      <c r="QQW114" s="376"/>
      <c r="QQX114" s="376"/>
      <c r="QQY114" s="376"/>
      <c r="QQZ114" s="376"/>
      <c r="QRA114" s="376"/>
      <c r="QRB114" s="376"/>
      <c r="QRC114" s="376"/>
      <c r="QRD114" s="376"/>
      <c r="QRE114" s="376"/>
      <c r="QRF114" s="376"/>
      <c r="QRG114" s="376"/>
      <c r="QRH114" s="376"/>
      <c r="QRI114" s="376"/>
      <c r="QRJ114" s="376"/>
      <c r="QRK114" s="376"/>
      <c r="QRL114" s="376"/>
      <c r="QRM114" s="376"/>
      <c r="QRN114" s="376"/>
      <c r="QRO114" s="376"/>
      <c r="QRP114" s="376"/>
      <c r="QRQ114" s="376"/>
      <c r="QRR114" s="376"/>
      <c r="QRS114" s="376"/>
      <c r="QRT114" s="376"/>
      <c r="QRU114" s="376"/>
      <c r="QRV114" s="376"/>
      <c r="QRW114" s="376"/>
      <c r="QRX114" s="376"/>
      <c r="QRY114" s="376"/>
      <c r="QRZ114" s="376"/>
      <c r="QSA114" s="376"/>
      <c r="QSB114" s="376"/>
      <c r="QSC114" s="376"/>
      <c r="QSD114" s="376"/>
      <c r="QSE114" s="376"/>
      <c r="QSF114" s="376"/>
      <c r="QSG114" s="376"/>
      <c r="QSH114" s="376"/>
      <c r="QSI114" s="376"/>
      <c r="QSJ114" s="376"/>
      <c r="QSK114" s="376"/>
      <c r="QSL114" s="376"/>
      <c r="QSM114" s="376"/>
      <c r="QSN114" s="376"/>
      <c r="QSO114" s="376"/>
      <c r="QSP114" s="376"/>
      <c r="QSQ114" s="376"/>
      <c r="QSR114" s="376"/>
      <c r="QSS114" s="376"/>
      <c r="QST114" s="376"/>
      <c r="QSU114" s="376"/>
      <c r="QSV114" s="376"/>
      <c r="QSW114" s="376"/>
      <c r="QSX114" s="376"/>
      <c r="QSY114" s="376"/>
      <c r="QSZ114" s="376"/>
      <c r="QTA114" s="376"/>
      <c r="QTB114" s="376"/>
      <c r="QTC114" s="376"/>
      <c r="QTD114" s="376"/>
      <c r="QTE114" s="376"/>
      <c r="QTF114" s="376"/>
      <c r="QTG114" s="376"/>
      <c r="QTH114" s="376"/>
      <c r="QTI114" s="376"/>
      <c r="QTJ114" s="376"/>
      <c r="QTK114" s="376"/>
      <c r="QTL114" s="376"/>
      <c r="QTM114" s="376"/>
      <c r="QTN114" s="376"/>
      <c r="QTO114" s="376"/>
      <c r="QTP114" s="376"/>
      <c r="QTQ114" s="376"/>
      <c r="QTR114" s="376"/>
      <c r="QTS114" s="376"/>
      <c r="QTT114" s="376"/>
      <c r="QTU114" s="376"/>
      <c r="QTV114" s="376"/>
      <c r="QTW114" s="376"/>
      <c r="QTX114" s="376"/>
      <c r="QTY114" s="376"/>
      <c r="QTZ114" s="376"/>
      <c r="QUA114" s="376"/>
      <c r="QUB114" s="376"/>
      <c r="QUC114" s="376"/>
      <c r="QUD114" s="376"/>
      <c r="QUE114" s="376"/>
      <c r="QUF114" s="376"/>
      <c r="QUG114" s="376"/>
      <c r="QUH114" s="376"/>
      <c r="QUI114" s="376"/>
      <c r="QUJ114" s="376"/>
      <c r="QUK114" s="376"/>
      <c r="QUL114" s="376"/>
      <c r="QUM114" s="376"/>
      <c r="QUN114" s="376"/>
      <c r="QUO114" s="376"/>
      <c r="QUP114" s="376"/>
      <c r="QUQ114" s="376"/>
      <c r="QUR114" s="376"/>
      <c r="QUS114" s="376"/>
      <c r="QUT114" s="376"/>
      <c r="QUU114" s="376"/>
      <c r="QUV114" s="376"/>
      <c r="QUW114" s="376"/>
      <c r="QUX114" s="376"/>
      <c r="QUY114" s="376"/>
      <c r="QUZ114" s="376"/>
      <c r="QVA114" s="376"/>
      <c r="QVB114" s="376"/>
      <c r="QVC114" s="376"/>
      <c r="QVD114" s="376"/>
      <c r="QVE114" s="376"/>
      <c r="QVF114" s="376"/>
      <c r="QVG114" s="376"/>
      <c r="QVH114" s="376"/>
      <c r="QVI114" s="376"/>
      <c r="QVJ114" s="376"/>
      <c r="QVK114" s="376"/>
      <c r="QVL114" s="376"/>
      <c r="QVM114" s="376"/>
      <c r="QVN114" s="376"/>
      <c r="QVO114" s="376"/>
      <c r="QVP114" s="376"/>
      <c r="QVQ114" s="376"/>
      <c r="QVR114" s="376"/>
      <c r="QVS114" s="376"/>
      <c r="QVT114" s="376"/>
      <c r="QVU114" s="376"/>
      <c r="QVV114" s="376"/>
      <c r="QVW114" s="376"/>
      <c r="QVX114" s="376"/>
      <c r="QVY114" s="376"/>
      <c r="QVZ114" s="376"/>
      <c r="QWA114" s="376"/>
      <c r="QWB114" s="376"/>
      <c r="QWC114" s="376"/>
      <c r="QWD114" s="376"/>
      <c r="QWE114" s="376"/>
      <c r="QWF114" s="376"/>
      <c r="QWG114" s="376"/>
      <c r="QWH114" s="376"/>
      <c r="QWI114" s="376"/>
      <c r="QWJ114" s="376"/>
      <c r="QWK114" s="376"/>
      <c r="QWL114" s="376"/>
      <c r="QWM114" s="376"/>
      <c r="QWN114" s="376"/>
      <c r="QWO114" s="376"/>
      <c r="QWP114" s="376"/>
      <c r="QWQ114" s="376"/>
      <c r="QWR114" s="376"/>
      <c r="QWS114" s="376"/>
      <c r="QWT114" s="376"/>
      <c r="QWU114" s="376"/>
      <c r="QWV114" s="376"/>
      <c r="QWW114" s="376"/>
      <c r="QWX114" s="376"/>
      <c r="QWY114" s="376"/>
      <c r="QWZ114" s="376"/>
      <c r="QXA114" s="376"/>
      <c r="QXB114" s="376"/>
      <c r="QXC114" s="376"/>
      <c r="QXD114" s="376"/>
      <c r="QXE114" s="376"/>
      <c r="QXF114" s="376"/>
      <c r="QXG114" s="376"/>
      <c r="QXH114" s="376"/>
      <c r="QXI114" s="376"/>
      <c r="QXJ114" s="376"/>
      <c r="QXK114" s="376"/>
      <c r="QXL114" s="376"/>
      <c r="QXM114" s="376"/>
      <c r="QXN114" s="376"/>
      <c r="QXO114" s="376"/>
      <c r="QXP114" s="376"/>
      <c r="QXQ114" s="376"/>
      <c r="QXR114" s="376"/>
      <c r="QXS114" s="376"/>
      <c r="QXT114" s="376"/>
      <c r="QXU114" s="376"/>
      <c r="QXV114" s="376"/>
      <c r="QXW114" s="376"/>
      <c r="QXX114" s="376"/>
      <c r="QXY114" s="376"/>
      <c r="QXZ114" s="376"/>
      <c r="QYA114" s="376"/>
      <c r="QYB114" s="376"/>
      <c r="QYC114" s="376"/>
      <c r="QYD114" s="376"/>
      <c r="QYE114" s="376"/>
      <c r="QYF114" s="376"/>
      <c r="QYG114" s="376"/>
      <c r="QYH114" s="376"/>
      <c r="QYI114" s="376"/>
      <c r="QYJ114" s="376"/>
      <c r="QYK114" s="376"/>
      <c r="QYL114" s="376"/>
      <c r="QYM114" s="376"/>
      <c r="QYN114" s="376"/>
      <c r="QYO114" s="376"/>
      <c r="QYP114" s="376"/>
      <c r="QYQ114" s="376"/>
      <c r="QYR114" s="376"/>
      <c r="QYS114" s="376"/>
      <c r="QYT114" s="376"/>
      <c r="QYU114" s="376"/>
      <c r="QYV114" s="376"/>
      <c r="QYW114" s="376"/>
      <c r="QYX114" s="376"/>
      <c r="QYY114" s="376"/>
      <c r="QYZ114" s="376"/>
      <c r="QZA114" s="376"/>
      <c r="QZB114" s="376"/>
      <c r="QZC114" s="376"/>
      <c r="QZD114" s="376"/>
      <c r="QZE114" s="376"/>
      <c r="QZF114" s="376"/>
      <c r="QZG114" s="376"/>
      <c r="QZH114" s="376"/>
      <c r="QZI114" s="376"/>
      <c r="QZJ114" s="376"/>
      <c r="QZK114" s="376"/>
      <c r="QZL114" s="376"/>
      <c r="QZM114" s="376"/>
      <c r="QZN114" s="376"/>
      <c r="QZO114" s="376"/>
      <c r="QZP114" s="376"/>
      <c r="QZQ114" s="376"/>
      <c r="QZR114" s="376"/>
      <c r="QZS114" s="376"/>
      <c r="QZT114" s="376"/>
      <c r="QZU114" s="376"/>
      <c r="QZV114" s="376"/>
      <c r="QZW114" s="376"/>
      <c r="QZX114" s="376"/>
      <c r="QZY114" s="376"/>
      <c r="QZZ114" s="376"/>
      <c r="RAA114" s="376"/>
      <c r="RAB114" s="376"/>
      <c r="RAC114" s="376"/>
      <c r="RAD114" s="376"/>
      <c r="RAE114" s="376"/>
      <c r="RAF114" s="376"/>
      <c r="RAG114" s="376"/>
      <c r="RAH114" s="376"/>
      <c r="RAI114" s="376"/>
      <c r="RAJ114" s="376"/>
      <c r="RAK114" s="376"/>
      <c r="RAL114" s="376"/>
      <c r="RAM114" s="376"/>
      <c r="RAN114" s="376"/>
      <c r="RAO114" s="376"/>
      <c r="RAP114" s="376"/>
      <c r="RAQ114" s="376"/>
      <c r="RAR114" s="376"/>
      <c r="RAS114" s="376"/>
      <c r="RAT114" s="376"/>
      <c r="RAU114" s="376"/>
      <c r="RAV114" s="376"/>
      <c r="RAW114" s="376"/>
      <c r="RAX114" s="376"/>
      <c r="RAY114" s="376"/>
      <c r="RAZ114" s="376"/>
      <c r="RBA114" s="376"/>
      <c r="RBB114" s="376"/>
      <c r="RBC114" s="376"/>
      <c r="RBD114" s="376"/>
      <c r="RBE114" s="376"/>
      <c r="RBF114" s="376"/>
      <c r="RBG114" s="376"/>
      <c r="RBH114" s="376"/>
      <c r="RBI114" s="376"/>
      <c r="RBJ114" s="376"/>
      <c r="RBK114" s="376"/>
      <c r="RBL114" s="376"/>
      <c r="RBM114" s="376"/>
      <c r="RBN114" s="376"/>
      <c r="RBO114" s="376"/>
      <c r="RBP114" s="376"/>
      <c r="RBQ114" s="376"/>
      <c r="RBR114" s="376"/>
      <c r="RBS114" s="376"/>
      <c r="RBT114" s="376"/>
      <c r="RBU114" s="376"/>
      <c r="RBV114" s="376"/>
      <c r="RBW114" s="376"/>
      <c r="RBX114" s="376"/>
      <c r="RBY114" s="376"/>
      <c r="RBZ114" s="376"/>
      <c r="RCA114" s="376"/>
      <c r="RCB114" s="376"/>
      <c r="RCC114" s="376"/>
      <c r="RCD114" s="376"/>
      <c r="RCE114" s="376"/>
      <c r="RCF114" s="376"/>
      <c r="RCG114" s="376"/>
      <c r="RCH114" s="376"/>
      <c r="RCI114" s="376"/>
      <c r="RCJ114" s="376"/>
      <c r="RCK114" s="376"/>
      <c r="RCL114" s="376"/>
      <c r="RCM114" s="376"/>
      <c r="RCN114" s="376"/>
      <c r="RCO114" s="376"/>
      <c r="RCP114" s="376"/>
      <c r="RCQ114" s="376"/>
      <c r="RCR114" s="376"/>
      <c r="RCS114" s="376"/>
      <c r="RCT114" s="376"/>
      <c r="RCU114" s="376"/>
      <c r="RCV114" s="376"/>
      <c r="RCW114" s="376"/>
      <c r="RCX114" s="376"/>
      <c r="RCY114" s="376"/>
      <c r="RCZ114" s="376"/>
      <c r="RDA114" s="376"/>
      <c r="RDB114" s="376"/>
      <c r="RDC114" s="376"/>
      <c r="RDD114" s="376"/>
      <c r="RDE114" s="376"/>
      <c r="RDF114" s="376"/>
      <c r="RDG114" s="376"/>
      <c r="RDH114" s="376"/>
      <c r="RDI114" s="376"/>
      <c r="RDJ114" s="376"/>
      <c r="RDK114" s="376"/>
      <c r="RDL114" s="376"/>
      <c r="RDM114" s="376"/>
      <c r="RDN114" s="376"/>
      <c r="RDO114" s="376"/>
      <c r="RDP114" s="376"/>
      <c r="RDQ114" s="376"/>
      <c r="RDR114" s="376"/>
      <c r="RDS114" s="376"/>
      <c r="RDT114" s="376"/>
      <c r="RDU114" s="376"/>
      <c r="RDV114" s="376"/>
      <c r="RDW114" s="376"/>
      <c r="RDX114" s="376"/>
      <c r="RDY114" s="376"/>
      <c r="RDZ114" s="376"/>
      <c r="REA114" s="376"/>
      <c r="REB114" s="376"/>
      <c r="REC114" s="376"/>
      <c r="RED114" s="376"/>
      <c r="REE114" s="376"/>
      <c r="REF114" s="376"/>
      <c r="REG114" s="376"/>
      <c r="REH114" s="376"/>
      <c r="REI114" s="376"/>
      <c r="REJ114" s="376"/>
      <c r="REK114" s="376"/>
      <c r="REL114" s="376"/>
      <c r="REM114" s="376"/>
      <c r="REN114" s="376"/>
      <c r="REO114" s="376"/>
      <c r="REP114" s="376"/>
      <c r="REQ114" s="376"/>
      <c r="RER114" s="376"/>
      <c r="RES114" s="376"/>
      <c r="RET114" s="376"/>
      <c r="REU114" s="376"/>
      <c r="REV114" s="376"/>
      <c r="REW114" s="376"/>
      <c r="REX114" s="376"/>
      <c r="REY114" s="376"/>
      <c r="REZ114" s="376"/>
      <c r="RFA114" s="376"/>
      <c r="RFB114" s="376"/>
      <c r="RFC114" s="376"/>
      <c r="RFD114" s="376"/>
      <c r="RFE114" s="376"/>
      <c r="RFF114" s="376"/>
      <c r="RFG114" s="376"/>
      <c r="RFH114" s="376"/>
      <c r="RFI114" s="376"/>
      <c r="RFJ114" s="376"/>
      <c r="RFK114" s="376"/>
      <c r="RFL114" s="376"/>
      <c r="RFM114" s="376"/>
      <c r="RFN114" s="376"/>
      <c r="RFO114" s="376"/>
      <c r="RFP114" s="376"/>
      <c r="RFQ114" s="376"/>
      <c r="RFR114" s="376"/>
      <c r="RFS114" s="376"/>
      <c r="RFT114" s="376"/>
      <c r="RFU114" s="376"/>
      <c r="RFV114" s="376"/>
      <c r="RFW114" s="376"/>
      <c r="RFX114" s="376"/>
      <c r="RFY114" s="376"/>
      <c r="RFZ114" s="376"/>
      <c r="RGA114" s="376"/>
      <c r="RGB114" s="376"/>
      <c r="RGC114" s="376"/>
      <c r="RGD114" s="376"/>
      <c r="RGE114" s="376"/>
      <c r="RGF114" s="376"/>
      <c r="RGG114" s="376"/>
      <c r="RGH114" s="376"/>
      <c r="RGI114" s="376"/>
      <c r="RGJ114" s="376"/>
      <c r="RGK114" s="376"/>
      <c r="RGL114" s="376"/>
      <c r="RGM114" s="376"/>
      <c r="RGN114" s="376"/>
      <c r="RGO114" s="376"/>
      <c r="RGP114" s="376"/>
      <c r="RGQ114" s="376"/>
      <c r="RGR114" s="376"/>
      <c r="RGS114" s="376"/>
      <c r="RGT114" s="376"/>
      <c r="RGU114" s="376"/>
      <c r="RGV114" s="376"/>
      <c r="RGW114" s="376"/>
      <c r="RGX114" s="376"/>
      <c r="RGY114" s="376"/>
      <c r="RGZ114" s="376"/>
      <c r="RHA114" s="376"/>
      <c r="RHB114" s="376"/>
      <c r="RHC114" s="376"/>
      <c r="RHD114" s="376"/>
      <c r="RHE114" s="376"/>
      <c r="RHF114" s="376"/>
      <c r="RHG114" s="376"/>
      <c r="RHH114" s="376"/>
      <c r="RHI114" s="376"/>
      <c r="RHJ114" s="376"/>
      <c r="RHK114" s="376"/>
      <c r="RHL114" s="376"/>
      <c r="RHM114" s="376"/>
      <c r="RHN114" s="376"/>
      <c r="RHO114" s="376"/>
      <c r="RHP114" s="376"/>
      <c r="RHQ114" s="376"/>
      <c r="RHR114" s="376"/>
      <c r="RHS114" s="376"/>
      <c r="RHT114" s="376"/>
      <c r="RHU114" s="376"/>
      <c r="RHV114" s="376"/>
      <c r="RHW114" s="376"/>
      <c r="RHX114" s="376"/>
      <c r="RHY114" s="376"/>
      <c r="RHZ114" s="376"/>
      <c r="RIA114" s="376"/>
      <c r="RIB114" s="376"/>
      <c r="RIC114" s="376"/>
      <c r="RID114" s="376"/>
      <c r="RIE114" s="376"/>
      <c r="RIF114" s="376"/>
      <c r="RIG114" s="376"/>
      <c r="RIH114" s="376"/>
      <c r="RII114" s="376"/>
      <c r="RIJ114" s="376"/>
      <c r="RIK114" s="376"/>
      <c r="RIL114" s="376"/>
      <c r="RIM114" s="376"/>
      <c r="RIN114" s="376"/>
      <c r="RIO114" s="376"/>
      <c r="RIP114" s="376"/>
      <c r="RIQ114" s="376"/>
      <c r="RIR114" s="376"/>
      <c r="RIS114" s="376"/>
      <c r="RIT114" s="376"/>
      <c r="RIU114" s="376"/>
      <c r="RIV114" s="376"/>
      <c r="RIW114" s="376"/>
      <c r="RIX114" s="376"/>
      <c r="RIY114" s="376"/>
      <c r="RIZ114" s="376"/>
      <c r="RJA114" s="376"/>
      <c r="RJB114" s="376"/>
      <c r="RJC114" s="376"/>
      <c r="RJD114" s="376"/>
      <c r="RJE114" s="376"/>
      <c r="RJF114" s="376"/>
      <c r="RJG114" s="376"/>
      <c r="RJH114" s="376"/>
      <c r="RJI114" s="376"/>
      <c r="RJJ114" s="376"/>
      <c r="RJK114" s="376"/>
      <c r="RJL114" s="376"/>
      <c r="RJM114" s="376"/>
      <c r="RJN114" s="376"/>
      <c r="RJO114" s="376"/>
      <c r="RJP114" s="376"/>
      <c r="RJQ114" s="376"/>
      <c r="RJR114" s="376"/>
      <c r="RJS114" s="376"/>
      <c r="RJT114" s="376"/>
      <c r="RJU114" s="376"/>
      <c r="RJV114" s="376"/>
      <c r="RJW114" s="376"/>
      <c r="RJX114" s="376"/>
      <c r="RJY114" s="376"/>
      <c r="RJZ114" s="376"/>
      <c r="RKA114" s="376"/>
      <c r="RKB114" s="376"/>
      <c r="RKC114" s="376"/>
      <c r="RKD114" s="376"/>
      <c r="RKE114" s="376"/>
      <c r="RKF114" s="376"/>
      <c r="RKG114" s="376"/>
      <c r="RKH114" s="376"/>
      <c r="RKI114" s="376"/>
      <c r="RKJ114" s="376"/>
      <c r="RKK114" s="376"/>
      <c r="RKL114" s="376"/>
      <c r="RKM114" s="376"/>
      <c r="RKN114" s="376"/>
      <c r="RKO114" s="376"/>
      <c r="RKP114" s="376"/>
      <c r="RKQ114" s="376"/>
      <c r="RKR114" s="376"/>
      <c r="RKS114" s="376"/>
      <c r="RKT114" s="376"/>
      <c r="RKU114" s="376"/>
      <c r="RKV114" s="376"/>
      <c r="RKW114" s="376"/>
      <c r="RKX114" s="376"/>
      <c r="RKY114" s="376"/>
      <c r="RKZ114" s="376"/>
      <c r="RLA114" s="376"/>
      <c r="RLB114" s="376"/>
      <c r="RLC114" s="376"/>
      <c r="RLD114" s="376"/>
      <c r="RLE114" s="376"/>
      <c r="RLF114" s="376"/>
      <c r="RLG114" s="376"/>
      <c r="RLH114" s="376"/>
      <c r="RLI114" s="376"/>
      <c r="RLJ114" s="376"/>
      <c r="RLK114" s="376"/>
      <c r="RLL114" s="376"/>
      <c r="RLM114" s="376"/>
      <c r="RLN114" s="376"/>
      <c r="RLO114" s="376"/>
      <c r="RLP114" s="376"/>
      <c r="RLQ114" s="376"/>
      <c r="RLR114" s="376"/>
      <c r="RLS114" s="376"/>
      <c r="RLT114" s="376"/>
      <c r="RLU114" s="376"/>
      <c r="RLV114" s="376"/>
      <c r="RLW114" s="376"/>
      <c r="RLX114" s="376"/>
      <c r="RLY114" s="376"/>
      <c r="RLZ114" s="376"/>
      <c r="RMA114" s="376"/>
      <c r="RMB114" s="376"/>
      <c r="RMC114" s="376"/>
      <c r="RMD114" s="376"/>
      <c r="RME114" s="376"/>
      <c r="RMF114" s="376"/>
      <c r="RMG114" s="376"/>
      <c r="RMH114" s="376"/>
      <c r="RMI114" s="376"/>
      <c r="RMJ114" s="376"/>
      <c r="RMK114" s="376"/>
      <c r="RML114" s="376"/>
      <c r="RMM114" s="376"/>
      <c r="RMN114" s="376"/>
      <c r="RMO114" s="376"/>
      <c r="RMP114" s="376"/>
      <c r="RMQ114" s="376"/>
      <c r="RMR114" s="376"/>
      <c r="RMS114" s="376"/>
      <c r="RMT114" s="376"/>
      <c r="RMU114" s="376"/>
      <c r="RMV114" s="376"/>
      <c r="RMW114" s="376"/>
      <c r="RMX114" s="376"/>
      <c r="RMY114" s="376"/>
      <c r="RMZ114" s="376"/>
      <c r="RNA114" s="376"/>
      <c r="RNB114" s="376"/>
      <c r="RNC114" s="376"/>
      <c r="RND114" s="376"/>
      <c r="RNE114" s="376"/>
      <c r="RNF114" s="376"/>
      <c r="RNG114" s="376"/>
      <c r="RNH114" s="376"/>
      <c r="RNI114" s="376"/>
      <c r="RNJ114" s="376"/>
      <c r="RNK114" s="376"/>
      <c r="RNL114" s="376"/>
      <c r="RNM114" s="376"/>
      <c r="RNN114" s="376"/>
      <c r="RNO114" s="376"/>
      <c r="RNP114" s="376"/>
      <c r="RNQ114" s="376"/>
      <c r="RNR114" s="376"/>
      <c r="RNS114" s="376"/>
      <c r="RNT114" s="376"/>
      <c r="RNU114" s="376"/>
      <c r="RNV114" s="376"/>
      <c r="RNW114" s="376"/>
      <c r="RNX114" s="376"/>
      <c r="RNY114" s="376"/>
      <c r="RNZ114" s="376"/>
      <c r="ROA114" s="376"/>
      <c r="ROB114" s="376"/>
      <c r="ROC114" s="376"/>
      <c r="ROD114" s="376"/>
      <c r="ROE114" s="376"/>
      <c r="ROF114" s="376"/>
      <c r="ROG114" s="376"/>
      <c r="ROH114" s="376"/>
      <c r="ROI114" s="376"/>
      <c r="ROJ114" s="376"/>
      <c r="ROK114" s="376"/>
      <c r="ROL114" s="376"/>
      <c r="ROM114" s="376"/>
      <c r="RON114" s="376"/>
      <c r="ROO114" s="376"/>
      <c r="ROP114" s="376"/>
      <c r="ROQ114" s="376"/>
      <c r="ROR114" s="376"/>
      <c r="ROS114" s="376"/>
      <c r="ROT114" s="376"/>
      <c r="ROU114" s="376"/>
      <c r="ROV114" s="376"/>
      <c r="ROW114" s="376"/>
      <c r="ROX114" s="376"/>
      <c r="ROY114" s="376"/>
      <c r="ROZ114" s="376"/>
      <c r="RPA114" s="376"/>
      <c r="RPB114" s="376"/>
      <c r="RPC114" s="376"/>
      <c r="RPD114" s="376"/>
      <c r="RPE114" s="376"/>
      <c r="RPF114" s="376"/>
      <c r="RPG114" s="376"/>
      <c r="RPH114" s="376"/>
      <c r="RPI114" s="376"/>
      <c r="RPJ114" s="376"/>
      <c r="RPK114" s="376"/>
      <c r="RPL114" s="376"/>
      <c r="RPM114" s="376"/>
      <c r="RPN114" s="376"/>
      <c r="RPO114" s="376"/>
      <c r="RPP114" s="376"/>
      <c r="RPQ114" s="376"/>
      <c r="RPR114" s="376"/>
      <c r="RPS114" s="376"/>
      <c r="RPT114" s="376"/>
      <c r="RPU114" s="376"/>
      <c r="RPV114" s="376"/>
      <c r="RPW114" s="376"/>
      <c r="RPX114" s="376"/>
      <c r="RPY114" s="376"/>
      <c r="RPZ114" s="376"/>
      <c r="RQA114" s="376"/>
      <c r="RQB114" s="376"/>
      <c r="RQC114" s="376"/>
      <c r="RQD114" s="376"/>
      <c r="RQE114" s="376"/>
      <c r="RQF114" s="376"/>
      <c r="RQG114" s="376"/>
      <c r="RQH114" s="376"/>
      <c r="RQI114" s="376"/>
      <c r="RQJ114" s="376"/>
      <c r="RQK114" s="376"/>
      <c r="RQL114" s="376"/>
      <c r="RQM114" s="376"/>
      <c r="RQN114" s="376"/>
      <c r="RQO114" s="376"/>
      <c r="RQP114" s="376"/>
      <c r="RQQ114" s="376"/>
      <c r="RQR114" s="376"/>
      <c r="RQS114" s="376"/>
      <c r="RQT114" s="376"/>
      <c r="RQU114" s="376"/>
      <c r="RQV114" s="376"/>
      <c r="RQW114" s="376"/>
      <c r="RQX114" s="376"/>
      <c r="RQY114" s="376"/>
      <c r="RQZ114" s="376"/>
      <c r="RRA114" s="376"/>
      <c r="RRB114" s="376"/>
      <c r="RRC114" s="376"/>
      <c r="RRD114" s="376"/>
      <c r="RRE114" s="376"/>
      <c r="RRF114" s="376"/>
      <c r="RRG114" s="376"/>
      <c r="RRH114" s="376"/>
      <c r="RRI114" s="376"/>
      <c r="RRJ114" s="376"/>
      <c r="RRK114" s="376"/>
      <c r="RRL114" s="376"/>
      <c r="RRM114" s="376"/>
      <c r="RRN114" s="376"/>
      <c r="RRO114" s="376"/>
      <c r="RRP114" s="376"/>
      <c r="RRQ114" s="376"/>
      <c r="RRR114" s="376"/>
      <c r="RRS114" s="376"/>
      <c r="RRT114" s="376"/>
      <c r="RRU114" s="376"/>
      <c r="RRV114" s="376"/>
      <c r="RRW114" s="376"/>
      <c r="RRX114" s="376"/>
      <c r="RRY114" s="376"/>
      <c r="RRZ114" s="376"/>
      <c r="RSA114" s="376"/>
      <c r="RSB114" s="376"/>
      <c r="RSC114" s="376"/>
      <c r="RSD114" s="376"/>
      <c r="RSE114" s="376"/>
      <c r="RSF114" s="376"/>
      <c r="RSG114" s="376"/>
      <c r="RSH114" s="376"/>
      <c r="RSI114" s="376"/>
      <c r="RSJ114" s="376"/>
      <c r="RSK114" s="376"/>
      <c r="RSL114" s="376"/>
      <c r="RSM114" s="376"/>
      <c r="RSN114" s="376"/>
      <c r="RSO114" s="376"/>
      <c r="RSP114" s="376"/>
      <c r="RSQ114" s="376"/>
      <c r="RSR114" s="376"/>
      <c r="RSS114" s="376"/>
      <c r="RST114" s="376"/>
      <c r="RSU114" s="376"/>
      <c r="RSV114" s="376"/>
      <c r="RSW114" s="376"/>
      <c r="RSX114" s="376"/>
      <c r="RSY114" s="376"/>
      <c r="RSZ114" s="376"/>
      <c r="RTA114" s="376"/>
      <c r="RTB114" s="376"/>
      <c r="RTC114" s="376"/>
      <c r="RTD114" s="376"/>
      <c r="RTE114" s="376"/>
      <c r="RTF114" s="376"/>
      <c r="RTG114" s="376"/>
      <c r="RTH114" s="376"/>
      <c r="RTI114" s="376"/>
      <c r="RTJ114" s="376"/>
      <c r="RTK114" s="376"/>
      <c r="RTL114" s="376"/>
      <c r="RTM114" s="376"/>
      <c r="RTN114" s="376"/>
      <c r="RTO114" s="376"/>
      <c r="RTP114" s="376"/>
      <c r="RTQ114" s="376"/>
      <c r="RTR114" s="376"/>
      <c r="RTS114" s="376"/>
      <c r="RTT114" s="376"/>
      <c r="RTU114" s="376"/>
      <c r="RTV114" s="376"/>
      <c r="RTW114" s="376"/>
      <c r="RTX114" s="376"/>
      <c r="RTY114" s="376"/>
      <c r="RTZ114" s="376"/>
      <c r="RUA114" s="376"/>
      <c r="RUB114" s="376"/>
      <c r="RUC114" s="376"/>
      <c r="RUD114" s="376"/>
      <c r="RUE114" s="376"/>
      <c r="RUF114" s="376"/>
      <c r="RUG114" s="376"/>
      <c r="RUH114" s="376"/>
      <c r="RUI114" s="376"/>
      <c r="RUJ114" s="376"/>
      <c r="RUK114" s="376"/>
      <c r="RUL114" s="376"/>
      <c r="RUM114" s="376"/>
      <c r="RUN114" s="376"/>
      <c r="RUO114" s="376"/>
      <c r="RUP114" s="376"/>
      <c r="RUQ114" s="376"/>
      <c r="RUR114" s="376"/>
      <c r="RUS114" s="376"/>
      <c r="RUT114" s="376"/>
      <c r="RUU114" s="376"/>
      <c r="RUV114" s="376"/>
      <c r="RUW114" s="376"/>
      <c r="RUX114" s="376"/>
      <c r="RUY114" s="376"/>
      <c r="RUZ114" s="376"/>
      <c r="RVA114" s="376"/>
      <c r="RVB114" s="376"/>
      <c r="RVC114" s="376"/>
      <c r="RVD114" s="376"/>
      <c r="RVE114" s="376"/>
      <c r="RVF114" s="376"/>
      <c r="RVG114" s="376"/>
      <c r="RVH114" s="376"/>
      <c r="RVI114" s="376"/>
      <c r="RVJ114" s="376"/>
      <c r="RVK114" s="376"/>
      <c r="RVL114" s="376"/>
      <c r="RVM114" s="376"/>
      <c r="RVN114" s="376"/>
      <c r="RVO114" s="376"/>
      <c r="RVP114" s="376"/>
      <c r="RVQ114" s="376"/>
      <c r="RVR114" s="376"/>
      <c r="RVS114" s="376"/>
      <c r="RVT114" s="376"/>
      <c r="RVU114" s="376"/>
      <c r="RVV114" s="376"/>
      <c r="RVW114" s="376"/>
      <c r="RVX114" s="376"/>
      <c r="RVY114" s="376"/>
      <c r="RVZ114" s="376"/>
      <c r="RWA114" s="376"/>
      <c r="RWB114" s="376"/>
      <c r="RWC114" s="376"/>
      <c r="RWD114" s="376"/>
      <c r="RWE114" s="376"/>
      <c r="RWF114" s="376"/>
      <c r="RWG114" s="376"/>
      <c r="RWH114" s="376"/>
      <c r="RWI114" s="376"/>
      <c r="RWJ114" s="376"/>
      <c r="RWK114" s="376"/>
      <c r="RWL114" s="376"/>
      <c r="RWM114" s="376"/>
      <c r="RWN114" s="376"/>
      <c r="RWO114" s="376"/>
      <c r="RWP114" s="376"/>
      <c r="RWQ114" s="376"/>
      <c r="RWR114" s="376"/>
      <c r="RWS114" s="376"/>
      <c r="RWT114" s="376"/>
      <c r="RWU114" s="376"/>
      <c r="RWV114" s="376"/>
      <c r="RWW114" s="376"/>
      <c r="RWX114" s="376"/>
      <c r="RWY114" s="376"/>
      <c r="RWZ114" s="376"/>
      <c r="RXA114" s="376"/>
      <c r="RXB114" s="376"/>
      <c r="RXC114" s="376"/>
      <c r="RXD114" s="376"/>
      <c r="RXE114" s="376"/>
      <c r="RXF114" s="376"/>
      <c r="RXG114" s="376"/>
      <c r="RXH114" s="376"/>
      <c r="RXI114" s="376"/>
      <c r="RXJ114" s="376"/>
      <c r="RXK114" s="376"/>
      <c r="RXL114" s="376"/>
      <c r="RXM114" s="376"/>
      <c r="RXN114" s="376"/>
      <c r="RXO114" s="376"/>
      <c r="RXP114" s="376"/>
      <c r="RXQ114" s="376"/>
      <c r="RXR114" s="376"/>
      <c r="RXS114" s="376"/>
      <c r="RXT114" s="376"/>
      <c r="RXU114" s="376"/>
      <c r="RXV114" s="376"/>
      <c r="RXW114" s="376"/>
      <c r="RXX114" s="376"/>
      <c r="RXY114" s="376"/>
      <c r="RXZ114" s="376"/>
      <c r="RYA114" s="376"/>
      <c r="RYB114" s="376"/>
      <c r="RYC114" s="376"/>
      <c r="RYD114" s="376"/>
      <c r="RYE114" s="376"/>
      <c r="RYF114" s="376"/>
      <c r="RYG114" s="376"/>
      <c r="RYH114" s="376"/>
      <c r="RYI114" s="376"/>
      <c r="RYJ114" s="376"/>
      <c r="RYK114" s="376"/>
      <c r="RYL114" s="376"/>
      <c r="RYM114" s="376"/>
      <c r="RYN114" s="376"/>
      <c r="RYO114" s="376"/>
      <c r="RYP114" s="376"/>
      <c r="RYQ114" s="376"/>
      <c r="RYR114" s="376"/>
      <c r="RYS114" s="376"/>
      <c r="RYT114" s="376"/>
      <c r="RYU114" s="376"/>
      <c r="RYV114" s="376"/>
      <c r="RYW114" s="376"/>
      <c r="RYX114" s="376"/>
      <c r="RYY114" s="376"/>
      <c r="RYZ114" s="376"/>
      <c r="RZA114" s="376"/>
      <c r="RZB114" s="376"/>
      <c r="RZC114" s="376"/>
      <c r="RZD114" s="376"/>
      <c r="RZE114" s="376"/>
      <c r="RZF114" s="376"/>
      <c r="RZG114" s="376"/>
      <c r="RZH114" s="376"/>
      <c r="RZI114" s="376"/>
      <c r="RZJ114" s="376"/>
      <c r="RZK114" s="376"/>
      <c r="RZL114" s="376"/>
      <c r="RZM114" s="376"/>
      <c r="RZN114" s="376"/>
      <c r="RZO114" s="376"/>
      <c r="RZP114" s="376"/>
      <c r="RZQ114" s="376"/>
      <c r="RZR114" s="376"/>
      <c r="RZS114" s="376"/>
      <c r="RZT114" s="376"/>
      <c r="RZU114" s="376"/>
      <c r="RZV114" s="376"/>
      <c r="RZW114" s="376"/>
      <c r="RZX114" s="376"/>
      <c r="RZY114" s="376"/>
      <c r="RZZ114" s="376"/>
      <c r="SAA114" s="376"/>
      <c r="SAB114" s="376"/>
      <c r="SAC114" s="376"/>
      <c r="SAD114" s="376"/>
      <c r="SAE114" s="376"/>
      <c r="SAF114" s="376"/>
      <c r="SAG114" s="376"/>
      <c r="SAH114" s="376"/>
      <c r="SAI114" s="376"/>
      <c r="SAJ114" s="376"/>
      <c r="SAK114" s="376"/>
      <c r="SAL114" s="376"/>
      <c r="SAM114" s="376"/>
      <c r="SAN114" s="376"/>
      <c r="SAO114" s="376"/>
      <c r="SAP114" s="376"/>
      <c r="SAQ114" s="376"/>
      <c r="SAR114" s="376"/>
      <c r="SAS114" s="376"/>
      <c r="SAT114" s="376"/>
      <c r="SAU114" s="376"/>
      <c r="SAV114" s="376"/>
      <c r="SAW114" s="376"/>
      <c r="SAX114" s="376"/>
      <c r="SAY114" s="376"/>
      <c r="SAZ114" s="376"/>
      <c r="SBA114" s="376"/>
      <c r="SBB114" s="376"/>
      <c r="SBC114" s="376"/>
      <c r="SBD114" s="376"/>
      <c r="SBE114" s="376"/>
      <c r="SBF114" s="376"/>
      <c r="SBG114" s="376"/>
      <c r="SBH114" s="376"/>
      <c r="SBI114" s="376"/>
      <c r="SBJ114" s="376"/>
      <c r="SBK114" s="376"/>
      <c r="SBL114" s="376"/>
      <c r="SBM114" s="376"/>
      <c r="SBN114" s="376"/>
      <c r="SBO114" s="376"/>
      <c r="SBP114" s="376"/>
      <c r="SBQ114" s="376"/>
      <c r="SBR114" s="376"/>
      <c r="SBS114" s="376"/>
      <c r="SBT114" s="376"/>
      <c r="SBU114" s="376"/>
      <c r="SBV114" s="376"/>
      <c r="SBW114" s="376"/>
      <c r="SBX114" s="376"/>
      <c r="SBY114" s="376"/>
      <c r="SBZ114" s="376"/>
      <c r="SCA114" s="376"/>
      <c r="SCB114" s="376"/>
      <c r="SCC114" s="376"/>
      <c r="SCD114" s="376"/>
      <c r="SCE114" s="376"/>
      <c r="SCF114" s="376"/>
      <c r="SCG114" s="376"/>
      <c r="SCH114" s="376"/>
      <c r="SCI114" s="376"/>
      <c r="SCJ114" s="376"/>
      <c r="SCK114" s="376"/>
      <c r="SCL114" s="376"/>
      <c r="SCM114" s="376"/>
      <c r="SCN114" s="376"/>
      <c r="SCO114" s="376"/>
      <c r="SCP114" s="376"/>
      <c r="SCQ114" s="376"/>
      <c r="SCR114" s="376"/>
      <c r="SCS114" s="376"/>
      <c r="SCT114" s="376"/>
      <c r="SCU114" s="376"/>
      <c r="SCV114" s="376"/>
      <c r="SCW114" s="376"/>
      <c r="SCX114" s="376"/>
      <c r="SCY114" s="376"/>
      <c r="SCZ114" s="376"/>
      <c r="SDA114" s="376"/>
      <c r="SDB114" s="376"/>
      <c r="SDC114" s="376"/>
      <c r="SDD114" s="376"/>
      <c r="SDE114" s="376"/>
      <c r="SDF114" s="376"/>
      <c r="SDG114" s="376"/>
      <c r="SDH114" s="376"/>
      <c r="SDI114" s="376"/>
      <c r="SDJ114" s="376"/>
      <c r="SDK114" s="376"/>
      <c r="SDL114" s="376"/>
      <c r="SDM114" s="376"/>
      <c r="SDN114" s="376"/>
      <c r="SDO114" s="376"/>
      <c r="SDP114" s="376"/>
      <c r="SDQ114" s="376"/>
      <c r="SDR114" s="376"/>
      <c r="SDS114" s="376"/>
      <c r="SDT114" s="376"/>
      <c r="SDU114" s="376"/>
      <c r="SDV114" s="376"/>
      <c r="SDW114" s="376"/>
      <c r="SDX114" s="376"/>
      <c r="SDY114" s="376"/>
      <c r="SDZ114" s="376"/>
      <c r="SEA114" s="376"/>
      <c r="SEB114" s="376"/>
      <c r="SEC114" s="376"/>
      <c r="SED114" s="376"/>
      <c r="SEE114" s="376"/>
      <c r="SEF114" s="376"/>
      <c r="SEG114" s="376"/>
      <c r="SEH114" s="376"/>
      <c r="SEI114" s="376"/>
      <c r="SEJ114" s="376"/>
      <c r="SEK114" s="376"/>
      <c r="SEL114" s="376"/>
      <c r="SEM114" s="376"/>
      <c r="SEN114" s="376"/>
      <c r="SEO114" s="376"/>
      <c r="SEP114" s="376"/>
      <c r="SEQ114" s="376"/>
      <c r="SER114" s="376"/>
      <c r="SES114" s="376"/>
      <c r="SET114" s="376"/>
      <c r="SEU114" s="376"/>
      <c r="SEV114" s="376"/>
      <c r="SEW114" s="376"/>
      <c r="SEX114" s="376"/>
      <c r="SEY114" s="376"/>
      <c r="SEZ114" s="376"/>
      <c r="SFA114" s="376"/>
      <c r="SFB114" s="376"/>
      <c r="SFC114" s="376"/>
      <c r="SFD114" s="376"/>
      <c r="SFE114" s="376"/>
      <c r="SFF114" s="376"/>
      <c r="SFG114" s="376"/>
      <c r="SFH114" s="376"/>
      <c r="SFI114" s="376"/>
      <c r="SFJ114" s="376"/>
      <c r="SFK114" s="376"/>
      <c r="SFL114" s="376"/>
      <c r="SFM114" s="376"/>
      <c r="SFN114" s="376"/>
      <c r="SFO114" s="376"/>
      <c r="SFP114" s="376"/>
      <c r="SFQ114" s="376"/>
      <c r="SFR114" s="376"/>
      <c r="SFS114" s="376"/>
      <c r="SFT114" s="376"/>
      <c r="SFU114" s="376"/>
      <c r="SFV114" s="376"/>
      <c r="SFW114" s="376"/>
      <c r="SFX114" s="376"/>
      <c r="SFY114" s="376"/>
      <c r="SFZ114" s="376"/>
      <c r="SGA114" s="376"/>
      <c r="SGB114" s="376"/>
      <c r="SGC114" s="376"/>
      <c r="SGD114" s="376"/>
      <c r="SGE114" s="376"/>
      <c r="SGF114" s="376"/>
      <c r="SGG114" s="376"/>
      <c r="SGH114" s="376"/>
      <c r="SGI114" s="376"/>
      <c r="SGJ114" s="376"/>
      <c r="SGK114" s="376"/>
      <c r="SGL114" s="376"/>
      <c r="SGM114" s="376"/>
      <c r="SGN114" s="376"/>
      <c r="SGO114" s="376"/>
      <c r="SGP114" s="376"/>
      <c r="SGQ114" s="376"/>
      <c r="SGR114" s="376"/>
      <c r="SGS114" s="376"/>
      <c r="SGT114" s="376"/>
      <c r="SGU114" s="376"/>
      <c r="SGV114" s="376"/>
      <c r="SGW114" s="376"/>
      <c r="SGX114" s="376"/>
      <c r="SGY114" s="376"/>
      <c r="SGZ114" s="376"/>
      <c r="SHA114" s="376"/>
      <c r="SHB114" s="376"/>
      <c r="SHC114" s="376"/>
      <c r="SHD114" s="376"/>
      <c r="SHE114" s="376"/>
      <c r="SHF114" s="376"/>
      <c r="SHG114" s="376"/>
      <c r="SHH114" s="376"/>
      <c r="SHI114" s="376"/>
      <c r="SHJ114" s="376"/>
      <c r="SHK114" s="376"/>
      <c r="SHL114" s="376"/>
      <c r="SHM114" s="376"/>
      <c r="SHN114" s="376"/>
      <c r="SHO114" s="376"/>
      <c r="SHP114" s="376"/>
      <c r="SHQ114" s="376"/>
      <c r="SHR114" s="376"/>
      <c r="SHS114" s="376"/>
      <c r="SHT114" s="376"/>
      <c r="SHU114" s="376"/>
      <c r="SHV114" s="376"/>
      <c r="SHW114" s="376"/>
      <c r="SHX114" s="376"/>
      <c r="SHY114" s="376"/>
      <c r="SHZ114" s="376"/>
      <c r="SIA114" s="376"/>
      <c r="SIB114" s="376"/>
      <c r="SIC114" s="376"/>
      <c r="SID114" s="376"/>
      <c r="SIE114" s="376"/>
      <c r="SIF114" s="376"/>
      <c r="SIG114" s="376"/>
      <c r="SIH114" s="376"/>
      <c r="SII114" s="376"/>
      <c r="SIJ114" s="376"/>
      <c r="SIK114" s="376"/>
      <c r="SIL114" s="376"/>
      <c r="SIM114" s="376"/>
      <c r="SIN114" s="376"/>
      <c r="SIO114" s="376"/>
      <c r="SIP114" s="376"/>
      <c r="SIQ114" s="376"/>
      <c r="SIR114" s="376"/>
      <c r="SIS114" s="376"/>
      <c r="SIT114" s="376"/>
      <c r="SIU114" s="376"/>
      <c r="SIV114" s="376"/>
      <c r="SIW114" s="376"/>
      <c r="SIX114" s="376"/>
      <c r="SIY114" s="376"/>
      <c r="SIZ114" s="376"/>
      <c r="SJA114" s="376"/>
      <c r="SJB114" s="376"/>
      <c r="SJC114" s="376"/>
      <c r="SJD114" s="376"/>
      <c r="SJE114" s="376"/>
      <c r="SJF114" s="376"/>
      <c r="SJG114" s="376"/>
      <c r="SJH114" s="376"/>
      <c r="SJI114" s="376"/>
      <c r="SJJ114" s="376"/>
      <c r="SJK114" s="376"/>
      <c r="SJL114" s="376"/>
      <c r="SJM114" s="376"/>
      <c r="SJN114" s="376"/>
      <c r="SJO114" s="376"/>
      <c r="SJP114" s="376"/>
      <c r="SJQ114" s="376"/>
      <c r="SJR114" s="376"/>
      <c r="SJS114" s="376"/>
      <c r="SJT114" s="376"/>
      <c r="SJU114" s="376"/>
      <c r="SJV114" s="376"/>
      <c r="SJW114" s="376"/>
      <c r="SJX114" s="376"/>
      <c r="SJY114" s="376"/>
      <c r="SJZ114" s="376"/>
      <c r="SKA114" s="376"/>
      <c r="SKB114" s="376"/>
      <c r="SKC114" s="376"/>
      <c r="SKD114" s="376"/>
      <c r="SKE114" s="376"/>
      <c r="SKF114" s="376"/>
      <c r="SKG114" s="376"/>
      <c r="SKH114" s="376"/>
      <c r="SKI114" s="376"/>
      <c r="SKJ114" s="376"/>
      <c r="SKK114" s="376"/>
      <c r="SKL114" s="376"/>
      <c r="SKM114" s="376"/>
      <c r="SKN114" s="376"/>
      <c r="SKO114" s="376"/>
      <c r="SKP114" s="376"/>
      <c r="SKQ114" s="376"/>
      <c r="SKR114" s="376"/>
      <c r="SKS114" s="376"/>
      <c r="SKT114" s="376"/>
      <c r="SKU114" s="376"/>
      <c r="SKV114" s="376"/>
      <c r="SKW114" s="376"/>
      <c r="SKX114" s="376"/>
      <c r="SKY114" s="376"/>
      <c r="SKZ114" s="376"/>
      <c r="SLA114" s="376"/>
      <c r="SLB114" s="376"/>
      <c r="SLC114" s="376"/>
      <c r="SLD114" s="376"/>
      <c r="SLE114" s="376"/>
      <c r="SLF114" s="376"/>
      <c r="SLG114" s="376"/>
      <c r="SLH114" s="376"/>
      <c r="SLI114" s="376"/>
      <c r="SLJ114" s="376"/>
      <c r="SLK114" s="376"/>
      <c r="SLL114" s="376"/>
      <c r="SLM114" s="376"/>
      <c r="SLN114" s="376"/>
      <c r="SLO114" s="376"/>
      <c r="SLP114" s="376"/>
      <c r="SLQ114" s="376"/>
      <c r="SLR114" s="376"/>
      <c r="SLS114" s="376"/>
      <c r="SLT114" s="376"/>
      <c r="SLU114" s="376"/>
      <c r="SLV114" s="376"/>
      <c r="SLW114" s="376"/>
      <c r="SLX114" s="376"/>
      <c r="SLY114" s="376"/>
      <c r="SLZ114" s="376"/>
      <c r="SMA114" s="376"/>
      <c r="SMB114" s="376"/>
      <c r="SMC114" s="376"/>
      <c r="SMD114" s="376"/>
      <c r="SME114" s="376"/>
      <c r="SMF114" s="376"/>
      <c r="SMG114" s="376"/>
      <c r="SMH114" s="376"/>
      <c r="SMI114" s="376"/>
      <c r="SMJ114" s="376"/>
      <c r="SMK114" s="376"/>
      <c r="SML114" s="376"/>
      <c r="SMM114" s="376"/>
      <c r="SMN114" s="376"/>
      <c r="SMO114" s="376"/>
      <c r="SMP114" s="376"/>
      <c r="SMQ114" s="376"/>
      <c r="SMR114" s="376"/>
      <c r="SMS114" s="376"/>
      <c r="SMT114" s="376"/>
      <c r="SMU114" s="376"/>
      <c r="SMV114" s="376"/>
      <c r="SMW114" s="376"/>
      <c r="SMX114" s="376"/>
      <c r="SMY114" s="376"/>
      <c r="SMZ114" s="376"/>
      <c r="SNA114" s="376"/>
      <c r="SNB114" s="376"/>
      <c r="SNC114" s="376"/>
      <c r="SND114" s="376"/>
      <c r="SNE114" s="376"/>
      <c r="SNF114" s="376"/>
      <c r="SNG114" s="376"/>
      <c r="SNH114" s="376"/>
      <c r="SNI114" s="376"/>
      <c r="SNJ114" s="376"/>
      <c r="SNK114" s="376"/>
      <c r="SNL114" s="376"/>
      <c r="SNM114" s="376"/>
      <c r="SNN114" s="376"/>
      <c r="SNO114" s="376"/>
      <c r="SNP114" s="376"/>
      <c r="SNQ114" s="376"/>
      <c r="SNR114" s="376"/>
      <c r="SNS114" s="376"/>
      <c r="SNT114" s="376"/>
      <c r="SNU114" s="376"/>
      <c r="SNV114" s="376"/>
      <c r="SNW114" s="376"/>
      <c r="SNX114" s="376"/>
      <c r="SNY114" s="376"/>
      <c r="SNZ114" s="376"/>
      <c r="SOA114" s="376"/>
      <c r="SOB114" s="376"/>
      <c r="SOC114" s="376"/>
      <c r="SOD114" s="376"/>
      <c r="SOE114" s="376"/>
      <c r="SOF114" s="376"/>
      <c r="SOG114" s="376"/>
      <c r="SOH114" s="376"/>
      <c r="SOI114" s="376"/>
      <c r="SOJ114" s="376"/>
      <c r="SOK114" s="376"/>
      <c r="SOL114" s="376"/>
      <c r="SOM114" s="376"/>
      <c r="SON114" s="376"/>
      <c r="SOO114" s="376"/>
      <c r="SOP114" s="376"/>
      <c r="SOQ114" s="376"/>
      <c r="SOR114" s="376"/>
      <c r="SOS114" s="376"/>
      <c r="SOT114" s="376"/>
      <c r="SOU114" s="376"/>
      <c r="SOV114" s="376"/>
      <c r="SOW114" s="376"/>
      <c r="SOX114" s="376"/>
      <c r="SOY114" s="376"/>
      <c r="SOZ114" s="376"/>
      <c r="SPA114" s="376"/>
      <c r="SPB114" s="376"/>
      <c r="SPC114" s="376"/>
      <c r="SPD114" s="376"/>
      <c r="SPE114" s="376"/>
      <c r="SPF114" s="376"/>
      <c r="SPG114" s="376"/>
      <c r="SPH114" s="376"/>
      <c r="SPI114" s="376"/>
      <c r="SPJ114" s="376"/>
      <c r="SPK114" s="376"/>
      <c r="SPL114" s="376"/>
      <c r="SPM114" s="376"/>
      <c r="SPN114" s="376"/>
      <c r="SPO114" s="376"/>
      <c r="SPP114" s="376"/>
      <c r="SPQ114" s="376"/>
      <c r="SPR114" s="376"/>
      <c r="SPS114" s="376"/>
      <c r="SPT114" s="376"/>
      <c r="SPU114" s="376"/>
      <c r="SPV114" s="376"/>
      <c r="SPW114" s="376"/>
      <c r="SPX114" s="376"/>
      <c r="SPY114" s="376"/>
      <c r="SPZ114" s="376"/>
      <c r="SQA114" s="376"/>
      <c r="SQB114" s="376"/>
      <c r="SQC114" s="376"/>
      <c r="SQD114" s="376"/>
      <c r="SQE114" s="376"/>
      <c r="SQF114" s="376"/>
      <c r="SQG114" s="376"/>
      <c r="SQH114" s="376"/>
      <c r="SQI114" s="376"/>
      <c r="SQJ114" s="376"/>
      <c r="SQK114" s="376"/>
      <c r="SQL114" s="376"/>
      <c r="SQM114" s="376"/>
      <c r="SQN114" s="376"/>
      <c r="SQO114" s="376"/>
      <c r="SQP114" s="376"/>
      <c r="SQQ114" s="376"/>
      <c r="SQR114" s="376"/>
      <c r="SQS114" s="376"/>
      <c r="SQT114" s="376"/>
      <c r="SQU114" s="376"/>
      <c r="SQV114" s="376"/>
      <c r="SQW114" s="376"/>
      <c r="SQX114" s="376"/>
      <c r="SQY114" s="376"/>
      <c r="SQZ114" s="376"/>
      <c r="SRA114" s="376"/>
      <c r="SRB114" s="376"/>
      <c r="SRC114" s="376"/>
      <c r="SRD114" s="376"/>
      <c r="SRE114" s="376"/>
      <c r="SRF114" s="376"/>
      <c r="SRG114" s="376"/>
      <c r="SRH114" s="376"/>
      <c r="SRI114" s="376"/>
      <c r="SRJ114" s="376"/>
      <c r="SRK114" s="376"/>
      <c r="SRL114" s="376"/>
      <c r="SRM114" s="376"/>
      <c r="SRN114" s="376"/>
      <c r="SRO114" s="376"/>
      <c r="SRP114" s="376"/>
      <c r="SRQ114" s="376"/>
      <c r="SRR114" s="376"/>
      <c r="SRS114" s="376"/>
      <c r="SRT114" s="376"/>
      <c r="SRU114" s="376"/>
      <c r="SRV114" s="376"/>
      <c r="SRW114" s="376"/>
      <c r="SRX114" s="376"/>
      <c r="SRY114" s="376"/>
      <c r="SRZ114" s="376"/>
      <c r="SSA114" s="376"/>
      <c r="SSB114" s="376"/>
      <c r="SSC114" s="376"/>
      <c r="SSD114" s="376"/>
      <c r="SSE114" s="376"/>
      <c r="SSF114" s="376"/>
      <c r="SSG114" s="376"/>
      <c r="SSH114" s="376"/>
      <c r="SSI114" s="376"/>
      <c r="SSJ114" s="376"/>
      <c r="SSK114" s="376"/>
      <c r="SSL114" s="376"/>
      <c r="SSM114" s="376"/>
      <c r="SSN114" s="376"/>
      <c r="SSO114" s="376"/>
      <c r="SSP114" s="376"/>
      <c r="SSQ114" s="376"/>
      <c r="SSR114" s="376"/>
      <c r="SSS114" s="376"/>
      <c r="SST114" s="376"/>
      <c r="SSU114" s="376"/>
      <c r="SSV114" s="376"/>
      <c r="SSW114" s="376"/>
      <c r="SSX114" s="376"/>
      <c r="SSY114" s="376"/>
      <c r="SSZ114" s="376"/>
      <c r="STA114" s="376"/>
      <c r="STB114" s="376"/>
      <c r="STC114" s="376"/>
      <c r="STD114" s="376"/>
      <c r="STE114" s="376"/>
      <c r="STF114" s="376"/>
      <c r="STG114" s="376"/>
      <c r="STH114" s="376"/>
      <c r="STI114" s="376"/>
      <c r="STJ114" s="376"/>
      <c r="STK114" s="376"/>
      <c r="STL114" s="376"/>
      <c r="STM114" s="376"/>
      <c r="STN114" s="376"/>
      <c r="STO114" s="376"/>
      <c r="STP114" s="376"/>
      <c r="STQ114" s="376"/>
      <c r="STR114" s="376"/>
      <c r="STS114" s="376"/>
      <c r="STT114" s="376"/>
      <c r="STU114" s="376"/>
      <c r="STV114" s="376"/>
      <c r="STW114" s="376"/>
      <c r="STX114" s="376"/>
      <c r="STY114" s="376"/>
      <c r="STZ114" s="376"/>
      <c r="SUA114" s="376"/>
      <c r="SUB114" s="376"/>
      <c r="SUC114" s="376"/>
      <c r="SUD114" s="376"/>
      <c r="SUE114" s="376"/>
      <c r="SUF114" s="376"/>
      <c r="SUG114" s="376"/>
      <c r="SUH114" s="376"/>
      <c r="SUI114" s="376"/>
      <c r="SUJ114" s="376"/>
      <c r="SUK114" s="376"/>
      <c r="SUL114" s="376"/>
      <c r="SUM114" s="376"/>
      <c r="SUN114" s="376"/>
      <c r="SUO114" s="376"/>
      <c r="SUP114" s="376"/>
      <c r="SUQ114" s="376"/>
      <c r="SUR114" s="376"/>
      <c r="SUS114" s="376"/>
      <c r="SUT114" s="376"/>
      <c r="SUU114" s="376"/>
      <c r="SUV114" s="376"/>
      <c r="SUW114" s="376"/>
      <c r="SUX114" s="376"/>
      <c r="SUY114" s="376"/>
      <c r="SUZ114" s="376"/>
      <c r="SVA114" s="376"/>
      <c r="SVB114" s="376"/>
      <c r="SVC114" s="376"/>
      <c r="SVD114" s="376"/>
      <c r="SVE114" s="376"/>
      <c r="SVF114" s="376"/>
      <c r="SVG114" s="376"/>
      <c r="SVH114" s="376"/>
      <c r="SVI114" s="376"/>
      <c r="SVJ114" s="376"/>
      <c r="SVK114" s="376"/>
      <c r="SVL114" s="376"/>
      <c r="SVM114" s="376"/>
      <c r="SVN114" s="376"/>
      <c r="SVO114" s="376"/>
      <c r="SVP114" s="376"/>
      <c r="SVQ114" s="376"/>
      <c r="SVR114" s="376"/>
      <c r="SVS114" s="376"/>
      <c r="SVT114" s="376"/>
      <c r="SVU114" s="376"/>
      <c r="SVV114" s="376"/>
      <c r="SVW114" s="376"/>
      <c r="SVX114" s="376"/>
      <c r="SVY114" s="376"/>
      <c r="SVZ114" s="376"/>
      <c r="SWA114" s="376"/>
      <c r="SWB114" s="376"/>
      <c r="SWC114" s="376"/>
      <c r="SWD114" s="376"/>
      <c r="SWE114" s="376"/>
      <c r="SWF114" s="376"/>
      <c r="SWG114" s="376"/>
      <c r="SWH114" s="376"/>
      <c r="SWI114" s="376"/>
      <c r="SWJ114" s="376"/>
      <c r="SWK114" s="376"/>
      <c r="SWL114" s="376"/>
      <c r="SWM114" s="376"/>
      <c r="SWN114" s="376"/>
      <c r="SWO114" s="376"/>
      <c r="SWP114" s="376"/>
      <c r="SWQ114" s="376"/>
      <c r="SWR114" s="376"/>
      <c r="SWS114" s="376"/>
      <c r="SWT114" s="376"/>
      <c r="SWU114" s="376"/>
      <c r="SWV114" s="376"/>
      <c r="SWW114" s="376"/>
      <c r="SWX114" s="376"/>
      <c r="SWY114" s="376"/>
      <c r="SWZ114" s="376"/>
      <c r="SXA114" s="376"/>
      <c r="SXB114" s="376"/>
      <c r="SXC114" s="376"/>
      <c r="SXD114" s="376"/>
      <c r="SXE114" s="376"/>
      <c r="SXF114" s="376"/>
      <c r="SXG114" s="376"/>
      <c r="SXH114" s="376"/>
      <c r="SXI114" s="376"/>
      <c r="SXJ114" s="376"/>
      <c r="SXK114" s="376"/>
      <c r="SXL114" s="376"/>
      <c r="SXM114" s="376"/>
      <c r="SXN114" s="376"/>
      <c r="SXO114" s="376"/>
      <c r="SXP114" s="376"/>
      <c r="SXQ114" s="376"/>
      <c r="SXR114" s="376"/>
      <c r="SXS114" s="376"/>
      <c r="SXT114" s="376"/>
      <c r="SXU114" s="376"/>
      <c r="SXV114" s="376"/>
      <c r="SXW114" s="376"/>
      <c r="SXX114" s="376"/>
      <c r="SXY114" s="376"/>
      <c r="SXZ114" s="376"/>
      <c r="SYA114" s="376"/>
      <c r="SYB114" s="376"/>
      <c r="SYC114" s="376"/>
      <c r="SYD114" s="376"/>
      <c r="SYE114" s="376"/>
      <c r="SYF114" s="376"/>
      <c r="SYG114" s="376"/>
      <c r="SYH114" s="376"/>
      <c r="SYI114" s="376"/>
      <c r="SYJ114" s="376"/>
      <c r="SYK114" s="376"/>
      <c r="SYL114" s="376"/>
      <c r="SYM114" s="376"/>
      <c r="SYN114" s="376"/>
      <c r="SYO114" s="376"/>
      <c r="SYP114" s="376"/>
      <c r="SYQ114" s="376"/>
      <c r="SYR114" s="376"/>
      <c r="SYS114" s="376"/>
      <c r="SYT114" s="376"/>
      <c r="SYU114" s="376"/>
      <c r="SYV114" s="376"/>
      <c r="SYW114" s="376"/>
      <c r="SYX114" s="376"/>
      <c r="SYY114" s="376"/>
      <c r="SYZ114" s="376"/>
      <c r="SZA114" s="376"/>
      <c r="SZB114" s="376"/>
      <c r="SZC114" s="376"/>
      <c r="SZD114" s="376"/>
      <c r="SZE114" s="376"/>
      <c r="SZF114" s="376"/>
      <c r="SZG114" s="376"/>
      <c r="SZH114" s="376"/>
      <c r="SZI114" s="376"/>
      <c r="SZJ114" s="376"/>
      <c r="SZK114" s="376"/>
      <c r="SZL114" s="376"/>
      <c r="SZM114" s="376"/>
      <c r="SZN114" s="376"/>
      <c r="SZO114" s="376"/>
      <c r="SZP114" s="376"/>
      <c r="SZQ114" s="376"/>
      <c r="SZR114" s="376"/>
      <c r="SZS114" s="376"/>
      <c r="SZT114" s="376"/>
      <c r="SZU114" s="376"/>
      <c r="SZV114" s="376"/>
      <c r="SZW114" s="376"/>
      <c r="SZX114" s="376"/>
      <c r="SZY114" s="376"/>
      <c r="SZZ114" s="376"/>
      <c r="TAA114" s="376"/>
      <c r="TAB114" s="376"/>
      <c r="TAC114" s="376"/>
      <c r="TAD114" s="376"/>
      <c r="TAE114" s="376"/>
      <c r="TAF114" s="376"/>
      <c r="TAG114" s="376"/>
      <c r="TAH114" s="376"/>
      <c r="TAI114" s="376"/>
      <c r="TAJ114" s="376"/>
      <c r="TAK114" s="376"/>
      <c r="TAL114" s="376"/>
      <c r="TAM114" s="376"/>
      <c r="TAN114" s="376"/>
      <c r="TAO114" s="376"/>
      <c r="TAP114" s="376"/>
      <c r="TAQ114" s="376"/>
      <c r="TAR114" s="376"/>
      <c r="TAS114" s="376"/>
      <c r="TAT114" s="376"/>
      <c r="TAU114" s="376"/>
      <c r="TAV114" s="376"/>
      <c r="TAW114" s="376"/>
      <c r="TAX114" s="376"/>
      <c r="TAY114" s="376"/>
      <c r="TAZ114" s="376"/>
      <c r="TBA114" s="376"/>
      <c r="TBB114" s="376"/>
      <c r="TBC114" s="376"/>
      <c r="TBD114" s="376"/>
      <c r="TBE114" s="376"/>
      <c r="TBF114" s="376"/>
      <c r="TBG114" s="376"/>
      <c r="TBH114" s="376"/>
      <c r="TBI114" s="376"/>
      <c r="TBJ114" s="376"/>
      <c r="TBK114" s="376"/>
      <c r="TBL114" s="376"/>
      <c r="TBM114" s="376"/>
      <c r="TBN114" s="376"/>
      <c r="TBO114" s="376"/>
      <c r="TBP114" s="376"/>
      <c r="TBQ114" s="376"/>
      <c r="TBR114" s="376"/>
      <c r="TBS114" s="376"/>
      <c r="TBT114" s="376"/>
      <c r="TBU114" s="376"/>
      <c r="TBV114" s="376"/>
      <c r="TBW114" s="376"/>
      <c r="TBX114" s="376"/>
      <c r="TBY114" s="376"/>
      <c r="TBZ114" s="376"/>
      <c r="TCA114" s="376"/>
      <c r="TCB114" s="376"/>
      <c r="TCC114" s="376"/>
      <c r="TCD114" s="376"/>
      <c r="TCE114" s="376"/>
      <c r="TCF114" s="376"/>
      <c r="TCG114" s="376"/>
      <c r="TCH114" s="376"/>
      <c r="TCI114" s="376"/>
      <c r="TCJ114" s="376"/>
      <c r="TCK114" s="376"/>
      <c r="TCL114" s="376"/>
      <c r="TCM114" s="376"/>
      <c r="TCN114" s="376"/>
      <c r="TCO114" s="376"/>
      <c r="TCP114" s="376"/>
      <c r="TCQ114" s="376"/>
      <c r="TCR114" s="376"/>
      <c r="TCS114" s="376"/>
      <c r="TCT114" s="376"/>
      <c r="TCU114" s="376"/>
      <c r="TCV114" s="376"/>
      <c r="TCW114" s="376"/>
      <c r="TCX114" s="376"/>
      <c r="TCY114" s="376"/>
      <c r="TCZ114" s="376"/>
      <c r="TDA114" s="376"/>
      <c r="TDB114" s="376"/>
      <c r="TDC114" s="376"/>
      <c r="TDD114" s="376"/>
      <c r="TDE114" s="376"/>
      <c r="TDF114" s="376"/>
      <c r="TDG114" s="376"/>
      <c r="TDH114" s="376"/>
      <c r="TDI114" s="376"/>
      <c r="TDJ114" s="376"/>
      <c r="TDK114" s="376"/>
      <c r="TDL114" s="376"/>
      <c r="TDM114" s="376"/>
      <c r="TDN114" s="376"/>
      <c r="TDO114" s="376"/>
      <c r="TDP114" s="376"/>
      <c r="TDQ114" s="376"/>
      <c r="TDR114" s="376"/>
      <c r="TDS114" s="376"/>
      <c r="TDT114" s="376"/>
      <c r="TDU114" s="376"/>
      <c r="TDV114" s="376"/>
      <c r="TDW114" s="376"/>
      <c r="TDX114" s="376"/>
      <c r="TDY114" s="376"/>
      <c r="TDZ114" s="376"/>
      <c r="TEA114" s="376"/>
      <c r="TEB114" s="376"/>
      <c r="TEC114" s="376"/>
      <c r="TED114" s="376"/>
      <c r="TEE114" s="376"/>
      <c r="TEF114" s="376"/>
      <c r="TEG114" s="376"/>
      <c r="TEH114" s="376"/>
      <c r="TEI114" s="376"/>
      <c r="TEJ114" s="376"/>
      <c r="TEK114" s="376"/>
      <c r="TEL114" s="376"/>
      <c r="TEM114" s="376"/>
      <c r="TEN114" s="376"/>
      <c r="TEO114" s="376"/>
      <c r="TEP114" s="376"/>
      <c r="TEQ114" s="376"/>
      <c r="TER114" s="376"/>
      <c r="TES114" s="376"/>
      <c r="TET114" s="376"/>
      <c r="TEU114" s="376"/>
      <c r="TEV114" s="376"/>
      <c r="TEW114" s="376"/>
      <c r="TEX114" s="376"/>
      <c r="TEY114" s="376"/>
      <c r="TEZ114" s="376"/>
      <c r="TFA114" s="376"/>
      <c r="TFB114" s="376"/>
      <c r="TFC114" s="376"/>
      <c r="TFD114" s="376"/>
      <c r="TFE114" s="376"/>
      <c r="TFF114" s="376"/>
      <c r="TFG114" s="376"/>
      <c r="TFH114" s="376"/>
      <c r="TFI114" s="376"/>
      <c r="TFJ114" s="376"/>
      <c r="TFK114" s="376"/>
      <c r="TFL114" s="376"/>
      <c r="TFM114" s="376"/>
      <c r="TFN114" s="376"/>
      <c r="TFO114" s="376"/>
      <c r="TFP114" s="376"/>
      <c r="TFQ114" s="376"/>
      <c r="TFR114" s="376"/>
      <c r="TFS114" s="376"/>
      <c r="TFT114" s="376"/>
      <c r="TFU114" s="376"/>
      <c r="TFV114" s="376"/>
      <c r="TFW114" s="376"/>
      <c r="TFX114" s="376"/>
      <c r="TFY114" s="376"/>
      <c r="TFZ114" s="376"/>
      <c r="TGA114" s="376"/>
      <c r="TGB114" s="376"/>
      <c r="TGC114" s="376"/>
      <c r="TGD114" s="376"/>
      <c r="TGE114" s="376"/>
      <c r="TGF114" s="376"/>
      <c r="TGG114" s="376"/>
      <c r="TGH114" s="376"/>
      <c r="TGI114" s="376"/>
      <c r="TGJ114" s="376"/>
      <c r="TGK114" s="376"/>
      <c r="TGL114" s="376"/>
      <c r="TGM114" s="376"/>
      <c r="TGN114" s="376"/>
      <c r="TGO114" s="376"/>
      <c r="TGP114" s="376"/>
      <c r="TGQ114" s="376"/>
      <c r="TGR114" s="376"/>
      <c r="TGS114" s="376"/>
      <c r="TGT114" s="376"/>
      <c r="TGU114" s="376"/>
      <c r="TGV114" s="376"/>
      <c r="TGW114" s="376"/>
      <c r="TGX114" s="376"/>
      <c r="TGY114" s="376"/>
      <c r="TGZ114" s="376"/>
      <c r="THA114" s="376"/>
      <c r="THB114" s="376"/>
      <c r="THC114" s="376"/>
      <c r="THD114" s="376"/>
      <c r="THE114" s="376"/>
      <c r="THF114" s="376"/>
      <c r="THG114" s="376"/>
      <c r="THH114" s="376"/>
      <c r="THI114" s="376"/>
      <c r="THJ114" s="376"/>
      <c r="THK114" s="376"/>
      <c r="THL114" s="376"/>
      <c r="THM114" s="376"/>
      <c r="THN114" s="376"/>
      <c r="THO114" s="376"/>
      <c r="THP114" s="376"/>
      <c r="THQ114" s="376"/>
      <c r="THR114" s="376"/>
      <c r="THS114" s="376"/>
      <c r="THT114" s="376"/>
      <c r="THU114" s="376"/>
      <c r="THV114" s="376"/>
      <c r="THW114" s="376"/>
      <c r="THX114" s="376"/>
      <c r="THY114" s="376"/>
      <c r="THZ114" s="376"/>
      <c r="TIA114" s="376"/>
      <c r="TIB114" s="376"/>
      <c r="TIC114" s="376"/>
      <c r="TID114" s="376"/>
      <c r="TIE114" s="376"/>
      <c r="TIF114" s="376"/>
      <c r="TIG114" s="376"/>
      <c r="TIH114" s="376"/>
      <c r="TII114" s="376"/>
      <c r="TIJ114" s="376"/>
      <c r="TIK114" s="376"/>
      <c r="TIL114" s="376"/>
      <c r="TIM114" s="376"/>
      <c r="TIN114" s="376"/>
      <c r="TIO114" s="376"/>
      <c r="TIP114" s="376"/>
      <c r="TIQ114" s="376"/>
      <c r="TIR114" s="376"/>
      <c r="TIS114" s="376"/>
      <c r="TIT114" s="376"/>
      <c r="TIU114" s="376"/>
      <c r="TIV114" s="376"/>
      <c r="TIW114" s="376"/>
      <c r="TIX114" s="376"/>
      <c r="TIY114" s="376"/>
      <c r="TIZ114" s="376"/>
      <c r="TJA114" s="376"/>
      <c r="TJB114" s="376"/>
      <c r="TJC114" s="376"/>
      <c r="TJD114" s="376"/>
      <c r="TJE114" s="376"/>
      <c r="TJF114" s="376"/>
      <c r="TJG114" s="376"/>
      <c r="TJH114" s="376"/>
      <c r="TJI114" s="376"/>
      <c r="TJJ114" s="376"/>
      <c r="TJK114" s="376"/>
      <c r="TJL114" s="376"/>
      <c r="TJM114" s="376"/>
      <c r="TJN114" s="376"/>
      <c r="TJO114" s="376"/>
      <c r="TJP114" s="376"/>
      <c r="TJQ114" s="376"/>
      <c r="TJR114" s="376"/>
      <c r="TJS114" s="376"/>
      <c r="TJT114" s="376"/>
      <c r="TJU114" s="376"/>
      <c r="TJV114" s="376"/>
      <c r="TJW114" s="376"/>
      <c r="TJX114" s="376"/>
      <c r="TJY114" s="376"/>
      <c r="TJZ114" s="376"/>
      <c r="TKA114" s="376"/>
      <c r="TKB114" s="376"/>
      <c r="TKC114" s="376"/>
      <c r="TKD114" s="376"/>
      <c r="TKE114" s="376"/>
      <c r="TKF114" s="376"/>
      <c r="TKG114" s="376"/>
      <c r="TKH114" s="376"/>
      <c r="TKI114" s="376"/>
      <c r="TKJ114" s="376"/>
      <c r="TKK114" s="376"/>
      <c r="TKL114" s="376"/>
      <c r="TKM114" s="376"/>
      <c r="TKN114" s="376"/>
      <c r="TKO114" s="376"/>
      <c r="TKP114" s="376"/>
      <c r="TKQ114" s="376"/>
      <c r="TKR114" s="376"/>
      <c r="TKS114" s="376"/>
      <c r="TKT114" s="376"/>
      <c r="TKU114" s="376"/>
      <c r="TKV114" s="376"/>
      <c r="TKW114" s="376"/>
      <c r="TKX114" s="376"/>
      <c r="TKY114" s="376"/>
      <c r="TKZ114" s="376"/>
      <c r="TLA114" s="376"/>
      <c r="TLB114" s="376"/>
      <c r="TLC114" s="376"/>
      <c r="TLD114" s="376"/>
      <c r="TLE114" s="376"/>
      <c r="TLF114" s="376"/>
      <c r="TLG114" s="376"/>
      <c r="TLH114" s="376"/>
      <c r="TLI114" s="376"/>
      <c r="TLJ114" s="376"/>
      <c r="TLK114" s="376"/>
      <c r="TLL114" s="376"/>
      <c r="TLM114" s="376"/>
      <c r="TLN114" s="376"/>
      <c r="TLO114" s="376"/>
      <c r="TLP114" s="376"/>
      <c r="TLQ114" s="376"/>
      <c r="TLR114" s="376"/>
      <c r="TLS114" s="376"/>
      <c r="TLT114" s="376"/>
      <c r="TLU114" s="376"/>
      <c r="TLV114" s="376"/>
      <c r="TLW114" s="376"/>
      <c r="TLX114" s="376"/>
      <c r="TLY114" s="376"/>
      <c r="TLZ114" s="376"/>
      <c r="TMA114" s="376"/>
      <c r="TMB114" s="376"/>
      <c r="TMC114" s="376"/>
      <c r="TMD114" s="376"/>
      <c r="TME114" s="376"/>
      <c r="TMF114" s="376"/>
      <c r="TMG114" s="376"/>
      <c r="TMH114" s="376"/>
      <c r="TMI114" s="376"/>
      <c r="TMJ114" s="376"/>
      <c r="TMK114" s="376"/>
      <c r="TML114" s="376"/>
      <c r="TMM114" s="376"/>
      <c r="TMN114" s="376"/>
      <c r="TMO114" s="376"/>
      <c r="TMP114" s="376"/>
      <c r="TMQ114" s="376"/>
      <c r="TMR114" s="376"/>
      <c r="TMS114" s="376"/>
      <c r="TMT114" s="376"/>
      <c r="TMU114" s="376"/>
      <c r="TMV114" s="376"/>
      <c r="TMW114" s="376"/>
      <c r="TMX114" s="376"/>
      <c r="TMY114" s="376"/>
      <c r="TMZ114" s="376"/>
      <c r="TNA114" s="376"/>
      <c r="TNB114" s="376"/>
      <c r="TNC114" s="376"/>
      <c r="TND114" s="376"/>
      <c r="TNE114" s="376"/>
      <c r="TNF114" s="376"/>
      <c r="TNG114" s="376"/>
      <c r="TNH114" s="376"/>
      <c r="TNI114" s="376"/>
      <c r="TNJ114" s="376"/>
      <c r="TNK114" s="376"/>
      <c r="TNL114" s="376"/>
      <c r="TNM114" s="376"/>
      <c r="TNN114" s="376"/>
      <c r="TNO114" s="376"/>
      <c r="TNP114" s="376"/>
      <c r="TNQ114" s="376"/>
      <c r="TNR114" s="376"/>
      <c r="TNS114" s="376"/>
      <c r="TNT114" s="376"/>
      <c r="TNU114" s="376"/>
      <c r="TNV114" s="376"/>
      <c r="TNW114" s="376"/>
      <c r="TNX114" s="376"/>
      <c r="TNY114" s="376"/>
      <c r="TNZ114" s="376"/>
      <c r="TOA114" s="376"/>
      <c r="TOB114" s="376"/>
      <c r="TOC114" s="376"/>
      <c r="TOD114" s="376"/>
      <c r="TOE114" s="376"/>
      <c r="TOF114" s="376"/>
      <c r="TOG114" s="376"/>
      <c r="TOH114" s="376"/>
      <c r="TOI114" s="376"/>
      <c r="TOJ114" s="376"/>
      <c r="TOK114" s="376"/>
      <c r="TOL114" s="376"/>
      <c r="TOM114" s="376"/>
      <c r="TON114" s="376"/>
      <c r="TOO114" s="376"/>
      <c r="TOP114" s="376"/>
      <c r="TOQ114" s="376"/>
      <c r="TOR114" s="376"/>
      <c r="TOS114" s="376"/>
      <c r="TOT114" s="376"/>
      <c r="TOU114" s="376"/>
      <c r="TOV114" s="376"/>
      <c r="TOW114" s="376"/>
      <c r="TOX114" s="376"/>
      <c r="TOY114" s="376"/>
      <c r="TOZ114" s="376"/>
      <c r="TPA114" s="376"/>
      <c r="TPB114" s="376"/>
      <c r="TPC114" s="376"/>
      <c r="TPD114" s="376"/>
      <c r="TPE114" s="376"/>
      <c r="TPF114" s="376"/>
      <c r="TPG114" s="376"/>
      <c r="TPH114" s="376"/>
      <c r="TPI114" s="376"/>
      <c r="TPJ114" s="376"/>
      <c r="TPK114" s="376"/>
      <c r="TPL114" s="376"/>
      <c r="TPM114" s="376"/>
      <c r="TPN114" s="376"/>
      <c r="TPO114" s="376"/>
      <c r="TPP114" s="376"/>
      <c r="TPQ114" s="376"/>
      <c r="TPR114" s="376"/>
      <c r="TPS114" s="376"/>
      <c r="TPT114" s="376"/>
      <c r="TPU114" s="376"/>
      <c r="TPV114" s="376"/>
      <c r="TPW114" s="376"/>
      <c r="TPX114" s="376"/>
      <c r="TPY114" s="376"/>
      <c r="TPZ114" s="376"/>
      <c r="TQA114" s="376"/>
      <c r="TQB114" s="376"/>
      <c r="TQC114" s="376"/>
      <c r="TQD114" s="376"/>
      <c r="TQE114" s="376"/>
      <c r="TQF114" s="376"/>
      <c r="TQG114" s="376"/>
      <c r="TQH114" s="376"/>
      <c r="TQI114" s="376"/>
      <c r="TQJ114" s="376"/>
      <c r="TQK114" s="376"/>
      <c r="TQL114" s="376"/>
      <c r="TQM114" s="376"/>
      <c r="TQN114" s="376"/>
      <c r="TQO114" s="376"/>
      <c r="TQP114" s="376"/>
      <c r="TQQ114" s="376"/>
      <c r="TQR114" s="376"/>
      <c r="TQS114" s="376"/>
      <c r="TQT114" s="376"/>
      <c r="TQU114" s="376"/>
      <c r="TQV114" s="376"/>
      <c r="TQW114" s="376"/>
      <c r="TQX114" s="376"/>
      <c r="TQY114" s="376"/>
      <c r="TQZ114" s="376"/>
      <c r="TRA114" s="376"/>
      <c r="TRB114" s="376"/>
      <c r="TRC114" s="376"/>
      <c r="TRD114" s="376"/>
      <c r="TRE114" s="376"/>
      <c r="TRF114" s="376"/>
      <c r="TRG114" s="376"/>
      <c r="TRH114" s="376"/>
      <c r="TRI114" s="376"/>
      <c r="TRJ114" s="376"/>
      <c r="TRK114" s="376"/>
      <c r="TRL114" s="376"/>
      <c r="TRM114" s="376"/>
      <c r="TRN114" s="376"/>
      <c r="TRO114" s="376"/>
      <c r="TRP114" s="376"/>
      <c r="TRQ114" s="376"/>
      <c r="TRR114" s="376"/>
      <c r="TRS114" s="376"/>
      <c r="TRT114" s="376"/>
      <c r="TRU114" s="376"/>
      <c r="TRV114" s="376"/>
      <c r="TRW114" s="376"/>
      <c r="TRX114" s="376"/>
      <c r="TRY114" s="376"/>
      <c r="TRZ114" s="376"/>
      <c r="TSA114" s="376"/>
      <c r="TSB114" s="376"/>
      <c r="TSC114" s="376"/>
      <c r="TSD114" s="376"/>
      <c r="TSE114" s="376"/>
      <c r="TSF114" s="376"/>
      <c r="TSG114" s="376"/>
      <c r="TSH114" s="376"/>
      <c r="TSI114" s="376"/>
      <c r="TSJ114" s="376"/>
      <c r="TSK114" s="376"/>
      <c r="TSL114" s="376"/>
      <c r="TSM114" s="376"/>
      <c r="TSN114" s="376"/>
      <c r="TSO114" s="376"/>
      <c r="TSP114" s="376"/>
      <c r="TSQ114" s="376"/>
      <c r="TSR114" s="376"/>
      <c r="TSS114" s="376"/>
      <c r="TST114" s="376"/>
      <c r="TSU114" s="376"/>
      <c r="TSV114" s="376"/>
      <c r="TSW114" s="376"/>
      <c r="TSX114" s="376"/>
      <c r="TSY114" s="376"/>
      <c r="TSZ114" s="376"/>
      <c r="TTA114" s="376"/>
      <c r="TTB114" s="376"/>
      <c r="TTC114" s="376"/>
      <c r="TTD114" s="376"/>
      <c r="TTE114" s="376"/>
      <c r="TTF114" s="376"/>
      <c r="TTG114" s="376"/>
      <c r="TTH114" s="376"/>
      <c r="TTI114" s="376"/>
      <c r="TTJ114" s="376"/>
      <c r="TTK114" s="376"/>
      <c r="TTL114" s="376"/>
      <c r="TTM114" s="376"/>
      <c r="TTN114" s="376"/>
      <c r="TTO114" s="376"/>
      <c r="TTP114" s="376"/>
      <c r="TTQ114" s="376"/>
      <c r="TTR114" s="376"/>
      <c r="TTS114" s="376"/>
      <c r="TTT114" s="376"/>
      <c r="TTU114" s="376"/>
      <c r="TTV114" s="376"/>
      <c r="TTW114" s="376"/>
      <c r="TTX114" s="376"/>
      <c r="TTY114" s="376"/>
      <c r="TTZ114" s="376"/>
      <c r="TUA114" s="376"/>
      <c r="TUB114" s="376"/>
      <c r="TUC114" s="376"/>
      <c r="TUD114" s="376"/>
      <c r="TUE114" s="376"/>
      <c r="TUF114" s="376"/>
      <c r="TUG114" s="376"/>
      <c r="TUH114" s="376"/>
      <c r="TUI114" s="376"/>
      <c r="TUJ114" s="376"/>
      <c r="TUK114" s="376"/>
      <c r="TUL114" s="376"/>
      <c r="TUM114" s="376"/>
      <c r="TUN114" s="376"/>
      <c r="TUO114" s="376"/>
      <c r="TUP114" s="376"/>
      <c r="TUQ114" s="376"/>
      <c r="TUR114" s="376"/>
      <c r="TUS114" s="376"/>
      <c r="TUT114" s="376"/>
      <c r="TUU114" s="376"/>
      <c r="TUV114" s="376"/>
      <c r="TUW114" s="376"/>
      <c r="TUX114" s="376"/>
      <c r="TUY114" s="376"/>
      <c r="TUZ114" s="376"/>
      <c r="TVA114" s="376"/>
      <c r="TVB114" s="376"/>
      <c r="TVC114" s="376"/>
      <c r="TVD114" s="376"/>
      <c r="TVE114" s="376"/>
      <c r="TVF114" s="376"/>
      <c r="TVG114" s="376"/>
      <c r="TVH114" s="376"/>
      <c r="TVI114" s="376"/>
      <c r="TVJ114" s="376"/>
      <c r="TVK114" s="376"/>
      <c r="TVL114" s="376"/>
      <c r="TVM114" s="376"/>
      <c r="TVN114" s="376"/>
      <c r="TVO114" s="376"/>
      <c r="TVP114" s="376"/>
      <c r="TVQ114" s="376"/>
      <c r="TVR114" s="376"/>
      <c r="TVS114" s="376"/>
      <c r="TVT114" s="376"/>
      <c r="TVU114" s="376"/>
      <c r="TVV114" s="376"/>
      <c r="TVW114" s="376"/>
      <c r="TVX114" s="376"/>
      <c r="TVY114" s="376"/>
      <c r="TVZ114" s="376"/>
      <c r="TWA114" s="376"/>
      <c r="TWB114" s="376"/>
      <c r="TWC114" s="376"/>
      <c r="TWD114" s="376"/>
      <c r="TWE114" s="376"/>
      <c r="TWF114" s="376"/>
      <c r="TWG114" s="376"/>
      <c r="TWH114" s="376"/>
      <c r="TWI114" s="376"/>
      <c r="TWJ114" s="376"/>
      <c r="TWK114" s="376"/>
      <c r="TWL114" s="376"/>
      <c r="TWM114" s="376"/>
      <c r="TWN114" s="376"/>
      <c r="TWO114" s="376"/>
      <c r="TWP114" s="376"/>
      <c r="TWQ114" s="376"/>
      <c r="TWR114" s="376"/>
      <c r="TWS114" s="376"/>
      <c r="TWT114" s="376"/>
      <c r="TWU114" s="376"/>
      <c r="TWV114" s="376"/>
      <c r="TWW114" s="376"/>
      <c r="TWX114" s="376"/>
      <c r="TWY114" s="376"/>
      <c r="TWZ114" s="376"/>
      <c r="TXA114" s="376"/>
      <c r="TXB114" s="376"/>
      <c r="TXC114" s="376"/>
      <c r="TXD114" s="376"/>
      <c r="TXE114" s="376"/>
      <c r="TXF114" s="376"/>
      <c r="TXG114" s="376"/>
      <c r="TXH114" s="376"/>
      <c r="TXI114" s="376"/>
      <c r="TXJ114" s="376"/>
      <c r="TXK114" s="376"/>
      <c r="TXL114" s="376"/>
      <c r="TXM114" s="376"/>
      <c r="TXN114" s="376"/>
      <c r="TXO114" s="376"/>
      <c r="TXP114" s="376"/>
      <c r="TXQ114" s="376"/>
      <c r="TXR114" s="376"/>
      <c r="TXS114" s="376"/>
      <c r="TXT114" s="376"/>
      <c r="TXU114" s="376"/>
      <c r="TXV114" s="376"/>
      <c r="TXW114" s="376"/>
      <c r="TXX114" s="376"/>
      <c r="TXY114" s="376"/>
      <c r="TXZ114" s="376"/>
      <c r="TYA114" s="376"/>
      <c r="TYB114" s="376"/>
      <c r="TYC114" s="376"/>
      <c r="TYD114" s="376"/>
      <c r="TYE114" s="376"/>
      <c r="TYF114" s="376"/>
      <c r="TYG114" s="376"/>
      <c r="TYH114" s="376"/>
      <c r="TYI114" s="376"/>
      <c r="TYJ114" s="376"/>
      <c r="TYK114" s="376"/>
      <c r="TYL114" s="376"/>
      <c r="TYM114" s="376"/>
      <c r="TYN114" s="376"/>
      <c r="TYO114" s="376"/>
      <c r="TYP114" s="376"/>
      <c r="TYQ114" s="376"/>
      <c r="TYR114" s="376"/>
      <c r="TYS114" s="376"/>
      <c r="TYT114" s="376"/>
      <c r="TYU114" s="376"/>
      <c r="TYV114" s="376"/>
      <c r="TYW114" s="376"/>
      <c r="TYX114" s="376"/>
      <c r="TYY114" s="376"/>
      <c r="TYZ114" s="376"/>
      <c r="TZA114" s="376"/>
      <c r="TZB114" s="376"/>
      <c r="TZC114" s="376"/>
      <c r="TZD114" s="376"/>
      <c r="TZE114" s="376"/>
      <c r="TZF114" s="376"/>
      <c r="TZG114" s="376"/>
      <c r="TZH114" s="376"/>
      <c r="TZI114" s="376"/>
      <c r="TZJ114" s="376"/>
      <c r="TZK114" s="376"/>
      <c r="TZL114" s="376"/>
      <c r="TZM114" s="376"/>
      <c r="TZN114" s="376"/>
      <c r="TZO114" s="376"/>
      <c r="TZP114" s="376"/>
      <c r="TZQ114" s="376"/>
      <c r="TZR114" s="376"/>
      <c r="TZS114" s="376"/>
      <c r="TZT114" s="376"/>
      <c r="TZU114" s="376"/>
      <c r="TZV114" s="376"/>
      <c r="TZW114" s="376"/>
      <c r="TZX114" s="376"/>
      <c r="TZY114" s="376"/>
      <c r="TZZ114" s="376"/>
      <c r="UAA114" s="376"/>
      <c r="UAB114" s="376"/>
      <c r="UAC114" s="376"/>
      <c r="UAD114" s="376"/>
      <c r="UAE114" s="376"/>
      <c r="UAF114" s="376"/>
      <c r="UAG114" s="376"/>
      <c r="UAH114" s="376"/>
      <c r="UAI114" s="376"/>
      <c r="UAJ114" s="376"/>
      <c r="UAK114" s="376"/>
      <c r="UAL114" s="376"/>
      <c r="UAM114" s="376"/>
      <c r="UAN114" s="376"/>
      <c r="UAO114" s="376"/>
      <c r="UAP114" s="376"/>
      <c r="UAQ114" s="376"/>
      <c r="UAR114" s="376"/>
      <c r="UAS114" s="376"/>
      <c r="UAT114" s="376"/>
      <c r="UAU114" s="376"/>
      <c r="UAV114" s="376"/>
      <c r="UAW114" s="376"/>
      <c r="UAX114" s="376"/>
      <c r="UAY114" s="376"/>
      <c r="UAZ114" s="376"/>
      <c r="UBA114" s="376"/>
      <c r="UBB114" s="376"/>
      <c r="UBC114" s="376"/>
      <c r="UBD114" s="376"/>
      <c r="UBE114" s="376"/>
      <c r="UBF114" s="376"/>
      <c r="UBG114" s="376"/>
      <c r="UBH114" s="376"/>
      <c r="UBI114" s="376"/>
      <c r="UBJ114" s="376"/>
      <c r="UBK114" s="376"/>
      <c r="UBL114" s="376"/>
      <c r="UBM114" s="376"/>
      <c r="UBN114" s="376"/>
      <c r="UBO114" s="376"/>
      <c r="UBP114" s="376"/>
      <c r="UBQ114" s="376"/>
      <c r="UBR114" s="376"/>
      <c r="UBS114" s="376"/>
      <c r="UBT114" s="376"/>
      <c r="UBU114" s="376"/>
      <c r="UBV114" s="376"/>
      <c r="UBW114" s="376"/>
      <c r="UBX114" s="376"/>
      <c r="UBY114" s="376"/>
      <c r="UBZ114" s="376"/>
      <c r="UCA114" s="376"/>
      <c r="UCB114" s="376"/>
      <c r="UCC114" s="376"/>
      <c r="UCD114" s="376"/>
      <c r="UCE114" s="376"/>
      <c r="UCF114" s="376"/>
      <c r="UCG114" s="376"/>
      <c r="UCH114" s="376"/>
      <c r="UCI114" s="376"/>
      <c r="UCJ114" s="376"/>
      <c r="UCK114" s="376"/>
      <c r="UCL114" s="376"/>
      <c r="UCM114" s="376"/>
      <c r="UCN114" s="376"/>
      <c r="UCO114" s="376"/>
      <c r="UCP114" s="376"/>
      <c r="UCQ114" s="376"/>
      <c r="UCR114" s="376"/>
      <c r="UCS114" s="376"/>
      <c r="UCT114" s="376"/>
      <c r="UCU114" s="376"/>
      <c r="UCV114" s="376"/>
      <c r="UCW114" s="376"/>
      <c r="UCX114" s="376"/>
      <c r="UCY114" s="376"/>
      <c r="UCZ114" s="376"/>
      <c r="UDA114" s="376"/>
      <c r="UDB114" s="376"/>
      <c r="UDC114" s="376"/>
      <c r="UDD114" s="376"/>
      <c r="UDE114" s="376"/>
      <c r="UDF114" s="376"/>
      <c r="UDG114" s="376"/>
      <c r="UDH114" s="376"/>
      <c r="UDI114" s="376"/>
      <c r="UDJ114" s="376"/>
      <c r="UDK114" s="376"/>
      <c r="UDL114" s="376"/>
      <c r="UDM114" s="376"/>
      <c r="UDN114" s="376"/>
      <c r="UDO114" s="376"/>
      <c r="UDP114" s="376"/>
      <c r="UDQ114" s="376"/>
      <c r="UDR114" s="376"/>
      <c r="UDS114" s="376"/>
      <c r="UDT114" s="376"/>
      <c r="UDU114" s="376"/>
      <c r="UDV114" s="376"/>
      <c r="UDW114" s="376"/>
      <c r="UDX114" s="376"/>
      <c r="UDY114" s="376"/>
      <c r="UDZ114" s="376"/>
      <c r="UEA114" s="376"/>
      <c r="UEB114" s="376"/>
      <c r="UEC114" s="376"/>
      <c r="UED114" s="376"/>
      <c r="UEE114" s="376"/>
      <c r="UEF114" s="376"/>
      <c r="UEG114" s="376"/>
      <c r="UEH114" s="376"/>
      <c r="UEI114" s="376"/>
      <c r="UEJ114" s="376"/>
      <c r="UEK114" s="376"/>
      <c r="UEL114" s="376"/>
      <c r="UEM114" s="376"/>
      <c r="UEN114" s="376"/>
      <c r="UEO114" s="376"/>
      <c r="UEP114" s="376"/>
      <c r="UEQ114" s="376"/>
      <c r="UER114" s="376"/>
      <c r="UES114" s="376"/>
      <c r="UET114" s="376"/>
      <c r="UEU114" s="376"/>
      <c r="UEV114" s="376"/>
      <c r="UEW114" s="376"/>
      <c r="UEX114" s="376"/>
      <c r="UEY114" s="376"/>
      <c r="UEZ114" s="376"/>
      <c r="UFA114" s="376"/>
      <c r="UFB114" s="376"/>
      <c r="UFC114" s="376"/>
      <c r="UFD114" s="376"/>
      <c r="UFE114" s="376"/>
      <c r="UFF114" s="376"/>
      <c r="UFG114" s="376"/>
      <c r="UFH114" s="376"/>
      <c r="UFI114" s="376"/>
      <c r="UFJ114" s="376"/>
      <c r="UFK114" s="376"/>
      <c r="UFL114" s="376"/>
      <c r="UFM114" s="376"/>
      <c r="UFN114" s="376"/>
      <c r="UFO114" s="376"/>
      <c r="UFP114" s="376"/>
      <c r="UFQ114" s="376"/>
      <c r="UFR114" s="376"/>
      <c r="UFS114" s="376"/>
      <c r="UFT114" s="376"/>
      <c r="UFU114" s="376"/>
      <c r="UFV114" s="376"/>
      <c r="UFW114" s="376"/>
      <c r="UFX114" s="376"/>
      <c r="UFY114" s="376"/>
      <c r="UFZ114" s="376"/>
      <c r="UGA114" s="376"/>
      <c r="UGB114" s="376"/>
      <c r="UGC114" s="376"/>
      <c r="UGD114" s="376"/>
      <c r="UGE114" s="376"/>
      <c r="UGF114" s="376"/>
      <c r="UGG114" s="376"/>
      <c r="UGH114" s="376"/>
      <c r="UGI114" s="376"/>
      <c r="UGJ114" s="376"/>
      <c r="UGK114" s="376"/>
      <c r="UGL114" s="376"/>
      <c r="UGM114" s="376"/>
      <c r="UGN114" s="376"/>
      <c r="UGO114" s="376"/>
      <c r="UGP114" s="376"/>
      <c r="UGQ114" s="376"/>
      <c r="UGR114" s="376"/>
      <c r="UGS114" s="376"/>
      <c r="UGT114" s="376"/>
      <c r="UGU114" s="376"/>
      <c r="UGV114" s="376"/>
      <c r="UGW114" s="376"/>
      <c r="UGX114" s="376"/>
      <c r="UGY114" s="376"/>
      <c r="UGZ114" s="376"/>
      <c r="UHA114" s="376"/>
      <c r="UHB114" s="376"/>
      <c r="UHC114" s="376"/>
      <c r="UHD114" s="376"/>
      <c r="UHE114" s="376"/>
      <c r="UHF114" s="376"/>
      <c r="UHG114" s="376"/>
      <c r="UHH114" s="376"/>
      <c r="UHI114" s="376"/>
      <c r="UHJ114" s="376"/>
      <c r="UHK114" s="376"/>
      <c r="UHL114" s="376"/>
      <c r="UHM114" s="376"/>
      <c r="UHN114" s="376"/>
      <c r="UHO114" s="376"/>
      <c r="UHP114" s="376"/>
      <c r="UHQ114" s="376"/>
      <c r="UHR114" s="376"/>
      <c r="UHS114" s="376"/>
      <c r="UHT114" s="376"/>
      <c r="UHU114" s="376"/>
      <c r="UHV114" s="376"/>
      <c r="UHW114" s="376"/>
      <c r="UHX114" s="376"/>
      <c r="UHY114" s="376"/>
      <c r="UHZ114" s="376"/>
      <c r="UIA114" s="376"/>
      <c r="UIB114" s="376"/>
      <c r="UIC114" s="376"/>
      <c r="UID114" s="376"/>
      <c r="UIE114" s="376"/>
      <c r="UIF114" s="376"/>
      <c r="UIG114" s="376"/>
      <c r="UIH114" s="376"/>
      <c r="UII114" s="376"/>
      <c r="UIJ114" s="376"/>
      <c r="UIK114" s="376"/>
      <c r="UIL114" s="376"/>
      <c r="UIM114" s="376"/>
      <c r="UIN114" s="376"/>
      <c r="UIO114" s="376"/>
      <c r="UIP114" s="376"/>
      <c r="UIQ114" s="376"/>
      <c r="UIR114" s="376"/>
      <c r="UIS114" s="376"/>
      <c r="UIT114" s="376"/>
      <c r="UIU114" s="376"/>
      <c r="UIV114" s="376"/>
      <c r="UIW114" s="376"/>
      <c r="UIX114" s="376"/>
      <c r="UIY114" s="376"/>
      <c r="UIZ114" s="376"/>
      <c r="UJA114" s="376"/>
      <c r="UJB114" s="376"/>
      <c r="UJC114" s="376"/>
      <c r="UJD114" s="376"/>
      <c r="UJE114" s="376"/>
      <c r="UJF114" s="376"/>
      <c r="UJG114" s="376"/>
      <c r="UJH114" s="376"/>
      <c r="UJI114" s="376"/>
      <c r="UJJ114" s="376"/>
      <c r="UJK114" s="376"/>
      <c r="UJL114" s="376"/>
      <c r="UJM114" s="376"/>
      <c r="UJN114" s="376"/>
      <c r="UJO114" s="376"/>
      <c r="UJP114" s="376"/>
      <c r="UJQ114" s="376"/>
      <c r="UJR114" s="376"/>
      <c r="UJS114" s="376"/>
      <c r="UJT114" s="376"/>
      <c r="UJU114" s="376"/>
      <c r="UJV114" s="376"/>
      <c r="UJW114" s="376"/>
      <c r="UJX114" s="376"/>
      <c r="UJY114" s="376"/>
      <c r="UJZ114" s="376"/>
      <c r="UKA114" s="376"/>
      <c r="UKB114" s="376"/>
      <c r="UKC114" s="376"/>
      <c r="UKD114" s="376"/>
      <c r="UKE114" s="376"/>
      <c r="UKF114" s="376"/>
      <c r="UKG114" s="376"/>
      <c r="UKH114" s="376"/>
      <c r="UKI114" s="376"/>
      <c r="UKJ114" s="376"/>
      <c r="UKK114" s="376"/>
      <c r="UKL114" s="376"/>
      <c r="UKM114" s="376"/>
      <c r="UKN114" s="376"/>
      <c r="UKO114" s="376"/>
      <c r="UKP114" s="376"/>
      <c r="UKQ114" s="376"/>
      <c r="UKR114" s="376"/>
      <c r="UKS114" s="376"/>
      <c r="UKT114" s="376"/>
      <c r="UKU114" s="376"/>
      <c r="UKV114" s="376"/>
      <c r="UKW114" s="376"/>
      <c r="UKX114" s="376"/>
      <c r="UKY114" s="376"/>
      <c r="UKZ114" s="376"/>
      <c r="ULA114" s="376"/>
      <c r="ULB114" s="376"/>
      <c r="ULC114" s="376"/>
      <c r="ULD114" s="376"/>
      <c r="ULE114" s="376"/>
      <c r="ULF114" s="376"/>
      <c r="ULG114" s="376"/>
      <c r="ULH114" s="376"/>
      <c r="ULI114" s="376"/>
      <c r="ULJ114" s="376"/>
      <c r="ULK114" s="376"/>
      <c r="ULL114" s="376"/>
      <c r="ULM114" s="376"/>
      <c r="ULN114" s="376"/>
      <c r="ULO114" s="376"/>
      <c r="ULP114" s="376"/>
      <c r="ULQ114" s="376"/>
      <c r="ULR114" s="376"/>
      <c r="ULS114" s="376"/>
      <c r="ULT114" s="376"/>
      <c r="ULU114" s="376"/>
      <c r="ULV114" s="376"/>
      <c r="ULW114" s="376"/>
      <c r="ULX114" s="376"/>
      <c r="ULY114" s="376"/>
      <c r="ULZ114" s="376"/>
      <c r="UMA114" s="376"/>
      <c r="UMB114" s="376"/>
      <c r="UMC114" s="376"/>
      <c r="UMD114" s="376"/>
      <c r="UME114" s="376"/>
      <c r="UMF114" s="376"/>
      <c r="UMG114" s="376"/>
      <c r="UMH114" s="376"/>
      <c r="UMI114" s="376"/>
      <c r="UMJ114" s="376"/>
      <c r="UMK114" s="376"/>
      <c r="UML114" s="376"/>
      <c r="UMM114" s="376"/>
      <c r="UMN114" s="376"/>
      <c r="UMO114" s="376"/>
      <c r="UMP114" s="376"/>
      <c r="UMQ114" s="376"/>
      <c r="UMR114" s="376"/>
      <c r="UMS114" s="376"/>
      <c r="UMT114" s="376"/>
      <c r="UMU114" s="376"/>
      <c r="UMV114" s="376"/>
      <c r="UMW114" s="376"/>
      <c r="UMX114" s="376"/>
      <c r="UMY114" s="376"/>
      <c r="UMZ114" s="376"/>
      <c r="UNA114" s="376"/>
      <c r="UNB114" s="376"/>
      <c r="UNC114" s="376"/>
      <c r="UND114" s="376"/>
      <c r="UNE114" s="376"/>
      <c r="UNF114" s="376"/>
      <c r="UNG114" s="376"/>
      <c r="UNH114" s="376"/>
      <c r="UNI114" s="376"/>
      <c r="UNJ114" s="376"/>
      <c r="UNK114" s="376"/>
      <c r="UNL114" s="376"/>
      <c r="UNM114" s="376"/>
      <c r="UNN114" s="376"/>
      <c r="UNO114" s="376"/>
      <c r="UNP114" s="376"/>
      <c r="UNQ114" s="376"/>
      <c r="UNR114" s="376"/>
      <c r="UNS114" s="376"/>
      <c r="UNT114" s="376"/>
      <c r="UNU114" s="376"/>
      <c r="UNV114" s="376"/>
      <c r="UNW114" s="376"/>
      <c r="UNX114" s="376"/>
      <c r="UNY114" s="376"/>
      <c r="UNZ114" s="376"/>
      <c r="UOA114" s="376"/>
      <c r="UOB114" s="376"/>
      <c r="UOC114" s="376"/>
      <c r="UOD114" s="376"/>
      <c r="UOE114" s="376"/>
      <c r="UOF114" s="376"/>
      <c r="UOG114" s="376"/>
      <c r="UOH114" s="376"/>
      <c r="UOI114" s="376"/>
      <c r="UOJ114" s="376"/>
      <c r="UOK114" s="376"/>
      <c r="UOL114" s="376"/>
      <c r="UOM114" s="376"/>
      <c r="UON114" s="376"/>
      <c r="UOO114" s="376"/>
      <c r="UOP114" s="376"/>
      <c r="UOQ114" s="376"/>
      <c r="UOR114" s="376"/>
      <c r="UOS114" s="376"/>
      <c r="UOT114" s="376"/>
      <c r="UOU114" s="376"/>
      <c r="UOV114" s="376"/>
      <c r="UOW114" s="376"/>
      <c r="UOX114" s="376"/>
      <c r="UOY114" s="376"/>
      <c r="UOZ114" s="376"/>
      <c r="UPA114" s="376"/>
      <c r="UPB114" s="376"/>
      <c r="UPC114" s="376"/>
      <c r="UPD114" s="376"/>
      <c r="UPE114" s="376"/>
      <c r="UPF114" s="376"/>
      <c r="UPG114" s="376"/>
      <c r="UPH114" s="376"/>
      <c r="UPI114" s="376"/>
      <c r="UPJ114" s="376"/>
      <c r="UPK114" s="376"/>
      <c r="UPL114" s="376"/>
      <c r="UPM114" s="376"/>
      <c r="UPN114" s="376"/>
      <c r="UPO114" s="376"/>
      <c r="UPP114" s="376"/>
      <c r="UPQ114" s="376"/>
      <c r="UPR114" s="376"/>
      <c r="UPS114" s="376"/>
      <c r="UPT114" s="376"/>
      <c r="UPU114" s="376"/>
      <c r="UPV114" s="376"/>
      <c r="UPW114" s="376"/>
      <c r="UPX114" s="376"/>
      <c r="UPY114" s="376"/>
      <c r="UPZ114" s="376"/>
      <c r="UQA114" s="376"/>
      <c r="UQB114" s="376"/>
      <c r="UQC114" s="376"/>
      <c r="UQD114" s="376"/>
      <c r="UQE114" s="376"/>
      <c r="UQF114" s="376"/>
      <c r="UQG114" s="376"/>
      <c r="UQH114" s="376"/>
      <c r="UQI114" s="376"/>
      <c r="UQJ114" s="376"/>
      <c r="UQK114" s="376"/>
      <c r="UQL114" s="376"/>
      <c r="UQM114" s="376"/>
      <c r="UQN114" s="376"/>
      <c r="UQO114" s="376"/>
      <c r="UQP114" s="376"/>
      <c r="UQQ114" s="376"/>
      <c r="UQR114" s="376"/>
      <c r="UQS114" s="376"/>
      <c r="UQT114" s="376"/>
      <c r="UQU114" s="376"/>
      <c r="UQV114" s="376"/>
      <c r="UQW114" s="376"/>
      <c r="UQX114" s="376"/>
      <c r="UQY114" s="376"/>
      <c r="UQZ114" s="376"/>
      <c r="URA114" s="376"/>
      <c r="URB114" s="376"/>
      <c r="URC114" s="376"/>
      <c r="URD114" s="376"/>
      <c r="URE114" s="376"/>
      <c r="URF114" s="376"/>
      <c r="URG114" s="376"/>
      <c r="URH114" s="376"/>
      <c r="URI114" s="376"/>
      <c r="URJ114" s="376"/>
      <c r="URK114" s="376"/>
      <c r="URL114" s="376"/>
      <c r="URM114" s="376"/>
      <c r="URN114" s="376"/>
      <c r="URO114" s="376"/>
      <c r="URP114" s="376"/>
      <c r="URQ114" s="376"/>
      <c r="URR114" s="376"/>
      <c r="URS114" s="376"/>
      <c r="URT114" s="376"/>
      <c r="URU114" s="376"/>
      <c r="URV114" s="376"/>
      <c r="URW114" s="376"/>
      <c r="URX114" s="376"/>
      <c r="URY114" s="376"/>
      <c r="URZ114" s="376"/>
      <c r="USA114" s="376"/>
      <c r="USB114" s="376"/>
      <c r="USC114" s="376"/>
      <c r="USD114" s="376"/>
      <c r="USE114" s="376"/>
      <c r="USF114" s="376"/>
      <c r="USG114" s="376"/>
      <c r="USH114" s="376"/>
      <c r="USI114" s="376"/>
      <c r="USJ114" s="376"/>
      <c r="USK114" s="376"/>
      <c r="USL114" s="376"/>
      <c r="USM114" s="376"/>
      <c r="USN114" s="376"/>
      <c r="USO114" s="376"/>
      <c r="USP114" s="376"/>
      <c r="USQ114" s="376"/>
      <c r="USR114" s="376"/>
      <c r="USS114" s="376"/>
      <c r="UST114" s="376"/>
      <c r="USU114" s="376"/>
      <c r="USV114" s="376"/>
      <c r="USW114" s="376"/>
      <c r="USX114" s="376"/>
      <c r="USY114" s="376"/>
      <c r="USZ114" s="376"/>
      <c r="UTA114" s="376"/>
      <c r="UTB114" s="376"/>
      <c r="UTC114" s="376"/>
      <c r="UTD114" s="376"/>
      <c r="UTE114" s="376"/>
      <c r="UTF114" s="376"/>
      <c r="UTG114" s="376"/>
      <c r="UTH114" s="376"/>
      <c r="UTI114" s="376"/>
      <c r="UTJ114" s="376"/>
      <c r="UTK114" s="376"/>
      <c r="UTL114" s="376"/>
      <c r="UTM114" s="376"/>
      <c r="UTN114" s="376"/>
      <c r="UTO114" s="376"/>
      <c r="UTP114" s="376"/>
      <c r="UTQ114" s="376"/>
      <c r="UTR114" s="376"/>
      <c r="UTS114" s="376"/>
      <c r="UTT114" s="376"/>
      <c r="UTU114" s="376"/>
      <c r="UTV114" s="376"/>
      <c r="UTW114" s="376"/>
      <c r="UTX114" s="376"/>
      <c r="UTY114" s="376"/>
      <c r="UTZ114" s="376"/>
      <c r="UUA114" s="376"/>
      <c r="UUB114" s="376"/>
      <c r="UUC114" s="376"/>
      <c r="UUD114" s="376"/>
      <c r="UUE114" s="376"/>
      <c r="UUF114" s="376"/>
      <c r="UUG114" s="376"/>
      <c r="UUH114" s="376"/>
      <c r="UUI114" s="376"/>
      <c r="UUJ114" s="376"/>
      <c r="UUK114" s="376"/>
      <c r="UUL114" s="376"/>
      <c r="UUM114" s="376"/>
      <c r="UUN114" s="376"/>
      <c r="UUO114" s="376"/>
      <c r="UUP114" s="376"/>
      <c r="UUQ114" s="376"/>
      <c r="UUR114" s="376"/>
      <c r="UUS114" s="376"/>
      <c r="UUT114" s="376"/>
      <c r="UUU114" s="376"/>
      <c r="UUV114" s="376"/>
      <c r="UUW114" s="376"/>
      <c r="UUX114" s="376"/>
      <c r="UUY114" s="376"/>
      <c r="UUZ114" s="376"/>
      <c r="UVA114" s="376"/>
      <c r="UVB114" s="376"/>
      <c r="UVC114" s="376"/>
      <c r="UVD114" s="376"/>
      <c r="UVE114" s="376"/>
      <c r="UVF114" s="376"/>
      <c r="UVG114" s="376"/>
      <c r="UVH114" s="376"/>
      <c r="UVI114" s="376"/>
      <c r="UVJ114" s="376"/>
      <c r="UVK114" s="376"/>
      <c r="UVL114" s="376"/>
      <c r="UVM114" s="376"/>
      <c r="UVN114" s="376"/>
      <c r="UVO114" s="376"/>
      <c r="UVP114" s="376"/>
      <c r="UVQ114" s="376"/>
      <c r="UVR114" s="376"/>
      <c r="UVS114" s="376"/>
      <c r="UVT114" s="376"/>
      <c r="UVU114" s="376"/>
      <c r="UVV114" s="376"/>
      <c r="UVW114" s="376"/>
      <c r="UVX114" s="376"/>
      <c r="UVY114" s="376"/>
      <c r="UVZ114" s="376"/>
      <c r="UWA114" s="376"/>
      <c r="UWB114" s="376"/>
      <c r="UWC114" s="376"/>
      <c r="UWD114" s="376"/>
      <c r="UWE114" s="376"/>
      <c r="UWF114" s="376"/>
      <c r="UWG114" s="376"/>
      <c r="UWH114" s="376"/>
      <c r="UWI114" s="376"/>
      <c r="UWJ114" s="376"/>
      <c r="UWK114" s="376"/>
      <c r="UWL114" s="376"/>
      <c r="UWM114" s="376"/>
      <c r="UWN114" s="376"/>
      <c r="UWO114" s="376"/>
      <c r="UWP114" s="376"/>
      <c r="UWQ114" s="376"/>
      <c r="UWR114" s="376"/>
      <c r="UWS114" s="376"/>
      <c r="UWT114" s="376"/>
      <c r="UWU114" s="376"/>
      <c r="UWV114" s="376"/>
      <c r="UWW114" s="376"/>
      <c r="UWX114" s="376"/>
      <c r="UWY114" s="376"/>
      <c r="UWZ114" s="376"/>
      <c r="UXA114" s="376"/>
      <c r="UXB114" s="376"/>
      <c r="UXC114" s="376"/>
      <c r="UXD114" s="376"/>
      <c r="UXE114" s="376"/>
      <c r="UXF114" s="376"/>
      <c r="UXG114" s="376"/>
      <c r="UXH114" s="376"/>
      <c r="UXI114" s="376"/>
      <c r="UXJ114" s="376"/>
      <c r="UXK114" s="376"/>
      <c r="UXL114" s="376"/>
      <c r="UXM114" s="376"/>
      <c r="UXN114" s="376"/>
      <c r="UXO114" s="376"/>
      <c r="UXP114" s="376"/>
      <c r="UXQ114" s="376"/>
      <c r="UXR114" s="376"/>
      <c r="UXS114" s="376"/>
      <c r="UXT114" s="376"/>
      <c r="UXU114" s="376"/>
      <c r="UXV114" s="376"/>
      <c r="UXW114" s="376"/>
      <c r="UXX114" s="376"/>
      <c r="UXY114" s="376"/>
      <c r="UXZ114" s="376"/>
      <c r="UYA114" s="376"/>
      <c r="UYB114" s="376"/>
      <c r="UYC114" s="376"/>
      <c r="UYD114" s="376"/>
      <c r="UYE114" s="376"/>
      <c r="UYF114" s="376"/>
      <c r="UYG114" s="376"/>
      <c r="UYH114" s="376"/>
      <c r="UYI114" s="376"/>
      <c r="UYJ114" s="376"/>
      <c r="UYK114" s="376"/>
      <c r="UYL114" s="376"/>
      <c r="UYM114" s="376"/>
      <c r="UYN114" s="376"/>
      <c r="UYO114" s="376"/>
      <c r="UYP114" s="376"/>
      <c r="UYQ114" s="376"/>
      <c r="UYR114" s="376"/>
      <c r="UYS114" s="376"/>
      <c r="UYT114" s="376"/>
      <c r="UYU114" s="376"/>
      <c r="UYV114" s="376"/>
      <c r="UYW114" s="376"/>
      <c r="UYX114" s="376"/>
      <c r="UYY114" s="376"/>
      <c r="UYZ114" s="376"/>
      <c r="UZA114" s="376"/>
      <c r="UZB114" s="376"/>
      <c r="UZC114" s="376"/>
      <c r="UZD114" s="376"/>
      <c r="UZE114" s="376"/>
      <c r="UZF114" s="376"/>
      <c r="UZG114" s="376"/>
      <c r="UZH114" s="376"/>
      <c r="UZI114" s="376"/>
      <c r="UZJ114" s="376"/>
      <c r="UZK114" s="376"/>
      <c r="UZL114" s="376"/>
      <c r="UZM114" s="376"/>
      <c r="UZN114" s="376"/>
      <c r="UZO114" s="376"/>
      <c r="UZP114" s="376"/>
      <c r="UZQ114" s="376"/>
      <c r="UZR114" s="376"/>
      <c r="UZS114" s="376"/>
      <c r="UZT114" s="376"/>
      <c r="UZU114" s="376"/>
      <c r="UZV114" s="376"/>
      <c r="UZW114" s="376"/>
      <c r="UZX114" s="376"/>
      <c r="UZY114" s="376"/>
      <c r="UZZ114" s="376"/>
      <c r="VAA114" s="376"/>
      <c r="VAB114" s="376"/>
      <c r="VAC114" s="376"/>
      <c r="VAD114" s="376"/>
      <c r="VAE114" s="376"/>
      <c r="VAF114" s="376"/>
      <c r="VAG114" s="376"/>
      <c r="VAH114" s="376"/>
      <c r="VAI114" s="376"/>
      <c r="VAJ114" s="376"/>
      <c r="VAK114" s="376"/>
      <c r="VAL114" s="376"/>
      <c r="VAM114" s="376"/>
      <c r="VAN114" s="376"/>
      <c r="VAO114" s="376"/>
      <c r="VAP114" s="376"/>
      <c r="VAQ114" s="376"/>
      <c r="VAR114" s="376"/>
      <c r="VAS114" s="376"/>
      <c r="VAT114" s="376"/>
      <c r="VAU114" s="376"/>
      <c r="VAV114" s="376"/>
      <c r="VAW114" s="376"/>
      <c r="VAX114" s="376"/>
      <c r="VAY114" s="376"/>
      <c r="VAZ114" s="376"/>
      <c r="VBA114" s="376"/>
      <c r="VBB114" s="376"/>
      <c r="VBC114" s="376"/>
      <c r="VBD114" s="376"/>
      <c r="VBE114" s="376"/>
      <c r="VBF114" s="376"/>
      <c r="VBG114" s="376"/>
      <c r="VBH114" s="376"/>
      <c r="VBI114" s="376"/>
      <c r="VBJ114" s="376"/>
      <c r="VBK114" s="376"/>
      <c r="VBL114" s="376"/>
      <c r="VBM114" s="376"/>
      <c r="VBN114" s="376"/>
      <c r="VBO114" s="376"/>
      <c r="VBP114" s="376"/>
      <c r="VBQ114" s="376"/>
      <c r="VBR114" s="376"/>
      <c r="VBS114" s="376"/>
      <c r="VBT114" s="376"/>
      <c r="VBU114" s="376"/>
      <c r="VBV114" s="376"/>
      <c r="VBW114" s="376"/>
      <c r="VBX114" s="376"/>
      <c r="VBY114" s="376"/>
      <c r="VBZ114" s="376"/>
      <c r="VCA114" s="376"/>
      <c r="VCB114" s="376"/>
      <c r="VCC114" s="376"/>
      <c r="VCD114" s="376"/>
      <c r="VCE114" s="376"/>
      <c r="VCF114" s="376"/>
      <c r="VCG114" s="376"/>
      <c r="VCH114" s="376"/>
      <c r="VCI114" s="376"/>
      <c r="VCJ114" s="376"/>
      <c r="VCK114" s="376"/>
      <c r="VCL114" s="376"/>
      <c r="VCM114" s="376"/>
      <c r="VCN114" s="376"/>
      <c r="VCO114" s="376"/>
      <c r="VCP114" s="376"/>
      <c r="VCQ114" s="376"/>
      <c r="VCR114" s="376"/>
      <c r="VCS114" s="376"/>
      <c r="VCT114" s="376"/>
      <c r="VCU114" s="376"/>
      <c r="VCV114" s="376"/>
      <c r="VCW114" s="376"/>
      <c r="VCX114" s="376"/>
      <c r="VCY114" s="376"/>
      <c r="VCZ114" s="376"/>
      <c r="VDA114" s="376"/>
      <c r="VDB114" s="376"/>
      <c r="VDC114" s="376"/>
      <c r="VDD114" s="376"/>
      <c r="VDE114" s="376"/>
      <c r="VDF114" s="376"/>
      <c r="VDG114" s="376"/>
      <c r="VDH114" s="376"/>
      <c r="VDI114" s="376"/>
      <c r="VDJ114" s="376"/>
      <c r="VDK114" s="376"/>
      <c r="VDL114" s="376"/>
      <c r="VDM114" s="376"/>
      <c r="VDN114" s="376"/>
      <c r="VDO114" s="376"/>
      <c r="VDP114" s="376"/>
      <c r="VDQ114" s="376"/>
      <c r="VDR114" s="376"/>
      <c r="VDS114" s="376"/>
      <c r="VDT114" s="376"/>
      <c r="VDU114" s="376"/>
      <c r="VDV114" s="376"/>
      <c r="VDW114" s="376"/>
      <c r="VDX114" s="376"/>
      <c r="VDY114" s="376"/>
      <c r="VDZ114" s="376"/>
      <c r="VEA114" s="376"/>
      <c r="VEB114" s="376"/>
      <c r="VEC114" s="376"/>
      <c r="VED114" s="376"/>
      <c r="VEE114" s="376"/>
      <c r="VEF114" s="376"/>
      <c r="VEG114" s="376"/>
      <c r="VEH114" s="376"/>
      <c r="VEI114" s="376"/>
      <c r="VEJ114" s="376"/>
      <c r="VEK114" s="376"/>
      <c r="VEL114" s="376"/>
      <c r="VEM114" s="376"/>
      <c r="VEN114" s="376"/>
      <c r="VEO114" s="376"/>
      <c r="VEP114" s="376"/>
      <c r="VEQ114" s="376"/>
      <c r="VER114" s="376"/>
      <c r="VES114" s="376"/>
      <c r="VET114" s="376"/>
      <c r="VEU114" s="376"/>
      <c r="VEV114" s="376"/>
      <c r="VEW114" s="376"/>
      <c r="VEX114" s="376"/>
      <c r="VEY114" s="376"/>
      <c r="VEZ114" s="376"/>
      <c r="VFA114" s="376"/>
      <c r="VFB114" s="376"/>
      <c r="VFC114" s="376"/>
      <c r="VFD114" s="376"/>
      <c r="VFE114" s="376"/>
      <c r="VFF114" s="376"/>
      <c r="VFG114" s="376"/>
      <c r="VFH114" s="376"/>
      <c r="VFI114" s="376"/>
      <c r="VFJ114" s="376"/>
      <c r="VFK114" s="376"/>
      <c r="VFL114" s="376"/>
      <c r="VFM114" s="376"/>
      <c r="VFN114" s="376"/>
      <c r="VFO114" s="376"/>
      <c r="VFP114" s="376"/>
      <c r="VFQ114" s="376"/>
      <c r="VFR114" s="376"/>
      <c r="VFS114" s="376"/>
      <c r="VFT114" s="376"/>
      <c r="VFU114" s="376"/>
      <c r="VFV114" s="376"/>
      <c r="VFW114" s="376"/>
      <c r="VFX114" s="376"/>
      <c r="VFY114" s="376"/>
      <c r="VFZ114" s="376"/>
      <c r="VGA114" s="376"/>
      <c r="VGB114" s="376"/>
      <c r="VGC114" s="376"/>
      <c r="VGD114" s="376"/>
      <c r="VGE114" s="376"/>
      <c r="VGF114" s="376"/>
      <c r="VGG114" s="376"/>
      <c r="VGH114" s="376"/>
      <c r="VGI114" s="376"/>
      <c r="VGJ114" s="376"/>
      <c r="VGK114" s="376"/>
      <c r="VGL114" s="376"/>
      <c r="VGM114" s="376"/>
      <c r="VGN114" s="376"/>
      <c r="VGO114" s="376"/>
      <c r="VGP114" s="376"/>
      <c r="VGQ114" s="376"/>
      <c r="VGR114" s="376"/>
      <c r="VGS114" s="376"/>
      <c r="VGT114" s="376"/>
      <c r="VGU114" s="376"/>
      <c r="VGV114" s="376"/>
      <c r="VGW114" s="376"/>
      <c r="VGX114" s="376"/>
      <c r="VGY114" s="376"/>
      <c r="VGZ114" s="376"/>
      <c r="VHA114" s="376"/>
      <c r="VHB114" s="376"/>
      <c r="VHC114" s="376"/>
      <c r="VHD114" s="376"/>
      <c r="VHE114" s="376"/>
      <c r="VHF114" s="376"/>
      <c r="VHG114" s="376"/>
      <c r="VHH114" s="376"/>
      <c r="VHI114" s="376"/>
      <c r="VHJ114" s="376"/>
      <c r="VHK114" s="376"/>
      <c r="VHL114" s="376"/>
      <c r="VHM114" s="376"/>
      <c r="VHN114" s="376"/>
      <c r="VHO114" s="376"/>
      <c r="VHP114" s="376"/>
      <c r="VHQ114" s="376"/>
      <c r="VHR114" s="376"/>
      <c r="VHS114" s="376"/>
      <c r="VHT114" s="376"/>
      <c r="VHU114" s="376"/>
      <c r="VHV114" s="376"/>
      <c r="VHW114" s="376"/>
      <c r="VHX114" s="376"/>
      <c r="VHY114" s="376"/>
      <c r="VHZ114" s="376"/>
      <c r="VIA114" s="376"/>
      <c r="VIB114" s="376"/>
      <c r="VIC114" s="376"/>
      <c r="VID114" s="376"/>
      <c r="VIE114" s="376"/>
      <c r="VIF114" s="376"/>
      <c r="VIG114" s="376"/>
      <c r="VIH114" s="376"/>
      <c r="VII114" s="376"/>
      <c r="VIJ114" s="376"/>
      <c r="VIK114" s="376"/>
      <c r="VIL114" s="376"/>
      <c r="VIM114" s="376"/>
      <c r="VIN114" s="376"/>
      <c r="VIO114" s="376"/>
      <c r="VIP114" s="376"/>
      <c r="VIQ114" s="376"/>
      <c r="VIR114" s="376"/>
      <c r="VIS114" s="376"/>
      <c r="VIT114" s="376"/>
      <c r="VIU114" s="376"/>
      <c r="VIV114" s="376"/>
      <c r="VIW114" s="376"/>
      <c r="VIX114" s="376"/>
      <c r="VIY114" s="376"/>
      <c r="VIZ114" s="376"/>
      <c r="VJA114" s="376"/>
      <c r="VJB114" s="376"/>
      <c r="VJC114" s="376"/>
      <c r="VJD114" s="376"/>
      <c r="VJE114" s="376"/>
      <c r="VJF114" s="376"/>
      <c r="VJG114" s="376"/>
      <c r="VJH114" s="376"/>
      <c r="VJI114" s="376"/>
      <c r="VJJ114" s="376"/>
      <c r="VJK114" s="376"/>
      <c r="VJL114" s="376"/>
      <c r="VJM114" s="376"/>
      <c r="VJN114" s="376"/>
      <c r="VJO114" s="376"/>
      <c r="VJP114" s="376"/>
      <c r="VJQ114" s="376"/>
      <c r="VJR114" s="376"/>
      <c r="VJS114" s="376"/>
      <c r="VJT114" s="376"/>
      <c r="VJU114" s="376"/>
      <c r="VJV114" s="376"/>
      <c r="VJW114" s="376"/>
      <c r="VJX114" s="376"/>
      <c r="VJY114" s="376"/>
      <c r="VJZ114" s="376"/>
      <c r="VKA114" s="376"/>
      <c r="VKB114" s="376"/>
      <c r="VKC114" s="376"/>
      <c r="VKD114" s="376"/>
      <c r="VKE114" s="376"/>
      <c r="VKF114" s="376"/>
      <c r="VKG114" s="376"/>
      <c r="VKH114" s="376"/>
      <c r="VKI114" s="376"/>
      <c r="VKJ114" s="376"/>
      <c r="VKK114" s="376"/>
      <c r="VKL114" s="376"/>
      <c r="VKM114" s="376"/>
      <c r="VKN114" s="376"/>
      <c r="VKO114" s="376"/>
      <c r="VKP114" s="376"/>
      <c r="VKQ114" s="376"/>
      <c r="VKR114" s="376"/>
      <c r="VKS114" s="376"/>
      <c r="VKT114" s="376"/>
      <c r="VKU114" s="376"/>
      <c r="VKV114" s="376"/>
      <c r="VKW114" s="376"/>
      <c r="VKX114" s="376"/>
      <c r="VKY114" s="376"/>
      <c r="VKZ114" s="376"/>
      <c r="VLA114" s="376"/>
      <c r="VLB114" s="376"/>
      <c r="VLC114" s="376"/>
      <c r="VLD114" s="376"/>
      <c r="VLE114" s="376"/>
      <c r="VLF114" s="376"/>
      <c r="VLG114" s="376"/>
      <c r="VLH114" s="376"/>
      <c r="VLI114" s="376"/>
      <c r="VLJ114" s="376"/>
      <c r="VLK114" s="376"/>
      <c r="VLL114" s="376"/>
      <c r="VLM114" s="376"/>
      <c r="VLN114" s="376"/>
      <c r="VLO114" s="376"/>
      <c r="VLP114" s="376"/>
      <c r="VLQ114" s="376"/>
      <c r="VLR114" s="376"/>
      <c r="VLS114" s="376"/>
      <c r="VLT114" s="376"/>
      <c r="VLU114" s="376"/>
      <c r="VLV114" s="376"/>
      <c r="VLW114" s="376"/>
      <c r="VLX114" s="376"/>
      <c r="VLY114" s="376"/>
      <c r="VLZ114" s="376"/>
      <c r="VMA114" s="376"/>
      <c r="VMB114" s="376"/>
      <c r="VMC114" s="376"/>
      <c r="VMD114" s="376"/>
      <c r="VME114" s="376"/>
      <c r="VMF114" s="376"/>
      <c r="VMG114" s="376"/>
      <c r="VMH114" s="376"/>
      <c r="VMI114" s="376"/>
      <c r="VMJ114" s="376"/>
      <c r="VMK114" s="376"/>
      <c r="VML114" s="376"/>
      <c r="VMM114" s="376"/>
      <c r="VMN114" s="376"/>
      <c r="VMO114" s="376"/>
      <c r="VMP114" s="376"/>
      <c r="VMQ114" s="376"/>
      <c r="VMR114" s="376"/>
      <c r="VMS114" s="376"/>
      <c r="VMT114" s="376"/>
      <c r="VMU114" s="376"/>
      <c r="VMV114" s="376"/>
      <c r="VMW114" s="376"/>
      <c r="VMX114" s="376"/>
      <c r="VMY114" s="376"/>
      <c r="VMZ114" s="376"/>
      <c r="VNA114" s="376"/>
      <c r="VNB114" s="376"/>
      <c r="VNC114" s="376"/>
      <c r="VND114" s="376"/>
      <c r="VNE114" s="376"/>
      <c r="VNF114" s="376"/>
      <c r="VNG114" s="376"/>
      <c r="VNH114" s="376"/>
      <c r="VNI114" s="376"/>
      <c r="VNJ114" s="376"/>
      <c r="VNK114" s="376"/>
      <c r="VNL114" s="376"/>
      <c r="VNM114" s="376"/>
      <c r="VNN114" s="376"/>
      <c r="VNO114" s="376"/>
      <c r="VNP114" s="376"/>
      <c r="VNQ114" s="376"/>
      <c r="VNR114" s="376"/>
      <c r="VNS114" s="376"/>
      <c r="VNT114" s="376"/>
      <c r="VNU114" s="376"/>
      <c r="VNV114" s="376"/>
      <c r="VNW114" s="376"/>
      <c r="VNX114" s="376"/>
      <c r="VNY114" s="376"/>
      <c r="VNZ114" s="376"/>
      <c r="VOA114" s="376"/>
      <c r="VOB114" s="376"/>
      <c r="VOC114" s="376"/>
      <c r="VOD114" s="376"/>
      <c r="VOE114" s="376"/>
      <c r="VOF114" s="376"/>
      <c r="VOG114" s="376"/>
      <c r="VOH114" s="376"/>
      <c r="VOI114" s="376"/>
      <c r="VOJ114" s="376"/>
      <c r="VOK114" s="376"/>
      <c r="VOL114" s="376"/>
      <c r="VOM114" s="376"/>
      <c r="VON114" s="376"/>
      <c r="VOO114" s="376"/>
      <c r="VOP114" s="376"/>
      <c r="VOQ114" s="376"/>
      <c r="VOR114" s="376"/>
      <c r="VOS114" s="376"/>
      <c r="VOT114" s="376"/>
      <c r="VOU114" s="376"/>
      <c r="VOV114" s="376"/>
      <c r="VOW114" s="376"/>
      <c r="VOX114" s="376"/>
      <c r="VOY114" s="376"/>
      <c r="VOZ114" s="376"/>
      <c r="VPA114" s="376"/>
      <c r="VPB114" s="376"/>
      <c r="VPC114" s="376"/>
      <c r="VPD114" s="376"/>
      <c r="VPE114" s="376"/>
      <c r="VPF114" s="376"/>
      <c r="VPG114" s="376"/>
      <c r="VPH114" s="376"/>
      <c r="VPI114" s="376"/>
      <c r="VPJ114" s="376"/>
      <c r="VPK114" s="376"/>
      <c r="VPL114" s="376"/>
      <c r="VPM114" s="376"/>
      <c r="VPN114" s="376"/>
      <c r="VPO114" s="376"/>
      <c r="VPP114" s="376"/>
      <c r="VPQ114" s="376"/>
      <c r="VPR114" s="376"/>
      <c r="VPS114" s="376"/>
      <c r="VPT114" s="376"/>
      <c r="VPU114" s="376"/>
      <c r="VPV114" s="376"/>
      <c r="VPW114" s="376"/>
      <c r="VPX114" s="376"/>
      <c r="VPY114" s="376"/>
      <c r="VPZ114" s="376"/>
      <c r="VQA114" s="376"/>
      <c r="VQB114" s="376"/>
      <c r="VQC114" s="376"/>
      <c r="VQD114" s="376"/>
      <c r="VQE114" s="376"/>
      <c r="VQF114" s="376"/>
      <c r="VQG114" s="376"/>
      <c r="VQH114" s="376"/>
      <c r="VQI114" s="376"/>
      <c r="VQJ114" s="376"/>
      <c r="VQK114" s="376"/>
      <c r="VQL114" s="376"/>
      <c r="VQM114" s="376"/>
      <c r="VQN114" s="376"/>
      <c r="VQO114" s="376"/>
      <c r="VQP114" s="376"/>
      <c r="VQQ114" s="376"/>
      <c r="VQR114" s="376"/>
      <c r="VQS114" s="376"/>
      <c r="VQT114" s="376"/>
      <c r="VQU114" s="376"/>
      <c r="VQV114" s="376"/>
      <c r="VQW114" s="376"/>
      <c r="VQX114" s="376"/>
      <c r="VQY114" s="376"/>
      <c r="VQZ114" s="376"/>
      <c r="VRA114" s="376"/>
      <c r="VRB114" s="376"/>
      <c r="VRC114" s="376"/>
      <c r="VRD114" s="376"/>
      <c r="VRE114" s="376"/>
      <c r="VRF114" s="376"/>
      <c r="VRG114" s="376"/>
      <c r="VRH114" s="376"/>
      <c r="VRI114" s="376"/>
      <c r="VRJ114" s="376"/>
      <c r="VRK114" s="376"/>
      <c r="VRL114" s="376"/>
      <c r="VRM114" s="376"/>
      <c r="VRN114" s="376"/>
      <c r="VRO114" s="376"/>
      <c r="VRP114" s="376"/>
      <c r="VRQ114" s="376"/>
      <c r="VRR114" s="376"/>
      <c r="VRS114" s="376"/>
      <c r="VRT114" s="376"/>
      <c r="VRU114" s="376"/>
      <c r="VRV114" s="376"/>
      <c r="VRW114" s="376"/>
      <c r="VRX114" s="376"/>
      <c r="VRY114" s="376"/>
      <c r="VRZ114" s="376"/>
      <c r="VSA114" s="376"/>
      <c r="VSB114" s="376"/>
      <c r="VSC114" s="376"/>
      <c r="VSD114" s="376"/>
      <c r="VSE114" s="376"/>
      <c r="VSF114" s="376"/>
      <c r="VSG114" s="376"/>
      <c r="VSH114" s="376"/>
      <c r="VSI114" s="376"/>
      <c r="VSJ114" s="376"/>
      <c r="VSK114" s="376"/>
      <c r="VSL114" s="376"/>
      <c r="VSM114" s="376"/>
      <c r="VSN114" s="376"/>
      <c r="VSO114" s="376"/>
      <c r="VSP114" s="376"/>
      <c r="VSQ114" s="376"/>
      <c r="VSR114" s="376"/>
      <c r="VSS114" s="376"/>
      <c r="VST114" s="376"/>
      <c r="VSU114" s="376"/>
      <c r="VSV114" s="376"/>
      <c r="VSW114" s="376"/>
      <c r="VSX114" s="376"/>
      <c r="VSY114" s="376"/>
      <c r="VSZ114" s="376"/>
      <c r="VTA114" s="376"/>
      <c r="VTB114" s="376"/>
      <c r="VTC114" s="376"/>
      <c r="VTD114" s="376"/>
      <c r="VTE114" s="376"/>
      <c r="VTF114" s="376"/>
      <c r="VTG114" s="376"/>
      <c r="VTH114" s="376"/>
      <c r="VTI114" s="376"/>
      <c r="VTJ114" s="376"/>
      <c r="VTK114" s="376"/>
      <c r="VTL114" s="376"/>
      <c r="VTM114" s="376"/>
      <c r="VTN114" s="376"/>
      <c r="VTO114" s="376"/>
      <c r="VTP114" s="376"/>
      <c r="VTQ114" s="376"/>
      <c r="VTR114" s="376"/>
      <c r="VTS114" s="376"/>
      <c r="VTT114" s="376"/>
      <c r="VTU114" s="376"/>
      <c r="VTV114" s="376"/>
      <c r="VTW114" s="376"/>
      <c r="VTX114" s="376"/>
      <c r="VTY114" s="376"/>
      <c r="VTZ114" s="376"/>
      <c r="VUA114" s="376"/>
      <c r="VUB114" s="376"/>
      <c r="VUC114" s="376"/>
      <c r="VUD114" s="376"/>
      <c r="VUE114" s="376"/>
      <c r="VUF114" s="376"/>
      <c r="VUG114" s="376"/>
      <c r="VUH114" s="376"/>
      <c r="VUI114" s="376"/>
      <c r="VUJ114" s="376"/>
      <c r="VUK114" s="376"/>
      <c r="VUL114" s="376"/>
      <c r="VUM114" s="376"/>
      <c r="VUN114" s="376"/>
      <c r="VUO114" s="376"/>
      <c r="VUP114" s="376"/>
      <c r="VUQ114" s="376"/>
      <c r="VUR114" s="376"/>
      <c r="VUS114" s="376"/>
      <c r="VUT114" s="376"/>
      <c r="VUU114" s="376"/>
      <c r="VUV114" s="376"/>
      <c r="VUW114" s="376"/>
      <c r="VUX114" s="376"/>
      <c r="VUY114" s="376"/>
      <c r="VUZ114" s="376"/>
      <c r="VVA114" s="376"/>
      <c r="VVB114" s="376"/>
      <c r="VVC114" s="376"/>
      <c r="VVD114" s="376"/>
      <c r="VVE114" s="376"/>
      <c r="VVF114" s="376"/>
      <c r="VVG114" s="376"/>
      <c r="VVH114" s="376"/>
      <c r="VVI114" s="376"/>
      <c r="VVJ114" s="376"/>
      <c r="VVK114" s="376"/>
      <c r="VVL114" s="376"/>
      <c r="VVM114" s="376"/>
      <c r="VVN114" s="376"/>
      <c r="VVO114" s="376"/>
      <c r="VVP114" s="376"/>
      <c r="VVQ114" s="376"/>
      <c r="VVR114" s="376"/>
      <c r="VVS114" s="376"/>
      <c r="VVT114" s="376"/>
      <c r="VVU114" s="376"/>
      <c r="VVV114" s="376"/>
      <c r="VVW114" s="376"/>
      <c r="VVX114" s="376"/>
      <c r="VVY114" s="376"/>
      <c r="VVZ114" s="376"/>
      <c r="VWA114" s="376"/>
      <c r="VWB114" s="376"/>
      <c r="VWC114" s="376"/>
      <c r="VWD114" s="376"/>
      <c r="VWE114" s="376"/>
      <c r="VWF114" s="376"/>
      <c r="VWG114" s="376"/>
      <c r="VWH114" s="376"/>
      <c r="VWI114" s="376"/>
      <c r="VWJ114" s="376"/>
      <c r="VWK114" s="376"/>
      <c r="VWL114" s="376"/>
      <c r="VWM114" s="376"/>
      <c r="VWN114" s="376"/>
      <c r="VWO114" s="376"/>
      <c r="VWP114" s="376"/>
      <c r="VWQ114" s="376"/>
      <c r="VWR114" s="376"/>
      <c r="VWS114" s="376"/>
      <c r="VWT114" s="376"/>
      <c r="VWU114" s="376"/>
      <c r="VWV114" s="376"/>
      <c r="VWW114" s="376"/>
      <c r="VWX114" s="376"/>
      <c r="VWY114" s="376"/>
      <c r="VWZ114" s="376"/>
      <c r="VXA114" s="376"/>
      <c r="VXB114" s="376"/>
      <c r="VXC114" s="376"/>
      <c r="VXD114" s="376"/>
      <c r="VXE114" s="376"/>
      <c r="VXF114" s="376"/>
      <c r="VXG114" s="376"/>
      <c r="VXH114" s="376"/>
      <c r="VXI114" s="376"/>
      <c r="VXJ114" s="376"/>
      <c r="VXK114" s="376"/>
      <c r="VXL114" s="376"/>
      <c r="VXM114" s="376"/>
      <c r="VXN114" s="376"/>
      <c r="VXO114" s="376"/>
      <c r="VXP114" s="376"/>
      <c r="VXQ114" s="376"/>
      <c r="VXR114" s="376"/>
      <c r="VXS114" s="376"/>
      <c r="VXT114" s="376"/>
      <c r="VXU114" s="376"/>
      <c r="VXV114" s="376"/>
      <c r="VXW114" s="376"/>
      <c r="VXX114" s="376"/>
      <c r="VXY114" s="376"/>
      <c r="VXZ114" s="376"/>
      <c r="VYA114" s="376"/>
      <c r="VYB114" s="376"/>
      <c r="VYC114" s="376"/>
      <c r="VYD114" s="376"/>
      <c r="VYE114" s="376"/>
      <c r="VYF114" s="376"/>
      <c r="VYG114" s="376"/>
      <c r="VYH114" s="376"/>
      <c r="VYI114" s="376"/>
      <c r="VYJ114" s="376"/>
      <c r="VYK114" s="376"/>
      <c r="VYL114" s="376"/>
      <c r="VYM114" s="376"/>
      <c r="VYN114" s="376"/>
      <c r="VYO114" s="376"/>
      <c r="VYP114" s="376"/>
      <c r="VYQ114" s="376"/>
      <c r="VYR114" s="376"/>
      <c r="VYS114" s="376"/>
      <c r="VYT114" s="376"/>
      <c r="VYU114" s="376"/>
      <c r="VYV114" s="376"/>
      <c r="VYW114" s="376"/>
      <c r="VYX114" s="376"/>
      <c r="VYY114" s="376"/>
      <c r="VYZ114" s="376"/>
      <c r="VZA114" s="376"/>
      <c r="VZB114" s="376"/>
      <c r="VZC114" s="376"/>
      <c r="VZD114" s="376"/>
      <c r="VZE114" s="376"/>
      <c r="VZF114" s="376"/>
      <c r="VZG114" s="376"/>
      <c r="VZH114" s="376"/>
      <c r="VZI114" s="376"/>
      <c r="VZJ114" s="376"/>
      <c r="VZK114" s="376"/>
      <c r="VZL114" s="376"/>
      <c r="VZM114" s="376"/>
      <c r="VZN114" s="376"/>
      <c r="VZO114" s="376"/>
      <c r="VZP114" s="376"/>
      <c r="VZQ114" s="376"/>
      <c r="VZR114" s="376"/>
      <c r="VZS114" s="376"/>
      <c r="VZT114" s="376"/>
      <c r="VZU114" s="376"/>
      <c r="VZV114" s="376"/>
      <c r="VZW114" s="376"/>
      <c r="VZX114" s="376"/>
      <c r="VZY114" s="376"/>
      <c r="VZZ114" s="376"/>
      <c r="WAA114" s="376"/>
      <c r="WAB114" s="376"/>
      <c r="WAC114" s="376"/>
      <c r="WAD114" s="376"/>
      <c r="WAE114" s="376"/>
      <c r="WAF114" s="376"/>
      <c r="WAG114" s="376"/>
      <c r="WAH114" s="376"/>
      <c r="WAI114" s="376"/>
      <c r="WAJ114" s="376"/>
      <c r="WAK114" s="376"/>
      <c r="WAL114" s="376"/>
      <c r="WAM114" s="376"/>
      <c r="WAN114" s="376"/>
      <c r="WAO114" s="376"/>
      <c r="WAP114" s="376"/>
      <c r="WAQ114" s="376"/>
      <c r="WAR114" s="376"/>
      <c r="WAS114" s="376"/>
      <c r="WAT114" s="376"/>
      <c r="WAU114" s="376"/>
      <c r="WAV114" s="376"/>
      <c r="WAW114" s="376"/>
      <c r="WAX114" s="376"/>
      <c r="WAY114" s="376"/>
      <c r="WAZ114" s="376"/>
      <c r="WBA114" s="376"/>
      <c r="WBB114" s="376"/>
      <c r="WBC114" s="376"/>
      <c r="WBD114" s="376"/>
      <c r="WBE114" s="376"/>
      <c r="WBF114" s="376"/>
      <c r="WBG114" s="376"/>
      <c r="WBH114" s="376"/>
      <c r="WBI114" s="376"/>
      <c r="WBJ114" s="376"/>
      <c r="WBK114" s="376"/>
      <c r="WBL114" s="376"/>
      <c r="WBM114" s="376"/>
      <c r="WBN114" s="376"/>
      <c r="WBO114" s="376"/>
      <c r="WBP114" s="376"/>
      <c r="WBQ114" s="376"/>
      <c r="WBR114" s="376"/>
      <c r="WBS114" s="376"/>
      <c r="WBT114" s="376"/>
      <c r="WBU114" s="376"/>
      <c r="WBV114" s="376"/>
      <c r="WBW114" s="376"/>
      <c r="WBX114" s="376"/>
      <c r="WBY114" s="376"/>
      <c r="WBZ114" s="376"/>
      <c r="WCA114" s="376"/>
      <c r="WCB114" s="376"/>
      <c r="WCC114" s="376"/>
      <c r="WCD114" s="376"/>
      <c r="WCE114" s="376"/>
      <c r="WCF114" s="376"/>
      <c r="WCG114" s="376"/>
      <c r="WCH114" s="376"/>
      <c r="WCI114" s="376"/>
      <c r="WCJ114" s="376"/>
      <c r="WCK114" s="376"/>
      <c r="WCL114" s="376"/>
      <c r="WCM114" s="376"/>
      <c r="WCN114" s="376"/>
      <c r="WCO114" s="376"/>
      <c r="WCP114" s="376"/>
      <c r="WCQ114" s="376"/>
      <c r="WCR114" s="376"/>
      <c r="WCS114" s="376"/>
      <c r="WCT114" s="376"/>
      <c r="WCU114" s="376"/>
      <c r="WCV114" s="376"/>
      <c r="WCW114" s="376"/>
      <c r="WCX114" s="376"/>
      <c r="WCY114" s="376"/>
      <c r="WCZ114" s="376"/>
      <c r="WDA114" s="376"/>
      <c r="WDB114" s="376"/>
      <c r="WDC114" s="376"/>
      <c r="WDD114" s="376"/>
      <c r="WDE114" s="376"/>
      <c r="WDF114" s="376"/>
      <c r="WDG114" s="376"/>
      <c r="WDH114" s="376"/>
      <c r="WDI114" s="376"/>
      <c r="WDJ114" s="376"/>
      <c r="WDK114" s="376"/>
      <c r="WDL114" s="376"/>
      <c r="WDM114" s="376"/>
      <c r="WDN114" s="376"/>
      <c r="WDO114" s="376"/>
      <c r="WDP114" s="376"/>
      <c r="WDQ114" s="376"/>
      <c r="WDR114" s="376"/>
      <c r="WDS114" s="376"/>
      <c r="WDT114" s="376"/>
      <c r="WDU114" s="376"/>
      <c r="WDV114" s="376"/>
      <c r="WDW114" s="376"/>
      <c r="WDX114" s="376"/>
      <c r="WDY114" s="376"/>
      <c r="WDZ114" s="376"/>
      <c r="WEA114" s="376"/>
      <c r="WEB114" s="376"/>
      <c r="WEC114" s="376"/>
      <c r="WED114" s="376"/>
      <c r="WEE114" s="376"/>
      <c r="WEF114" s="376"/>
      <c r="WEG114" s="376"/>
      <c r="WEH114" s="376"/>
      <c r="WEI114" s="376"/>
      <c r="WEJ114" s="376"/>
      <c r="WEK114" s="376"/>
      <c r="WEL114" s="376"/>
      <c r="WEM114" s="376"/>
      <c r="WEN114" s="376"/>
      <c r="WEO114" s="376"/>
      <c r="WEP114" s="376"/>
      <c r="WEQ114" s="376"/>
      <c r="WER114" s="376"/>
      <c r="WES114" s="376"/>
      <c r="WET114" s="376"/>
      <c r="WEU114" s="376"/>
      <c r="WEV114" s="376"/>
      <c r="WEW114" s="376"/>
      <c r="WEX114" s="376"/>
      <c r="WEY114" s="376"/>
      <c r="WEZ114" s="376"/>
      <c r="WFA114" s="376"/>
      <c r="WFB114" s="376"/>
      <c r="WFC114" s="376"/>
      <c r="WFD114" s="376"/>
      <c r="WFE114" s="376"/>
      <c r="WFF114" s="376"/>
      <c r="WFG114" s="376"/>
      <c r="WFH114" s="376"/>
      <c r="WFI114" s="376"/>
      <c r="WFJ114" s="376"/>
      <c r="WFK114" s="376"/>
      <c r="WFL114" s="376"/>
      <c r="WFM114" s="376"/>
      <c r="WFN114" s="376"/>
      <c r="WFO114" s="376"/>
      <c r="WFP114" s="376"/>
      <c r="WFQ114" s="376"/>
      <c r="WFR114" s="376"/>
      <c r="WFS114" s="376"/>
      <c r="WFT114" s="376"/>
      <c r="WFU114" s="376"/>
      <c r="WFV114" s="376"/>
      <c r="WFW114" s="376"/>
      <c r="WFX114" s="376"/>
      <c r="WFY114" s="376"/>
      <c r="WFZ114" s="376"/>
      <c r="WGA114" s="376"/>
      <c r="WGB114" s="376"/>
      <c r="WGC114" s="376"/>
      <c r="WGD114" s="376"/>
      <c r="WGE114" s="376"/>
      <c r="WGF114" s="376"/>
      <c r="WGG114" s="376"/>
      <c r="WGH114" s="376"/>
      <c r="WGI114" s="376"/>
      <c r="WGJ114" s="376"/>
      <c r="WGK114" s="376"/>
      <c r="WGL114" s="376"/>
      <c r="WGM114" s="376"/>
      <c r="WGN114" s="376"/>
      <c r="WGO114" s="376"/>
      <c r="WGP114" s="376"/>
      <c r="WGQ114" s="376"/>
      <c r="WGR114" s="376"/>
      <c r="WGS114" s="376"/>
      <c r="WGT114" s="376"/>
      <c r="WGU114" s="376"/>
      <c r="WGV114" s="376"/>
      <c r="WGW114" s="376"/>
      <c r="WGX114" s="376"/>
      <c r="WGY114" s="376"/>
      <c r="WGZ114" s="376"/>
      <c r="WHA114" s="376"/>
      <c r="WHB114" s="376"/>
      <c r="WHC114" s="376"/>
      <c r="WHD114" s="376"/>
      <c r="WHE114" s="376"/>
      <c r="WHF114" s="376"/>
      <c r="WHG114" s="376"/>
      <c r="WHH114" s="376"/>
      <c r="WHI114" s="376"/>
      <c r="WHJ114" s="376"/>
      <c r="WHK114" s="376"/>
      <c r="WHL114" s="376"/>
      <c r="WHM114" s="376"/>
      <c r="WHN114" s="376"/>
      <c r="WHO114" s="376"/>
      <c r="WHP114" s="376"/>
      <c r="WHQ114" s="376"/>
      <c r="WHR114" s="376"/>
      <c r="WHS114" s="376"/>
      <c r="WHT114" s="376"/>
      <c r="WHU114" s="376"/>
      <c r="WHV114" s="376"/>
      <c r="WHW114" s="376"/>
      <c r="WHX114" s="376"/>
      <c r="WHY114" s="376"/>
      <c r="WHZ114" s="376"/>
      <c r="WIA114" s="376"/>
      <c r="WIB114" s="376"/>
      <c r="WIC114" s="376"/>
      <c r="WID114" s="376"/>
      <c r="WIE114" s="376"/>
      <c r="WIF114" s="376"/>
      <c r="WIG114" s="376"/>
      <c r="WIH114" s="376"/>
      <c r="WII114" s="376"/>
      <c r="WIJ114" s="376"/>
      <c r="WIK114" s="376"/>
      <c r="WIL114" s="376"/>
      <c r="WIM114" s="376"/>
      <c r="WIN114" s="376"/>
      <c r="WIO114" s="376"/>
      <c r="WIP114" s="376"/>
      <c r="WIQ114" s="376"/>
      <c r="WIR114" s="376"/>
      <c r="WIS114" s="376"/>
      <c r="WIT114" s="376"/>
      <c r="WIU114" s="376"/>
      <c r="WIV114" s="376"/>
      <c r="WIW114" s="376"/>
      <c r="WIX114" s="376"/>
      <c r="WIY114" s="376"/>
      <c r="WIZ114" s="376"/>
      <c r="WJA114" s="376"/>
      <c r="WJB114" s="376"/>
      <c r="WJC114" s="376"/>
      <c r="WJD114" s="376"/>
      <c r="WJE114" s="376"/>
      <c r="WJF114" s="376"/>
      <c r="WJG114" s="376"/>
      <c r="WJH114" s="376"/>
      <c r="WJI114" s="376"/>
      <c r="WJJ114" s="376"/>
      <c r="WJK114" s="376"/>
      <c r="WJL114" s="376"/>
      <c r="WJM114" s="376"/>
      <c r="WJN114" s="376"/>
      <c r="WJO114" s="376"/>
      <c r="WJP114" s="376"/>
      <c r="WJQ114" s="376"/>
      <c r="WJR114" s="376"/>
      <c r="WJS114" s="376"/>
      <c r="WJT114" s="376"/>
      <c r="WJU114" s="376"/>
      <c r="WJV114" s="376"/>
      <c r="WJW114" s="376"/>
      <c r="WJX114" s="376"/>
      <c r="WJY114" s="376"/>
      <c r="WJZ114" s="376"/>
      <c r="WKA114" s="376"/>
      <c r="WKB114" s="376"/>
      <c r="WKC114" s="376"/>
      <c r="WKD114" s="376"/>
      <c r="WKE114" s="376"/>
      <c r="WKF114" s="376"/>
      <c r="WKG114" s="376"/>
      <c r="WKH114" s="376"/>
      <c r="WKI114" s="376"/>
      <c r="WKJ114" s="376"/>
      <c r="WKK114" s="376"/>
      <c r="WKL114" s="376"/>
      <c r="WKM114" s="376"/>
      <c r="WKN114" s="376"/>
      <c r="WKO114" s="376"/>
      <c r="WKP114" s="376"/>
      <c r="WKQ114" s="376"/>
      <c r="WKR114" s="376"/>
      <c r="WKS114" s="376"/>
      <c r="WKT114" s="376"/>
      <c r="WKU114" s="376"/>
      <c r="WKV114" s="376"/>
      <c r="WKW114" s="376"/>
      <c r="WKX114" s="376"/>
      <c r="WKY114" s="376"/>
      <c r="WKZ114" s="376"/>
      <c r="WLA114" s="376"/>
      <c r="WLB114" s="376"/>
      <c r="WLC114" s="376"/>
      <c r="WLD114" s="376"/>
      <c r="WLE114" s="376"/>
      <c r="WLF114" s="376"/>
      <c r="WLG114" s="376"/>
      <c r="WLH114" s="376"/>
      <c r="WLI114" s="376"/>
      <c r="WLJ114" s="376"/>
      <c r="WLK114" s="376"/>
      <c r="WLL114" s="376"/>
      <c r="WLM114" s="376"/>
      <c r="WLN114" s="376"/>
      <c r="WLO114" s="376"/>
      <c r="WLP114" s="376"/>
      <c r="WLQ114" s="376"/>
      <c r="WLR114" s="376"/>
      <c r="WLS114" s="376"/>
      <c r="WLT114" s="376"/>
      <c r="WLU114" s="376"/>
      <c r="WLV114" s="376"/>
      <c r="WLW114" s="376"/>
      <c r="WLX114" s="376"/>
      <c r="WLY114" s="376"/>
      <c r="WLZ114" s="376"/>
      <c r="WMA114" s="376"/>
      <c r="WMB114" s="376"/>
      <c r="WMC114" s="376"/>
      <c r="WMD114" s="376"/>
      <c r="WME114" s="376"/>
      <c r="WMF114" s="376"/>
      <c r="WMG114" s="376"/>
      <c r="WMH114" s="376"/>
      <c r="WMI114" s="376"/>
      <c r="WMJ114" s="376"/>
      <c r="WMK114" s="376"/>
      <c r="WML114" s="376"/>
      <c r="WMM114" s="376"/>
      <c r="WMN114" s="376"/>
      <c r="WMO114" s="376"/>
      <c r="WMP114" s="376"/>
      <c r="WMQ114" s="376"/>
      <c r="WMR114" s="376"/>
      <c r="WMS114" s="376"/>
      <c r="WMT114" s="376"/>
      <c r="WMU114" s="376"/>
      <c r="WMV114" s="376"/>
      <c r="WMW114" s="376"/>
      <c r="WMX114" s="376"/>
      <c r="WMY114" s="376"/>
      <c r="WMZ114" s="376"/>
      <c r="WNA114" s="376"/>
      <c r="WNB114" s="376"/>
      <c r="WNC114" s="376"/>
      <c r="WND114" s="376"/>
      <c r="WNE114" s="376"/>
      <c r="WNF114" s="376"/>
      <c r="WNG114" s="376"/>
      <c r="WNH114" s="376"/>
      <c r="WNI114" s="376"/>
      <c r="WNJ114" s="376"/>
      <c r="WNK114" s="376"/>
      <c r="WNL114" s="376"/>
      <c r="WNM114" s="376"/>
      <c r="WNN114" s="376"/>
      <c r="WNO114" s="376"/>
      <c r="WNP114" s="376"/>
      <c r="WNQ114" s="376"/>
      <c r="WNR114" s="376"/>
      <c r="WNS114" s="376"/>
      <c r="WNT114" s="376"/>
      <c r="WNU114" s="376"/>
      <c r="WNV114" s="376"/>
      <c r="WNW114" s="376"/>
      <c r="WNX114" s="376"/>
      <c r="WNY114" s="376"/>
      <c r="WNZ114" s="376"/>
      <c r="WOA114" s="376"/>
      <c r="WOB114" s="376"/>
      <c r="WOC114" s="376"/>
      <c r="WOD114" s="376"/>
      <c r="WOE114" s="376"/>
      <c r="WOF114" s="376"/>
      <c r="WOG114" s="376"/>
      <c r="WOH114" s="376"/>
      <c r="WOI114" s="376"/>
      <c r="WOJ114" s="376"/>
      <c r="WOK114" s="376"/>
      <c r="WOL114" s="376"/>
      <c r="WOM114" s="376"/>
      <c r="WON114" s="376"/>
      <c r="WOO114" s="376"/>
      <c r="WOP114" s="376"/>
      <c r="WOQ114" s="376"/>
      <c r="WOR114" s="376"/>
      <c r="WOS114" s="376"/>
      <c r="WOT114" s="376"/>
      <c r="WOU114" s="376"/>
      <c r="WOV114" s="376"/>
      <c r="WOW114" s="376"/>
      <c r="WOX114" s="376"/>
      <c r="WOY114" s="376"/>
      <c r="WOZ114" s="376"/>
      <c r="WPA114" s="376"/>
      <c r="WPB114" s="376"/>
      <c r="WPC114" s="376"/>
      <c r="WPD114" s="376"/>
      <c r="WPE114" s="376"/>
      <c r="WPF114" s="376"/>
      <c r="WPG114" s="376"/>
      <c r="WPH114" s="376"/>
      <c r="WPI114" s="376"/>
      <c r="WPJ114" s="376"/>
      <c r="WPK114" s="376"/>
      <c r="WPL114" s="376"/>
      <c r="WPM114" s="376"/>
      <c r="WPN114" s="376"/>
      <c r="WPO114" s="376"/>
      <c r="WPP114" s="376"/>
      <c r="WPQ114" s="376"/>
      <c r="WPR114" s="376"/>
      <c r="WPS114" s="376"/>
      <c r="WPT114" s="376"/>
      <c r="WPU114" s="376"/>
      <c r="WPV114" s="376"/>
      <c r="WPW114" s="376"/>
      <c r="WPX114" s="376"/>
      <c r="WPY114" s="376"/>
      <c r="WPZ114" s="376"/>
      <c r="WQA114" s="376"/>
      <c r="WQB114" s="376"/>
      <c r="WQC114" s="376"/>
      <c r="WQD114" s="376"/>
      <c r="WQE114" s="376"/>
      <c r="WQF114" s="376"/>
      <c r="WQG114" s="376"/>
      <c r="WQH114" s="376"/>
      <c r="WQI114" s="376"/>
      <c r="WQJ114" s="376"/>
      <c r="WQK114" s="376"/>
      <c r="WQL114" s="376"/>
      <c r="WQM114" s="376"/>
      <c r="WQN114" s="376"/>
      <c r="WQO114" s="376"/>
      <c r="WQP114" s="376"/>
      <c r="WQQ114" s="376"/>
      <c r="WQR114" s="376"/>
      <c r="WQS114" s="376"/>
      <c r="WQT114" s="376"/>
      <c r="WQU114" s="376"/>
      <c r="WQV114" s="376"/>
      <c r="WQW114" s="376"/>
      <c r="WQX114" s="376"/>
      <c r="WQY114" s="376"/>
      <c r="WQZ114" s="376"/>
      <c r="WRA114" s="376"/>
      <c r="WRB114" s="376"/>
      <c r="WRC114" s="376"/>
      <c r="WRD114" s="376"/>
      <c r="WRE114" s="376"/>
      <c r="WRF114" s="376"/>
      <c r="WRG114" s="376"/>
      <c r="WRH114" s="376"/>
      <c r="WRI114" s="376"/>
      <c r="WRJ114" s="376"/>
      <c r="WRK114" s="376"/>
      <c r="WRL114" s="376"/>
      <c r="WRM114" s="376"/>
      <c r="WRN114" s="376"/>
      <c r="WRO114" s="376"/>
      <c r="WRP114" s="376"/>
      <c r="WRQ114" s="376"/>
      <c r="WRR114" s="376"/>
      <c r="WRS114" s="376"/>
      <c r="WRT114" s="376"/>
      <c r="WRU114" s="376"/>
      <c r="WRV114" s="376"/>
      <c r="WRW114" s="376"/>
      <c r="WRX114" s="376"/>
      <c r="WRY114" s="376"/>
      <c r="WRZ114" s="376"/>
      <c r="WSA114" s="376"/>
      <c r="WSB114" s="376"/>
      <c r="WSC114" s="376"/>
      <c r="WSD114" s="376"/>
      <c r="WSE114" s="376"/>
      <c r="WSF114" s="376"/>
      <c r="WSG114" s="376"/>
      <c r="WSH114" s="376"/>
      <c r="WSI114" s="376"/>
      <c r="WSJ114" s="376"/>
      <c r="WSK114" s="376"/>
      <c r="WSL114" s="376"/>
      <c r="WSM114" s="376"/>
      <c r="WSN114" s="376"/>
      <c r="WSO114" s="376"/>
      <c r="WSP114" s="376"/>
      <c r="WSQ114" s="376"/>
      <c r="WSR114" s="376"/>
      <c r="WSS114" s="376"/>
      <c r="WST114" s="376"/>
      <c r="WSU114" s="376"/>
      <c r="WSV114" s="376"/>
      <c r="WSW114" s="376"/>
      <c r="WSX114" s="376"/>
      <c r="WSY114" s="376"/>
      <c r="WSZ114" s="376"/>
      <c r="WTA114" s="376"/>
      <c r="WTB114" s="376"/>
      <c r="WTC114" s="376"/>
      <c r="WTD114" s="376"/>
      <c r="WTE114" s="376"/>
      <c r="WTF114" s="376"/>
      <c r="WTG114" s="376"/>
      <c r="WTH114" s="376"/>
      <c r="WTI114" s="376"/>
      <c r="WTJ114" s="376"/>
      <c r="WTK114" s="376"/>
      <c r="WTL114" s="376"/>
      <c r="WTM114" s="376"/>
      <c r="WTN114" s="376"/>
      <c r="WTO114" s="376"/>
      <c r="WTP114" s="376"/>
      <c r="WTQ114" s="376"/>
      <c r="WTR114" s="376"/>
      <c r="WTS114" s="376"/>
      <c r="WTT114" s="376"/>
      <c r="WTU114" s="376"/>
      <c r="WTV114" s="376"/>
      <c r="WTW114" s="376"/>
      <c r="WTX114" s="376"/>
      <c r="WTY114" s="376"/>
      <c r="WTZ114" s="376"/>
      <c r="WUA114" s="376"/>
      <c r="WUB114" s="376"/>
      <c r="WUC114" s="376"/>
      <c r="WUD114" s="376"/>
      <c r="WUE114" s="376"/>
      <c r="WUF114" s="376"/>
      <c r="WUG114" s="376"/>
      <c r="WUH114" s="376"/>
      <c r="WUI114" s="376"/>
      <c r="WUJ114" s="376"/>
      <c r="WUK114" s="376"/>
      <c r="WUL114" s="376"/>
      <c r="WUM114" s="376"/>
      <c r="WUN114" s="376"/>
      <c r="WUO114" s="376"/>
      <c r="WUP114" s="376"/>
      <c r="WUQ114" s="376"/>
      <c r="WUR114" s="376"/>
      <c r="WUS114" s="376"/>
      <c r="WUT114" s="376"/>
      <c r="WUU114" s="376"/>
      <c r="WUV114" s="376"/>
      <c r="WUW114" s="376"/>
      <c r="WUX114" s="376"/>
      <c r="WUY114" s="376"/>
      <c r="WUZ114" s="376"/>
      <c r="WVA114" s="376"/>
      <c r="WVB114" s="376"/>
      <c r="WVC114" s="376"/>
      <c r="WVD114" s="376"/>
      <c r="WVE114" s="376"/>
      <c r="WVF114" s="376"/>
      <c r="WVG114" s="376"/>
      <c r="WVH114" s="376"/>
      <c r="WVI114" s="376"/>
      <c r="WVJ114" s="376"/>
      <c r="WVK114" s="376"/>
      <c r="WVL114" s="376"/>
      <c r="WVM114" s="376"/>
      <c r="WVN114" s="376"/>
      <c r="WVO114" s="376"/>
      <c r="WVP114" s="376"/>
      <c r="WVQ114" s="376"/>
      <c r="WVR114" s="376"/>
      <c r="WVS114" s="376"/>
      <c r="WVT114" s="376"/>
      <c r="WVU114" s="376"/>
      <c r="WVV114" s="376"/>
      <c r="WVW114" s="376"/>
      <c r="WVX114" s="376"/>
      <c r="WVY114" s="376"/>
      <c r="WVZ114" s="376"/>
      <c r="WWA114" s="376"/>
      <c r="WWB114" s="376"/>
      <c r="WWC114" s="376"/>
      <c r="WWD114" s="376"/>
      <c r="WWE114" s="376"/>
      <c r="WWF114" s="376"/>
      <c r="WWG114" s="376"/>
      <c r="WWH114" s="376"/>
      <c r="WWI114" s="376"/>
      <c r="WWJ114" s="376"/>
      <c r="WWK114" s="376"/>
      <c r="WWL114" s="376"/>
      <c r="WWM114" s="376"/>
      <c r="WWN114" s="376"/>
      <c r="WWO114" s="376"/>
      <c r="WWP114" s="376"/>
      <c r="WWQ114" s="376"/>
      <c r="WWR114" s="376"/>
      <c r="WWS114" s="376"/>
      <c r="WWT114" s="376"/>
      <c r="WWU114" s="376"/>
      <c r="WWV114" s="376"/>
      <c r="WWW114" s="376"/>
      <c r="WWX114" s="376"/>
      <c r="WWY114" s="376"/>
      <c r="WWZ114" s="376"/>
      <c r="WXA114" s="376"/>
      <c r="WXB114" s="376"/>
      <c r="WXC114" s="376"/>
      <c r="WXD114" s="376"/>
      <c r="WXE114" s="376"/>
      <c r="WXF114" s="376"/>
      <c r="WXG114" s="376"/>
      <c r="WXH114" s="376"/>
      <c r="WXI114" s="376"/>
      <c r="WXJ114" s="376"/>
      <c r="WXK114" s="376"/>
      <c r="WXL114" s="376"/>
      <c r="WXM114" s="376"/>
      <c r="WXN114" s="376"/>
      <c r="WXO114" s="376"/>
      <c r="WXP114" s="376"/>
      <c r="WXQ114" s="376"/>
      <c r="WXR114" s="376"/>
      <c r="WXS114" s="376"/>
      <c r="WXT114" s="376"/>
      <c r="WXU114" s="376"/>
      <c r="WXV114" s="376"/>
      <c r="WXW114" s="376"/>
      <c r="WXX114" s="376"/>
      <c r="WXY114" s="376"/>
      <c r="WXZ114" s="376"/>
      <c r="WYA114" s="376"/>
      <c r="WYB114" s="376"/>
      <c r="WYC114" s="376"/>
      <c r="WYD114" s="376"/>
      <c r="WYE114" s="376"/>
      <c r="WYF114" s="376"/>
      <c r="WYG114" s="376"/>
      <c r="WYH114" s="376"/>
      <c r="WYI114" s="376"/>
      <c r="WYJ114" s="376"/>
      <c r="WYK114" s="376"/>
      <c r="WYL114" s="376"/>
      <c r="WYM114" s="376"/>
      <c r="WYN114" s="376"/>
      <c r="WYO114" s="376"/>
      <c r="WYP114" s="376"/>
      <c r="WYQ114" s="376"/>
      <c r="WYR114" s="376"/>
      <c r="WYS114" s="376"/>
      <c r="WYT114" s="376"/>
      <c r="WYU114" s="376"/>
      <c r="WYV114" s="376"/>
      <c r="WYW114" s="376"/>
      <c r="WYX114" s="376"/>
      <c r="WYY114" s="376"/>
      <c r="WYZ114" s="376"/>
      <c r="WZA114" s="376"/>
      <c r="WZB114" s="376"/>
      <c r="WZC114" s="376"/>
      <c r="WZD114" s="376"/>
      <c r="WZE114" s="376"/>
      <c r="WZF114" s="376"/>
      <c r="WZG114" s="376"/>
      <c r="WZH114" s="376"/>
      <c r="WZI114" s="376"/>
      <c r="WZJ114" s="376"/>
      <c r="WZK114" s="376"/>
      <c r="WZL114" s="376"/>
      <c r="WZM114" s="376"/>
      <c r="WZN114" s="376"/>
      <c r="WZO114" s="376"/>
      <c r="WZP114" s="376"/>
      <c r="WZQ114" s="376"/>
      <c r="WZR114" s="376"/>
      <c r="WZS114" s="376"/>
      <c r="WZT114" s="376"/>
      <c r="WZU114" s="376"/>
      <c r="WZV114" s="376"/>
      <c r="WZW114" s="376"/>
      <c r="WZX114" s="376"/>
      <c r="WZY114" s="376"/>
      <c r="WZZ114" s="376"/>
      <c r="XAA114" s="376"/>
      <c r="XAB114" s="376"/>
      <c r="XAC114" s="376"/>
      <c r="XAD114" s="376"/>
      <c r="XAE114" s="376"/>
      <c r="XAF114" s="376"/>
      <c r="XAG114" s="376"/>
      <c r="XAH114" s="376"/>
      <c r="XAI114" s="376"/>
      <c r="XAJ114" s="376"/>
      <c r="XAK114" s="376"/>
      <c r="XAL114" s="376"/>
      <c r="XAM114" s="376"/>
      <c r="XAN114" s="376"/>
      <c r="XAO114" s="376"/>
      <c r="XAP114" s="376"/>
      <c r="XAQ114" s="376"/>
      <c r="XAR114" s="376"/>
      <c r="XAS114" s="376"/>
      <c r="XAT114" s="376"/>
      <c r="XAU114" s="376"/>
      <c r="XAV114" s="376"/>
      <c r="XAW114" s="376"/>
      <c r="XAX114" s="376"/>
      <c r="XAY114" s="376"/>
      <c r="XAZ114" s="376"/>
      <c r="XBA114" s="376"/>
      <c r="XBB114" s="376"/>
      <c r="XBC114" s="376"/>
      <c r="XBD114" s="376"/>
      <c r="XBE114" s="376"/>
      <c r="XBF114" s="376"/>
      <c r="XBG114" s="376"/>
      <c r="XBH114" s="376"/>
      <c r="XBI114" s="376"/>
      <c r="XBJ114" s="376"/>
      <c r="XBK114" s="376"/>
      <c r="XBL114" s="376"/>
      <c r="XBM114" s="376"/>
      <c r="XBN114" s="376"/>
      <c r="XBO114" s="376"/>
      <c r="XBP114" s="376"/>
      <c r="XBQ114" s="376"/>
      <c r="XBR114" s="376"/>
      <c r="XBS114" s="376"/>
      <c r="XBT114" s="376"/>
      <c r="XBU114" s="376"/>
      <c r="XBV114" s="376"/>
      <c r="XBW114" s="376"/>
    </row>
    <row r="115" spans="1:16299" s="367" customFormat="1" hidden="1" x14ac:dyDescent="0.2">
      <c r="A115" s="464" t="s">
        <v>471</v>
      </c>
      <c r="B115" s="462"/>
      <c r="C115" s="463">
        <f>C$207/evol_smic_n_moins_2_n_moins_1</f>
        <v>18134.146895767524</v>
      </c>
      <c r="D115" s="376"/>
      <c r="E115" s="376"/>
      <c r="F115" s="376"/>
      <c r="G115" s="376"/>
      <c r="H115" s="376"/>
      <c r="I115" s="376"/>
      <c r="J115" s="376"/>
      <c r="K115" s="376"/>
      <c r="L115" s="376"/>
      <c r="M115" s="376"/>
      <c r="N115" s="376"/>
      <c r="O115" s="376"/>
      <c r="P115" s="376"/>
      <c r="Q115" s="376"/>
      <c r="R115" s="376"/>
      <c r="S115" s="376"/>
      <c r="T115" s="376"/>
      <c r="U115" s="376"/>
      <c r="V115" s="376"/>
      <c r="W115" s="376"/>
      <c r="X115" s="376"/>
      <c r="Y115" s="376"/>
      <c r="Z115" s="376"/>
      <c r="AA115" s="376"/>
      <c r="AB115" s="376"/>
      <c r="AC115" s="376"/>
      <c r="AD115" s="376"/>
      <c r="AE115" s="376"/>
      <c r="AF115" s="376"/>
      <c r="AG115" s="376"/>
      <c r="AH115" s="376"/>
      <c r="AI115" s="376"/>
      <c r="AJ115" s="376"/>
      <c r="AK115" s="376"/>
      <c r="AL115" s="376"/>
      <c r="AM115" s="376"/>
      <c r="AN115" s="376"/>
      <c r="AO115" s="376"/>
      <c r="AP115" s="376"/>
      <c r="AQ115" s="376"/>
      <c r="AR115" s="376"/>
      <c r="AS115" s="376"/>
      <c r="AT115" s="376"/>
      <c r="AU115" s="376"/>
      <c r="AV115" s="376"/>
      <c r="AW115" s="376"/>
      <c r="AX115" s="376"/>
      <c r="AY115" s="376"/>
      <c r="AZ115" s="376"/>
      <c r="BA115" s="376"/>
      <c r="BB115" s="376"/>
      <c r="BC115" s="376"/>
      <c r="BD115" s="376"/>
      <c r="BE115" s="376"/>
      <c r="BF115" s="376"/>
      <c r="BG115" s="376"/>
      <c r="BH115" s="376"/>
      <c r="BI115" s="376"/>
      <c r="BJ115" s="376"/>
      <c r="BK115" s="376"/>
      <c r="BL115" s="376"/>
      <c r="BM115" s="376"/>
      <c r="BN115" s="376"/>
      <c r="BO115" s="376"/>
      <c r="BP115" s="376"/>
      <c r="BQ115" s="376"/>
      <c r="BR115" s="376"/>
      <c r="BS115" s="376"/>
      <c r="BT115" s="376"/>
      <c r="BU115" s="376"/>
      <c r="BV115" s="376"/>
      <c r="BW115" s="376"/>
      <c r="BX115" s="376"/>
      <c r="BY115" s="376"/>
      <c r="BZ115" s="376"/>
      <c r="CA115" s="376"/>
      <c r="CB115" s="376"/>
      <c r="CC115" s="376"/>
      <c r="CD115" s="376"/>
      <c r="CE115" s="376"/>
      <c r="CF115" s="376"/>
      <c r="CG115" s="376"/>
      <c r="CH115" s="376"/>
      <c r="CI115" s="376"/>
      <c r="CJ115" s="376"/>
      <c r="CK115" s="376"/>
      <c r="CL115" s="376"/>
      <c r="CM115" s="376"/>
      <c r="CN115" s="376"/>
      <c r="CO115" s="376"/>
      <c r="CP115" s="376"/>
      <c r="CQ115" s="376"/>
      <c r="CR115" s="376"/>
      <c r="CS115" s="376"/>
      <c r="CT115" s="376"/>
      <c r="CU115" s="376"/>
      <c r="CV115" s="376"/>
      <c r="CW115" s="376"/>
      <c r="CX115" s="376"/>
      <c r="CY115" s="376"/>
      <c r="CZ115" s="376"/>
      <c r="DA115" s="376"/>
      <c r="DB115" s="376"/>
      <c r="DC115" s="376"/>
      <c r="DD115" s="376"/>
      <c r="DE115" s="376"/>
      <c r="DF115" s="376"/>
      <c r="DG115" s="376"/>
      <c r="DH115" s="376"/>
      <c r="DI115" s="376"/>
      <c r="DJ115" s="376"/>
      <c r="DK115" s="376"/>
      <c r="DL115" s="376"/>
      <c r="DM115" s="376"/>
      <c r="DN115" s="376"/>
      <c r="DO115" s="376"/>
      <c r="DP115" s="376"/>
      <c r="DQ115" s="376"/>
      <c r="DR115" s="376"/>
      <c r="DS115" s="376"/>
      <c r="DT115" s="376"/>
      <c r="DU115" s="376"/>
      <c r="DV115" s="376"/>
      <c r="DW115" s="376"/>
      <c r="DX115" s="376"/>
      <c r="DY115" s="376"/>
      <c r="DZ115" s="376"/>
      <c r="EA115" s="376"/>
      <c r="EB115" s="376"/>
      <c r="EC115" s="376"/>
      <c r="ED115" s="376"/>
      <c r="EE115" s="376"/>
      <c r="EF115" s="376"/>
      <c r="EG115" s="376"/>
      <c r="EH115" s="376"/>
      <c r="EI115" s="376"/>
      <c r="EJ115" s="376"/>
      <c r="EK115" s="376"/>
      <c r="EL115" s="376"/>
      <c r="EM115" s="376"/>
      <c r="EN115" s="376"/>
      <c r="EO115" s="376"/>
      <c r="EP115" s="376"/>
      <c r="EQ115" s="376"/>
      <c r="ER115" s="376"/>
      <c r="ES115" s="376"/>
      <c r="ET115" s="376"/>
      <c r="EU115" s="376"/>
      <c r="EV115" s="376"/>
      <c r="EW115" s="376"/>
      <c r="EX115" s="376"/>
      <c r="EY115" s="376"/>
      <c r="EZ115" s="376"/>
      <c r="FA115" s="376"/>
      <c r="FB115" s="376"/>
      <c r="FC115" s="376"/>
      <c r="FD115" s="376"/>
      <c r="FE115" s="376"/>
      <c r="FF115" s="376"/>
      <c r="FG115" s="376"/>
      <c r="FH115" s="376"/>
      <c r="FI115" s="376"/>
      <c r="FJ115" s="376"/>
      <c r="FK115" s="376"/>
      <c r="FL115" s="376"/>
      <c r="FM115" s="376"/>
      <c r="FN115" s="376"/>
      <c r="FO115" s="376"/>
      <c r="FP115" s="376"/>
      <c r="FQ115" s="376"/>
      <c r="FR115" s="376"/>
      <c r="FS115" s="376"/>
      <c r="FT115" s="376"/>
      <c r="FU115" s="376"/>
      <c r="FV115" s="376"/>
      <c r="FW115" s="376"/>
      <c r="FX115" s="376"/>
      <c r="FY115" s="376"/>
      <c r="FZ115" s="376"/>
      <c r="GA115" s="376"/>
      <c r="GB115" s="376"/>
      <c r="GC115" s="376"/>
      <c r="GD115" s="376"/>
      <c r="GE115" s="376"/>
      <c r="GF115" s="376"/>
      <c r="GG115" s="376"/>
      <c r="GH115" s="376"/>
      <c r="GI115" s="376"/>
      <c r="GJ115" s="376"/>
      <c r="GK115" s="376"/>
      <c r="GL115" s="376"/>
      <c r="GM115" s="376"/>
      <c r="GN115" s="376"/>
      <c r="GO115" s="376"/>
      <c r="GP115" s="376"/>
      <c r="GQ115" s="376"/>
      <c r="GR115" s="376"/>
      <c r="GS115" s="376"/>
      <c r="GT115" s="376"/>
      <c r="GU115" s="376"/>
      <c r="GV115" s="376"/>
      <c r="GW115" s="376"/>
      <c r="GX115" s="376"/>
      <c r="GY115" s="376"/>
      <c r="GZ115" s="376"/>
      <c r="HA115" s="376"/>
      <c r="HB115" s="376"/>
      <c r="HC115" s="376"/>
      <c r="HD115" s="376"/>
      <c r="HE115" s="376"/>
      <c r="HF115" s="376"/>
      <c r="HG115" s="376"/>
      <c r="HH115" s="376"/>
      <c r="HI115" s="376"/>
      <c r="HJ115" s="376"/>
      <c r="HK115" s="376"/>
      <c r="HL115" s="376"/>
      <c r="HM115" s="376"/>
      <c r="HN115" s="376"/>
      <c r="HO115" s="376"/>
      <c r="HP115" s="376"/>
      <c r="HQ115" s="376"/>
      <c r="HR115" s="376"/>
      <c r="HS115" s="376"/>
      <c r="HT115" s="376"/>
      <c r="HU115" s="376"/>
      <c r="HV115" s="376"/>
      <c r="HW115" s="376"/>
      <c r="HX115" s="376"/>
      <c r="HY115" s="376"/>
      <c r="HZ115" s="376"/>
      <c r="IA115" s="376"/>
      <c r="IB115" s="376"/>
      <c r="IC115" s="376"/>
      <c r="ID115" s="376"/>
      <c r="IE115" s="376"/>
      <c r="IF115" s="376"/>
      <c r="IG115" s="376"/>
      <c r="IH115" s="376"/>
      <c r="II115" s="376"/>
      <c r="IJ115" s="376"/>
      <c r="IK115" s="376"/>
      <c r="IL115" s="376"/>
      <c r="IM115" s="376"/>
      <c r="IN115" s="376"/>
      <c r="IO115" s="376"/>
      <c r="IP115" s="376"/>
      <c r="IQ115" s="376"/>
      <c r="IR115" s="376"/>
      <c r="IS115" s="376"/>
      <c r="IT115" s="376"/>
      <c r="IU115" s="376"/>
      <c r="IV115" s="376"/>
      <c r="IW115" s="376"/>
      <c r="IX115" s="376"/>
      <c r="IY115" s="376"/>
      <c r="IZ115" s="376"/>
      <c r="JA115" s="376"/>
      <c r="JB115" s="376"/>
      <c r="JC115" s="376"/>
      <c r="JD115" s="376"/>
      <c r="JE115" s="376"/>
      <c r="JF115" s="376"/>
      <c r="JG115" s="376"/>
      <c r="JH115" s="376"/>
      <c r="JI115" s="376"/>
      <c r="JJ115" s="376"/>
      <c r="JK115" s="376"/>
      <c r="JL115" s="376"/>
      <c r="JM115" s="376"/>
      <c r="JN115" s="376"/>
      <c r="JO115" s="376"/>
      <c r="JP115" s="376"/>
      <c r="JQ115" s="376"/>
      <c r="JR115" s="376"/>
      <c r="JS115" s="376"/>
      <c r="JT115" s="376"/>
      <c r="JU115" s="376"/>
      <c r="JV115" s="376"/>
      <c r="JW115" s="376"/>
      <c r="JX115" s="376"/>
      <c r="JY115" s="376"/>
      <c r="JZ115" s="376"/>
      <c r="KA115" s="376"/>
      <c r="KB115" s="376"/>
      <c r="KC115" s="376"/>
      <c r="KD115" s="376"/>
      <c r="KE115" s="376"/>
      <c r="KF115" s="376"/>
      <c r="KG115" s="376"/>
      <c r="KH115" s="376"/>
      <c r="KI115" s="376"/>
      <c r="KJ115" s="376"/>
      <c r="KK115" s="376"/>
      <c r="KL115" s="376"/>
      <c r="KM115" s="376"/>
      <c r="KN115" s="376"/>
      <c r="KO115" s="376"/>
      <c r="KP115" s="376"/>
      <c r="KQ115" s="376"/>
      <c r="KR115" s="376"/>
      <c r="KS115" s="376"/>
      <c r="KT115" s="376"/>
      <c r="KU115" s="376"/>
      <c r="KV115" s="376"/>
      <c r="KW115" s="376"/>
      <c r="KX115" s="376"/>
      <c r="KY115" s="376"/>
      <c r="KZ115" s="376"/>
      <c r="LA115" s="376"/>
      <c r="LB115" s="376"/>
      <c r="LC115" s="376"/>
      <c r="LD115" s="376"/>
      <c r="LE115" s="376"/>
      <c r="LF115" s="376"/>
      <c r="LG115" s="376"/>
      <c r="LH115" s="376"/>
      <c r="LI115" s="376"/>
      <c r="LJ115" s="376"/>
      <c r="LK115" s="376"/>
      <c r="LL115" s="376"/>
      <c r="LM115" s="376"/>
      <c r="LN115" s="376"/>
      <c r="LO115" s="376"/>
      <c r="LP115" s="376"/>
      <c r="LQ115" s="376"/>
      <c r="LR115" s="376"/>
      <c r="LS115" s="376"/>
      <c r="LT115" s="376"/>
      <c r="LU115" s="376"/>
      <c r="LV115" s="376"/>
      <c r="LW115" s="376"/>
      <c r="LX115" s="376"/>
      <c r="LY115" s="376"/>
      <c r="LZ115" s="376"/>
      <c r="MA115" s="376"/>
      <c r="MB115" s="376"/>
      <c r="MC115" s="376"/>
      <c r="MD115" s="376"/>
      <c r="ME115" s="376"/>
      <c r="MF115" s="376"/>
      <c r="MG115" s="376"/>
      <c r="MH115" s="376"/>
      <c r="MI115" s="376"/>
      <c r="MJ115" s="376"/>
      <c r="MK115" s="376"/>
      <c r="ML115" s="376"/>
      <c r="MM115" s="376"/>
      <c r="MN115" s="376"/>
      <c r="MO115" s="376"/>
      <c r="MP115" s="376"/>
      <c r="MQ115" s="376"/>
      <c r="MR115" s="376"/>
      <c r="MS115" s="376"/>
      <c r="MT115" s="376"/>
      <c r="MU115" s="376"/>
      <c r="MV115" s="376"/>
      <c r="MW115" s="376"/>
      <c r="MX115" s="376"/>
      <c r="MY115" s="376"/>
      <c r="MZ115" s="376"/>
      <c r="NA115" s="376"/>
      <c r="NB115" s="376"/>
      <c r="NC115" s="376"/>
      <c r="ND115" s="376"/>
      <c r="NE115" s="376"/>
      <c r="NF115" s="376"/>
      <c r="NG115" s="376"/>
      <c r="NH115" s="376"/>
      <c r="NI115" s="376"/>
      <c r="NJ115" s="376"/>
      <c r="NK115" s="376"/>
      <c r="NL115" s="376"/>
      <c r="NM115" s="376"/>
      <c r="NN115" s="376"/>
      <c r="NO115" s="376"/>
      <c r="NP115" s="376"/>
      <c r="NQ115" s="376"/>
      <c r="NR115" s="376"/>
      <c r="NS115" s="376"/>
      <c r="NT115" s="376"/>
      <c r="NU115" s="376"/>
      <c r="NV115" s="376"/>
      <c r="NW115" s="376"/>
      <c r="NX115" s="376"/>
      <c r="NY115" s="376"/>
      <c r="NZ115" s="376"/>
      <c r="OA115" s="376"/>
      <c r="OB115" s="376"/>
      <c r="OC115" s="376"/>
      <c r="OD115" s="376"/>
      <c r="OE115" s="376"/>
      <c r="OF115" s="376"/>
      <c r="OG115" s="376"/>
      <c r="OH115" s="376"/>
      <c r="OI115" s="376"/>
      <c r="OJ115" s="376"/>
      <c r="OK115" s="376"/>
      <c r="OL115" s="376"/>
      <c r="OM115" s="376"/>
      <c r="ON115" s="376"/>
      <c r="OO115" s="376"/>
      <c r="OP115" s="376"/>
      <c r="OQ115" s="376"/>
      <c r="OR115" s="376"/>
      <c r="OS115" s="376"/>
      <c r="OT115" s="376"/>
      <c r="OU115" s="376"/>
      <c r="OV115" s="376"/>
      <c r="OW115" s="376"/>
      <c r="OX115" s="376"/>
      <c r="OY115" s="376"/>
      <c r="OZ115" s="376"/>
      <c r="PA115" s="376"/>
      <c r="PB115" s="376"/>
      <c r="PC115" s="376"/>
      <c r="PD115" s="376"/>
      <c r="PE115" s="376"/>
      <c r="PF115" s="376"/>
      <c r="PG115" s="376"/>
      <c r="PH115" s="376"/>
      <c r="PI115" s="376"/>
      <c r="PJ115" s="376"/>
      <c r="PK115" s="376"/>
      <c r="PL115" s="376"/>
      <c r="PM115" s="376"/>
      <c r="PN115" s="376"/>
      <c r="PO115" s="376"/>
      <c r="PP115" s="376"/>
      <c r="PQ115" s="376"/>
      <c r="PR115" s="376"/>
      <c r="PS115" s="376"/>
      <c r="PT115" s="376"/>
      <c r="PU115" s="376"/>
      <c r="PV115" s="376"/>
      <c r="PW115" s="376"/>
      <c r="PX115" s="376"/>
      <c r="PY115" s="376"/>
      <c r="PZ115" s="376"/>
      <c r="QA115" s="376"/>
      <c r="QB115" s="376"/>
      <c r="QC115" s="376"/>
      <c r="QD115" s="376"/>
      <c r="QE115" s="376"/>
      <c r="QF115" s="376"/>
      <c r="QG115" s="376"/>
      <c r="QH115" s="376"/>
      <c r="QI115" s="376"/>
      <c r="QJ115" s="376"/>
      <c r="QK115" s="376"/>
      <c r="QL115" s="376"/>
      <c r="QM115" s="376"/>
      <c r="QN115" s="376"/>
      <c r="QO115" s="376"/>
      <c r="QP115" s="376"/>
      <c r="QQ115" s="376"/>
      <c r="QR115" s="376"/>
      <c r="QS115" s="376"/>
      <c r="QT115" s="376"/>
      <c r="QU115" s="376"/>
      <c r="QV115" s="376"/>
      <c r="QW115" s="376"/>
      <c r="QX115" s="376"/>
      <c r="QY115" s="376"/>
      <c r="QZ115" s="376"/>
      <c r="RA115" s="376"/>
      <c r="RB115" s="376"/>
      <c r="RC115" s="376"/>
      <c r="RD115" s="376"/>
      <c r="RE115" s="376"/>
      <c r="RF115" s="376"/>
      <c r="RG115" s="376"/>
      <c r="RH115" s="376"/>
      <c r="RI115" s="376"/>
      <c r="RJ115" s="376"/>
      <c r="RK115" s="376"/>
      <c r="RL115" s="376"/>
      <c r="RM115" s="376"/>
      <c r="RN115" s="376"/>
      <c r="RO115" s="376"/>
      <c r="RP115" s="376"/>
      <c r="RQ115" s="376"/>
      <c r="RR115" s="376"/>
      <c r="RS115" s="376"/>
      <c r="RT115" s="376"/>
      <c r="RU115" s="376"/>
      <c r="RV115" s="376"/>
      <c r="RW115" s="376"/>
      <c r="RX115" s="376"/>
      <c r="RY115" s="376"/>
      <c r="RZ115" s="376"/>
      <c r="SA115" s="376"/>
      <c r="SB115" s="376"/>
      <c r="SC115" s="376"/>
      <c r="SD115" s="376"/>
      <c r="SE115" s="376"/>
      <c r="SF115" s="376"/>
      <c r="SG115" s="376"/>
      <c r="SH115" s="376"/>
      <c r="SI115" s="376"/>
      <c r="SJ115" s="376"/>
      <c r="SK115" s="376"/>
      <c r="SL115" s="376"/>
      <c r="SM115" s="376"/>
      <c r="SN115" s="376"/>
      <c r="SO115" s="376"/>
      <c r="SP115" s="376"/>
      <c r="SQ115" s="376"/>
      <c r="SR115" s="376"/>
      <c r="SS115" s="376"/>
      <c r="ST115" s="376"/>
      <c r="SU115" s="376"/>
      <c r="SV115" s="376"/>
      <c r="SW115" s="376"/>
      <c r="SX115" s="376"/>
      <c r="SY115" s="376"/>
      <c r="SZ115" s="376"/>
      <c r="TA115" s="376"/>
      <c r="TB115" s="376"/>
      <c r="TC115" s="376"/>
      <c r="TD115" s="376"/>
      <c r="TE115" s="376"/>
      <c r="TF115" s="376"/>
      <c r="TG115" s="376"/>
      <c r="TH115" s="376"/>
      <c r="TI115" s="376"/>
      <c r="TJ115" s="376"/>
      <c r="TK115" s="376"/>
      <c r="TL115" s="376"/>
      <c r="TM115" s="376"/>
      <c r="TN115" s="376"/>
      <c r="TO115" s="376"/>
      <c r="TP115" s="376"/>
      <c r="TQ115" s="376"/>
      <c r="TR115" s="376"/>
      <c r="TS115" s="376"/>
      <c r="TT115" s="376"/>
      <c r="TU115" s="376"/>
      <c r="TV115" s="376"/>
      <c r="TW115" s="376"/>
      <c r="TX115" s="376"/>
      <c r="TY115" s="376"/>
      <c r="TZ115" s="376"/>
      <c r="UA115" s="376"/>
      <c r="UB115" s="376"/>
      <c r="UC115" s="376"/>
      <c r="UD115" s="376"/>
      <c r="UE115" s="376"/>
      <c r="UF115" s="376"/>
      <c r="UG115" s="376"/>
      <c r="UH115" s="376"/>
      <c r="UI115" s="376"/>
      <c r="UJ115" s="376"/>
      <c r="UK115" s="376"/>
      <c r="UL115" s="376"/>
      <c r="UM115" s="376"/>
      <c r="UN115" s="376"/>
      <c r="UO115" s="376"/>
      <c r="UP115" s="376"/>
      <c r="UQ115" s="376"/>
      <c r="UR115" s="376"/>
      <c r="US115" s="376"/>
      <c r="UT115" s="376"/>
      <c r="UU115" s="376"/>
      <c r="UV115" s="376"/>
      <c r="UW115" s="376"/>
      <c r="UX115" s="376"/>
      <c r="UY115" s="376"/>
      <c r="UZ115" s="376"/>
      <c r="VA115" s="376"/>
      <c r="VB115" s="376"/>
      <c r="VC115" s="376"/>
      <c r="VD115" s="376"/>
      <c r="VE115" s="376"/>
      <c r="VF115" s="376"/>
      <c r="VG115" s="376"/>
      <c r="VH115" s="376"/>
      <c r="VI115" s="376"/>
      <c r="VJ115" s="376"/>
      <c r="VK115" s="376"/>
      <c r="VL115" s="376"/>
      <c r="VM115" s="376"/>
      <c r="VN115" s="376"/>
      <c r="VO115" s="376"/>
      <c r="VP115" s="376"/>
      <c r="VQ115" s="376"/>
      <c r="VR115" s="376"/>
      <c r="VS115" s="376"/>
      <c r="VT115" s="376"/>
      <c r="VU115" s="376"/>
      <c r="VV115" s="376"/>
      <c r="VW115" s="376"/>
      <c r="VX115" s="376"/>
      <c r="VY115" s="376"/>
      <c r="VZ115" s="376"/>
      <c r="WA115" s="376"/>
      <c r="WB115" s="376"/>
      <c r="WC115" s="376"/>
      <c r="WD115" s="376"/>
      <c r="WE115" s="376"/>
      <c r="WF115" s="376"/>
      <c r="WG115" s="376"/>
      <c r="WH115" s="376"/>
      <c r="WI115" s="376"/>
      <c r="WJ115" s="376"/>
      <c r="WK115" s="376"/>
      <c r="WL115" s="376"/>
      <c r="WM115" s="376"/>
      <c r="WN115" s="376"/>
      <c r="WO115" s="376"/>
      <c r="WP115" s="376"/>
      <c r="WQ115" s="376"/>
      <c r="WR115" s="376"/>
      <c r="WS115" s="376"/>
      <c r="WT115" s="376"/>
      <c r="WU115" s="376"/>
      <c r="WV115" s="376"/>
      <c r="WW115" s="376"/>
      <c r="WX115" s="376"/>
      <c r="WY115" s="376"/>
      <c r="WZ115" s="376"/>
      <c r="XA115" s="376"/>
      <c r="XB115" s="376"/>
      <c r="XC115" s="376"/>
      <c r="XD115" s="376"/>
      <c r="XE115" s="376"/>
      <c r="XF115" s="376"/>
      <c r="XG115" s="376"/>
      <c r="XH115" s="376"/>
      <c r="XI115" s="376"/>
      <c r="XJ115" s="376"/>
      <c r="XK115" s="376"/>
      <c r="XL115" s="376"/>
      <c r="XM115" s="376"/>
      <c r="XN115" s="376"/>
      <c r="XO115" s="376"/>
      <c r="XP115" s="376"/>
      <c r="XQ115" s="376"/>
      <c r="XR115" s="376"/>
      <c r="XS115" s="376"/>
      <c r="XT115" s="376"/>
      <c r="XU115" s="376"/>
      <c r="XV115" s="376"/>
      <c r="XW115" s="376"/>
      <c r="XX115" s="376"/>
      <c r="XY115" s="376"/>
      <c r="XZ115" s="376"/>
      <c r="YA115" s="376"/>
      <c r="YB115" s="376"/>
      <c r="YC115" s="376"/>
      <c r="YD115" s="376"/>
      <c r="YE115" s="376"/>
      <c r="YF115" s="376"/>
      <c r="YG115" s="376"/>
      <c r="YH115" s="376"/>
      <c r="YI115" s="376"/>
      <c r="YJ115" s="376"/>
      <c r="YK115" s="376"/>
      <c r="YL115" s="376"/>
      <c r="YM115" s="376"/>
      <c r="YN115" s="376"/>
      <c r="YO115" s="376"/>
      <c r="YP115" s="376"/>
      <c r="YQ115" s="376"/>
      <c r="YR115" s="376"/>
      <c r="YS115" s="376"/>
      <c r="YT115" s="376"/>
      <c r="YU115" s="376"/>
      <c r="YV115" s="376"/>
      <c r="YW115" s="376"/>
      <c r="YX115" s="376"/>
      <c r="YY115" s="376"/>
      <c r="YZ115" s="376"/>
      <c r="ZA115" s="376"/>
      <c r="ZB115" s="376"/>
      <c r="ZC115" s="376"/>
      <c r="ZD115" s="376"/>
      <c r="ZE115" s="376"/>
      <c r="ZF115" s="376"/>
      <c r="ZG115" s="376"/>
      <c r="ZH115" s="376"/>
      <c r="ZI115" s="376"/>
      <c r="ZJ115" s="376"/>
      <c r="ZK115" s="376"/>
      <c r="ZL115" s="376"/>
      <c r="ZM115" s="376"/>
      <c r="ZN115" s="376"/>
      <c r="ZO115" s="376"/>
      <c r="ZP115" s="376"/>
      <c r="ZQ115" s="376"/>
      <c r="ZR115" s="376"/>
      <c r="ZS115" s="376"/>
      <c r="ZT115" s="376"/>
      <c r="ZU115" s="376"/>
      <c r="ZV115" s="376"/>
      <c r="ZW115" s="376"/>
      <c r="ZX115" s="376"/>
      <c r="ZY115" s="376"/>
      <c r="ZZ115" s="376"/>
      <c r="AAA115" s="376"/>
      <c r="AAB115" s="376"/>
      <c r="AAC115" s="376"/>
      <c r="AAD115" s="376"/>
      <c r="AAE115" s="376"/>
      <c r="AAF115" s="376"/>
      <c r="AAG115" s="376"/>
      <c r="AAH115" s="376"/>
      <c r="AAI115" s="376"/>
      <c r="AAJ115" s="376"/>
      <c r="AAK115" s="376"/>
      <c r="AAL115" s="376"/>
      <c r="AAM115" s="376"/>
      <c r="AAN115" s="376"/>
      <c r="AAO115" s="376"/>
      <c r="AAP115" s="376"/>
      <c r="AAQ115" s="376"/>
      <c r="AAR115" s="376"/>
      <c r="AAS115" s="376"/>
      <c r="AAT115" s="376"/>
      <c r="AAU115" s="376"/>
      <c r="AAV115" s="376"/>
      <c r="AAW115" s="376"/>
      <c r="AAX115" s="376"/>
      <c r="AAY115" s="376"/>
      <c r="AAZ115" s="376"/>
      <c r="ABA115" s="376"/>
      <c r="ABB115" s="376"/>
      <c r="ABC115" s="376"/>
      <c r="ABD115" s="376"/>
      <c r="ABE115" s="376"/>
      <c r="ABF115" s="376"/>
      <c r="ABG115" s="376"/>
      <c r="ABH115" s="376"/>
      <c r="ABI115" s="376"/>
      <c r="ABJ115" s="376"/>
      <c r="ABK115" s="376"/>
      <c r="ABL115" s="376"/>
      <c r="ABM115" s="376"/>
      <c r="ABN115" s="376"/>
      <c r="ABO115" s="376"/>
      <c r="ABP115" s="376"/>
      <c r="ABQ115" s="376"/>
      <c r="ABR115" s="376"/>
      <c r="ABS115" s="376"/>
      <c r="ABT115" s="376"/>
      <c r="ABU115" s="376"/>
      <c r="ABV115" s="376"/>
      <c r="ABW115" s="376"/>
      <c r="ABX115" s="376"/>
      <c r="ABY115" s="376"/>
      <c r="ABZ115" s="376"/>
      <c r="ACA115" s="376"/>
      <c r="ACB115" s="376"/>
      <c r="ACC115" s="376"/>
      <c r="ACD115" s="376"/>
      <c r="ACE115" s="376"/>
      <c r="ACF115" s="376"/>
      <c r="ACG115" s="376"/>
      <c r="ACH115" s="376"/>
      <c r="ACI115" s="376"/>
      <c r="ACJ115" s="376"/>
      <c r="ACK115" s="376"/>
      <c r="ACL115" s="376"/>
      <c r="ACM115" s="376"/>
      <c r="ACN115" s="376"/>
      <c r="ACO115" s="376"/>
      <c r="ACP115" s="376"/>
      <c r="ACQ115" s="376"/>
      <c r="ACR115" s="376"/>
      <c r="ACS115" s="376"/>
      <c r="ACT115" s="376"/>
      <c r="ACU115" s="376"/>
      <c r="ACV115" s="376"/>
      <c r="ACW115" s="376"/>
      <c r="ACX115" s="376"/>
      <c r="ACY115" s="376"/>
      <c r="ACZ115" s="376"/>
      <c r="ADA115" s="376"/>
      <c r="ADB115" s="376"/>
      <c r="ADC115" s="376"/>
      <c r="ADD115" s="376"/>
      <c r="ADE115" s="376"/>
      <c r="ADF115" s="376"/>
      <c r="ADG115" s="376"/>
      <c r="ADH115" s="376"/>
      <c r="ADI115" s="376"/>
      <c r="ADJ115" s="376"/>
      <c r="ADK115" s="376"/>
      <c r="ADL115" s="376"/>
      <c r="ADM115" s="376"/>
      <c r="ADN115" s="376"/>
      <c r="ADO115" s="376"/>
      <c r="ADP115" s="376"/>
      <c r="ADQ115" s="376"/>
      <c r="ADR115" s="376"/>
      <c r="ADS115" s="376"/>
      <c r="ADT115" s="376"/>
      <c r="ADU115" s="376"/>
      <c r="ADV115" s="376"/>
      <c r="ADW115" s="376"/>
      <c r="ADX115" s="376"/>
      <c r="ADY115" s="376"/>
      <c r="ADZ115" s="376"/>
      <c r="AEA115" s="376"/>
      <c r="AEB115" s="376"/>
      <c r="AEC115" s="376"/>
      <c r="AED115" s="376"/>
      <c r="AEE115" s="376"/>
      <c r="AEF115" s="376"/>
      <c r="AEG115" s="376"/>
      <c r="AEH115" s="376"/>
      <c r="AEI115" s="376"/>
      <c r="AEJ115" s="376"/>
      <c r="AEK115" s="376"/>
      <c r="AEL115" s="376"/>
      <c r="AEM115" s="376"/>
      <c r="AEN115" s="376"/>
      <c r="AEO115" s="376"/>
      <c r="AEP115" s="376"/>
      <c r="AEQ115" s="376"/>
      <c r="AER115" s="376"/>
      <c r="AES115" s="376"/>
      <c r="AET115" s="376"/>
      <c r="AEU115" s="376"/>
      <c r="AEV115" s="376"/>
      <c r="AEW115" s="376"/>
      <c r="AEX115" s="376"/>
      <c r="AEY115" s="376"/>
      <c r="AEZ115" s="376"/>
      <c r="AFA115" s="376"/>
      <c r="AFB115" s="376"/>
      <c r="AFC115" s="376"/>
      <c r="AFD115" s="376"/>
      <c r="AFE115" s="376"/>
      <c r="AFF115" s="376"/>
      <c r="AFG115" s="376"/>
      <c r="AFH115" s="376"/>
      <c r="AFI115" s="376"/>
      <c r="AFJ115" s="376"/>
      <c r="AFK115" s="376"/>
      <c r="AFL115" s="376"/>
      <c r="AFM115" s="376"/>
      <c r="AFN115" s="376"/>
      <c r="AFO115" s="376"/>
      <c r="AFP115" s="376"/>
      <c r="AFQ115" s="376"/>
      <c r="AFR115" s="376"/>
      <c r="AFS115" s="376"/>
      <c r="AFT115" s="376"/>
      <c r="AFU115" s="376"/>
      <c r="AFV115" s="376"/>
      <c r="AFW115" s="376"/>
      <c r="AFX115" s="376"/>
      <c r="AFY115" s="376"/>
      <c r="AFZ115" s="376"/>
      <c r="AGA115" s="376"/>
      <c r="AGB115" s="376"/>
      <c r="AGC115" s="376"/>
      <c r="AGD115" s="376"/>
      <c r="AGE115" s="376"/>
      <c r="AGF115" s="376"/>
      <c r="AGG115" s="376"/>
      <c r="AGH115" s="376"/>
      <c r="AGI115" s="376"/>
      <c r="AGJ115" s="376"/>
      <c r="AGK115" s="376"/>
      <c r="AGL115" s="376"/>
      <c r="AGM115" s="376"/>
      <c r="AGN115" s="376"/>
      <c r="AGO115" s="376"/>
      <c r="AGP115" s="376"/>
      <c r="AGQ115" s="376"/>
      <c r="AGR115" s="376"/>
      <c r="AGS115" s="376"/>
      <c r="AGT115" s="376"/>
      <c r="AGU115" s="376"/>
      <c r="AGV115" s="376"/>
      <c r="AGW115" s="376"/>
      <c r="AGX115" s="376"/>
      <c r="AGY115" s="376"/>
      <c r="AGZ115" s="376"/>
      <c r="AHA115" s="376"/>
      <c r="AHB115" s="376"/>
      <c r="AHC115" s="376"/>
      <c r="AHD115" s="376"/>
      <c r="AHE115" s="376"/>
      <c r="AHF115" s="376"/>
      <c r="AHG115" s="376"/>
      <c r="AHH115" s="376"/>
      <c r="AHI115" s="376"/>
      <c r="AHJ115" s="376"/>
      <c r="AHK115" s="376"/>
      <c r="AHL115" s="376"/>
      <c r="AHM115" s="376"/>
      <c r="AHN115" s="376"/>
      <c r="AHO115" s="376"/>
      <c r="AHP115" s="376"/>
      <c r="AHQ115" s="376"/>
      <c r="AHR115" s="376"/>
      <c r="AHS115" s="376"/>
      <c r="AHT115" s="376"/>
      <c r="AHU115" s="376"/>
      <c r="AHV115" s="376"/>
      <c r="AHW115" s="376"/>
      <c r="AHX115" s="376"/>
      <c r="AHY115" s="376"/>
      <c r="AHZ115" s="376"/>
      <c r="AIA115" s="376"/>
      <c r="AIB115" s="376"/>
      <c r="AIC115" s="376"/>
      <c r="AID115" s="376"/>
      <c r="AIE115" s="376"/>
      <c r="AIF115" s="376"/>
      <c r="AIG115" s="376"/>
      <c r="AIH115" s="376"/>
      <c r="AII115" s="376"/>
      <c r="AIJ115" s="376"/>
      <c r="AIK115" s="376"/>
      <c r="AIL115" s="376"/>
      <c r="AIM115" s="376"/>
      <c r="AIN115" s="376"/>
      <c r="AIO115" s="376"/>
      <c r="AIP115" s="376"/>
      <c r="AIQ115" s="376"/>
      <c r="AIR115" s="376"/>
      <c r="AIS115" s="376"/>
      <c r="AIT115" s="376"/>
      <c r="AIU115" s="376"/>
      <c r="AIV115" s="376"/>
      <c r="AIW115" s="376"/>
      <c r="AIX115" s="376"/>
      <c r="AIY115" s="376"/>
      <c r="AIZ115" s="376"/>
      <c r="AJA115" s="376"/>
      <c r="AJB115" s="376"/>
      <c r="AJC115" s="376"/>
      <c r="AJD115" s="376"/>
      <c r="AJE115" s="376"/>
      <c r="AJF115" s="376"/>
      <c r="AJG115" s="376"/>
      <c r="AJH115" s="376"/>
      <c r="AJI115" s="376"/>
      <c r="AJJ115" s="376"/>
      <c r="AJK115" s="376"/>
      <c r="AJL115" s="376"/>
      <c r="AJM115" s="376"/>
      <c r="AJN115" s="376"/>
      <c r="AJO115" s="376"/>
      <c r="AJP115" s="376"/>
      <c r="AJQ115" s="376"/>
      <c r="AJR115" s="376"/>
      <c r="AJS115" s="376"/>
      <c r="AJT115" s="376"/>
      <c r="AJU115" s="376"/>
      <c r="AJV115" s="376"/>
      <c r="AJW115" s="376"/>
      <c r="AJX115" s="376"/>
      <c r="AJY115" s="376"/>
      <c r="AJZ115" s="376"/>
      <c r="AKA115" s="376"/>
      <c r="AKB115" s="376"/>
      <c r="AKC115" s="376"/>
      <c r="AKD115" s="376"/>
      <c r="AKE115" s="376"/>
      <c r="AKF115" s="376"/>
      <c r="AKG115" s="376"/>
      <c r="AKH115" s="376"/>
      <c r="AKI115" s="376"/>
      <c r="AKJ115" s="376"/>
      <c r="AKK115" s="376"/>
      <c r="AKL115" s="376"/>
      <c r="AKM115" s="376"/>
      <c r="AKN115" s="376"/>
      <c r="AKO115" s="376"/>
      <c r="AKP115" s="376"/>
      <c r="AKQ115" s="376"/>
      <c r="AKR115" s="376"/>
      <c r="AKS115" s="376"/>
      <c r="AKT115" s="376"/>
      <c r="AKU115" s="376"/>
      <c r="AKV115" s="376"/>
      <c r="AKW115" s="376"/>
      <c r="AKX115" s="376"/>
      <c r="AKY115" s="376"/>
      <c r="AKZ115" s="376"/>
      <c r="ALA115" s="376"/>
      <c r="ALB115" s="376"/>
      <c r="ALC115" s="376"/>
      <c r="ALD115" s="376"/>
      <c r="ALE115" s="376"/>
      <c r="ALF115" s="376"/>
      <c r="ALG115" s="376"/>
      <c r="ALH115" s="376"/>
      <c r="ALI115" s="376"/>
      <c r="ALJ115" s="376"/>
      <c r="ALK115" s="376"/>
      <c r="ALL115" s="376"/>
      <c r="ALM115" s="376"/>
      <c r="ALN115" s="376"/>
      <c r="ALO115" s="376"/>
      <c r="ALP115" s="376"/>
      <c r="ALQ115" s="376"/>
      <c r="ALR115" s="376"/>
      <c r="ALS115" s="376"/>
      <c r="ALT115" s="376"/>
      <c r="ALU115" s="376"/>
      <c r="ALV115" s="376"/>
      <c r="ALW115" s="376"/>
      <c r="ALX115" s="376"/>
      <c r="ALY115" s="376"/>
      <c r="ALZ115" s="376"/>
      <c r="AMA115" s="376"/>
      <c r="AMB115" s="376"/>
      <c r="AMC115" s="376"/>
      <c r="AMD115" s="376"/>
      <c r="AME115" s="376"/>
      <c r="AMF115" s="376"/>
      <c r="AMG115" s="376"/>
      <c r="AMH115" s="376"/>
      <c r="AMI115" s="376"/>
      <c r="AMJ115" s="376"/>
      <c r="AMK115" s="376"/>
      <c r="AML115" s="376"/>
      <c r="AMM115" s="376"/>
      <c r="AMN115" s="376"/>
      <c r="AMO115" s="376"/>
      <c r="AMP115" s="376"/>
      <c r="AMQ115" s="376"/>
      <c r="AMR115" s="376"/>
      <c r="AMS115" s="376"/>
      <c r="AMT115" s="376"/>
      <c r="AMU115" s="376"/>
      <c r="AMV115" s="376"/>
      <c r="AMW115" s="376"/>
      <c r="AMX115" s="376"/>
      <c r="AMY115" s="376"/>
      <c r="AMZ115" s="376"/>
      <c r="ANA115" s="376"/>
      <c r="ANB115" s="376"/>
      <c r="ANC115" s="376"/>
      <c r="AND115" s="376"/>
      <c r="ANE115" s="376"/>
      <c r="ANF115" s="376"/>
      <c r="ANG115" s="376"/>
      <c r="ANH115" s="376"/>
      <c r="ANI115" s="376"/>
      <c r="ANJ115" s="376"/>
      <c r="ANK115" s="376"/>
      <c r="ANL115" s="376"/>
      <c r="ANM115" s="376"/>
      <c r="ANN115" s="376"/>
      <c r="ANO115" s="376"/>
      <c r="ANP115" s="376"/>
      <c r="ANQ115" s="376"/>
      <c r="ANR115" s="376"/>
      <c r="ANS115" s="376"/>
      <c r="ANT115" s="376"/>
      <c r="ANU115" s="376"/>
      <c r="ANV115" s="376"/>
      <c r="ANW115" s="376"/>
      <c r="ANX115" s="376"/>
      <c r="ANY115" s="376"/>
      <c r="ANZ115" s="376"/>
      <c r="AOA115" s="376"/>
      <c r="AOB115" s="376"/>
      <c r="AOC115" s="376"/>
      <c r="AOD115" s="376"/>
      <c r="AOE115" s="376"/>
      <c r="AOF115" s="376"/>
      <c r="AOG115" s="376"/>
      <c r="AOH115" s="376"/>
      <c r="AOI115" s="376"/>
      <c r="AOJ115" s="376"/>
      <c r="AOK115" s="376"/>
      <c r="AOL115" s="376"/>
      <c r="AOM115" s="376"/>
      <c r="AON115" s="376"/>
      <c r="AOO115" s="376"/>
      <c r="AOP115" s="376"/>
      <c r="AOQ115" s="376"/>
      <c r="AOR115" s="376"/>
      <c r="AOS115" s="376"/>
      <c r="AOT115" s="376"/>
      <c r="AOU115" s="376"/>
      <c r="AOV115" s="376"/>
      <c r="AOW115" s="376"/>
      <c r="AOX115" s="376"/>
      <c r="AOY115" s="376"/>
      <c r="AOZ115" s="376"/>
      <c r="APA115" s="376"/>
      <c r="APB115" s="376"/>
      <c r="APC115" s="376"/>
      <c r="APD115" s="376"/>
      <c r="APE115" s="376"/>
      <c r="APF115" s="376"/>
      <c r="APG115" s="376"/>
      <c r="APH115" s="376"/>
      <c r="API115" s="376"/>
      <c r="APJ115" s="376"/>
      <c r="APK115" s="376"/>
      <c r="APL115" s="376"/>
      <c r="APM115" s="376"/>
      <c r="APN115" s="376"/>
      <c r="APO115" s="376"/>
      <c r="APP115" s="376"/>
      <c r="APQ115" s="376"/>
      <c r="APR115" s="376"/>
      <c r="APS115" s="376"/>
      <c r="APT115" s="376"/>
      <c r="APU115" s="376"/>
      <c r="APV115" s="376"/>
      <c r="APW115" s="376"/>
      <c r="APX115" s="376"/>
      <c r="APY115" s="376"/>
      <c r="APZ115" s="376"/>
      <c r="AQA115" s="376"/>
      <c r="AQB115" s="376"/>
      <c r="AQC115" s="376"/>
      <c r="AQD115" s="376"/>
      <c r="AQE115" s="376"/>
      <c r="AQF115" s="376"/>
      <c r="AQG115" s="376"/>
      <c r="AQH115" s="376"/>
      <c r="AQI115" s="376"/>
      <c r="AQJ115" s="376"/>
      <c r="AQK115" s="376"/>
      <c r="AQL115" s="376"/>
      <c r="AQM115" s="376"/>
      <c r="AQN115" s="376"/>
      <c r="AQO115" s="376"/>
      <c r="AQP115" s="376"/>
      <c r="AQQ115" s="376"/>
      <c r="AQR115" s="376"/>
      <c r="AQS115" s="376"/>
      <c r="AQT115" s="376"/>
      <c r="AQU115" s="376"/>
      <c r="AQV115" s="376"/>
      <c r="AQW115" s="376"/>
      <c r="AQX115" s="376"/>
      <c r="AQY115" s="376"/>
      <c r="AQZ115" s="376"/>
      <c r="ARA115" s="376"/>
      <c r="ARB115" s="376"/>
      <c r="ARC115" s="376"/>
      <c r="ARD115" s="376"/>
      <c r="ARE115" s="376"/>
      <c r="ARF115" s="376"/>
      <c r="ARG115" s="376"/>
      <c r="ARH115" s="376"/>
      <c r="ARI115" s="376"/>
      <c r="ARJ115" s="376"/>
      <c r="ARK115" s="376"/>
      <c r="ARL115" s="376"/>
      <c r="ARM115" s="376"/>
      <c r="ARN115" s="376"/>
      <c r="ARO115" s="376"/>
      <c r="ARP115" s="376"/>
      <c r="ARQ115" s="376"/>
      <c r="ARR115" s="376"/>
      <c r="ARS115" s="376"/>
      <c r="ART115" s="376"/>
      <c r="ARU115" s="376"/>
      <c r="ARV115" s="376"/>
      <c r="ARW115" s="376"/>
      <c r="ARX115" s="376"/>
      <c r="ARY115" s="376"/>
      <c r="ARZ115" s="376"/>
      <c r="ASA115" s="376"/>
      <c r="ASB115" s="376"/>
      <c r="ASC115" s="376"/>
      <c r="ASD115" s="376"/>
      <c r="ASE115" s="376"/>
      <c r="ASF115" s="376"/>
      <c r="ASG115" s="376"/>
      <c r="ASH115" s="376"/>
      <c r="ASI115" s="376"/>
      <c r="ASJ115" s="376"/>
      <c r="ASK115" s="376"/>
      <c r="ASL115" s="376"/>
      <c r="ASM115" s="376"/>
      <c r="ASN115" s="376"/>
      <c r="ASO115" s="376"/>
      <c r="ASP115" s="376"/>
      <c r="ASQ115" s="376"/>
      <c r="ASR115" s="376"/>
      <c r="ASS115" s="376"/>
      <c r="AST115" s="376"/>
      <c r="ASU115" s="376"/>
      <c r="ASV115" s="376"/>
      <c r="ASW115" s="376"/>
      <c r="ASX115" s="376"/>
      <c r="ASY115" s="376"/>
      <c r="ASZ115" s="376"/>
      <c r="ATA115" s="376"/>
      <c r="ATB115" s="376"/>
      <c r="ATC115" s="376"/>
      <c r="ATD115" s="376"/>
      <c r="ATE115" s="376"/>
      <c r="ATF115" s="376"/>
      <c r="ATG115" s="376"/>
      <c r="ATH115" s="376"/>
      <c r="ATI115" s="376"/>
      <c r="ATJ115" s="376"/>
      <c r="ATK115" s="376"/>
      <c r="ATL115" s="376"/>
      <c r="ATM115" s="376"/>
      <c r="ATN115" s="376"/>
      <c r="ATO115" s="376"/>
      <c r="ATP115" s="376"/>
      <c r="ATQ115" s="376"/>
      <c r="ATR115" s="376"/>
      <c r="ATS115" s="376"/>
      <c r="ATT115" s="376"/>
      <c r="ATU115" s="376"/>
      <c r="ATV115" s="376"/>
      <c r="ATW115" s="376"/>
      <c r="ATX115" s="376"/>
      <c r="ATY115" s="376"/>
      <c r="ATZ115" s="376"/>
      <c r="AUA115" s="376"/>
      <c r="AUB115" s="376"/>
      <c r="AUC115" s="376"/>
      <c r="AUD115" s="376"/>
      <c r="AUE115" s="376"/>
      <c r="AUF115" s="376"/>
      <c r="AUG115" s="376"/>
      <c r="AUH115" s="376"/>
      <c r="AUI115" s="376"/>
      <c r="AUJ115" s="376"/>
      <c r="AUK115" s="376"/>
      <c r="AUL115" s="376"/>
      <c r="AUM115" s="376"/>
      <c r="AUN115" s="376"/>
      <c r="AUO115" s="376"/>
      <c r="AUP115" s="376"/>
      <c r="AUQ115" s="376"/>
      <c r="AUR115" s="376"/>
      <c r="AUS115" s="376"/>
      <c r="AUT115" s="376"/>
      <c r="AUU115" s="376"/>
      <c r="AUV115" s="376"/>
      <c r="AUW115" s="376"/>
      <c r="AUX115" s="376"/>
      <c r="AUY115" s="376"/>
      <c r="AUZ115" s="376"/>
      <c r="AVA115" s="376"/>
      <c r="AVB115" s="376"/>
      <c r="AVC115" s="376"/>
      <c r="AVD115" s="376"/>
      <c r="AVE115" s="376"/>
      <c r="AVF115" s="376"/>
      <c r="AVG115" s="376"/>
      <c r="AVH115" s="376"/>
      <c r="AVI115" s="376"/>
      <c r="AVJ115" s="376"/>
      <c r="AVK115" s="376"/>
      <c r="AVL115" s="376"/>
      <c r="AVM115" s="376"/>
      <c r="AVN115" s="376"/>
      <c r="AVO115" s="376"/>
      <c r="AVP115" s="376"/>
      <c r="AVQ115" s="376"/>
      <c r="AVR115" s="376"/>
      <c r="AVS115" s="376"/>
      <c r="AVT115" s="376"/>
      <c r="AVU115" s="376"/>
      <c r="AVV115" s="376"/>
      <c r="AVW115" s="376"/>
      <c r="AVX115" s="376"/>
      <c r="AVY115" s="376"/>
      <c r="AVZ115" s="376"/>
      <c r="AWA115" s="376"/>
      <c r="AWB115" s="376"/>
      <c r="AWC115" s="376"/>
      <c r="AWD115" s="376"/>
      <c r="AWE115" s="376"/>
      <c r="AWF115" s="376"/>
      <c r="AWG115" s="376"/>
      <c r="AWH115" s="376"/>
      <c r="AWI115" s="376"/>
      <c r="AWJ115" s="376"/>
      <c r="AWK115" s="376"/>
      <c r="AWL115" s="376"/>
      <c r="AWM115" s="376"/>
      <c r="AWN115" s="376"/>
      <c r="AWO115" s="376"/>
      <c r="AWP115" s="376"/>
      <c r="AWQ115" s="376"/>
      <c r="AWR115" s="376"/>
      <c r="AWS115" s="376"/>
      <c r="AWT115" s="376"/>
      <c r="AWU115" s="376"/>
      <c r="AWV115" s="376"/>
      <c r="AWW115" s="376"/>
      <c r="AWX115" s="376"/>
      <c r="AWY115" s="376"/>
      <c r="AWZ115" s="376"/>
      <c r="AXA115" s="376"/>
      <c r="AXB115" s="376"/>
      <c r="AXC115" s="376"/>
      <c r="AXD115" s="376"/>
      <c r="AXE115" s="376"/>
      <c r="AXF115" s="376"/>
      <c r="AXG115" s="376"/>
      <c r="AXH115" s="376"/>
      <c r="AXI115" s="376"/>
      <c r="AXJ115" s="376"/>
      <c r="AXK115" s="376"/>
      <c r="AXL115" s="376"/>
      <c r="AXM115" s="376"/>
      <c r="AXN115" s="376"/>
      <c r="AXO115" s="376"/>
      <c r="AXP115" s="376"/>
      <c r="AXQ115" s="376"/>
      <c r="AXR115" s="376"/>
      <c r="AXS115" s="376"/>
      <c r="AXT115" s="376"/>
      <c r="AXU115" s="376"/>
      <c r="AXV115" s="376"/>
      <c r="AXW115" s="376"/>
      <c r="AXX115" s="376"/>
      <c r="AXY115" s="376"/>
      <c r="AXZ115" s="376"/>
      <c r="AYA115" s="376"/>
      <c r="AYB115" s="376"/>
      <c r="AYC115" s="376"/>
      <c r="AYD115" s="376"/>
      <c r="AYE115" s="376"/>
      <c r="AYF115" s="376"/>
      <c r="AYG115" s="376"/>
      <c r="AYH115" s="376"/>
      <c r="AYI115" s="376"/>
      <c r="AYJ115" s="376"/>
      <c r="AYK115" s="376"/>
      <c r="AYL115" s="376"/>
      <c r="AYM115" s="376"/>
      <c r="AYN115" s="376"/>
      <c r="AYO115" s="376"/>
      <c r="AYP115" s="376"/>
      <c r="AYQ115" s="376"/>
      <c r="AYR115" s="376"/>
      <c r="AYS115" s="376"/>
      <c r="AYT115" s="376"/>
      <c r="AYU115" s="376"/>
      <c r="AYV115" s="376"/>
      <c r="AYW115" s="376"/>
      <c r="AYX115" s="376"/>
      <c r="AYY115" s="376"/>
      <c r="AYZ115" s="376"/>
      <c r="AZA115" s="376"/>
      <c r="AZB115" s="376"/>
      <c r="AZC115" s="376"/>
      <c r="AZD115" s="376"/>
      <c r="AZE115" s="376"/>
      <c r="AZF115" s="376"/>
      <c r="AZG115" s="376"/>
      <c r="AZH115" s="376"/>
      <c r="AZI115" s="376"/>
      <c r="AZJ115" s="376"/>
      <c r="AZK115" s="376"/>
      <c r="AZL115" s="376"/>
      <c r="AZM115" s="376"/>
      <c r="AZN115" s="376"/>
      <c r="AZO115" s="376"/>
      <c r="AZP115" s="376"/>
      <c r="AZQ115" s="376"/>
      <c r="AZR115" s="376"/>
      <c r="AZS115" s="376"/>
      <c r="AZT115" s="376"/>
      <c r="AZU115" s="376"/>
      <c r="AZV115" s="376"/>
      <c r="AZW115" s="376"/>
      <c r="AZX115" s="376"/>
      <c r="AZY115" s="376"/>
      <c r="AZZ115" s="376"/>
      <c r="BAA115" s="376"/>
      <c r="BAB115" s="376"/>
      <c r="BAC115" s="376"/>
      <c r="BAD115" s="376"/>
      <c r="BAE115" s="376"/>
      <c r="BAF115" s="376"/>
      <c r="BAG115" s="376"/>
      <c r="BAH115" s="376"/>
      <c r="BAI115" s="376"/>
      <c r="BAJ115" s="376"/>
      <c r="BAK115" s="376"/>
      <c r="BAL115" s="376"/>
      <c r="BAM115" s="376"/>
      <c r="BAN115" s="376"/>
      <c r="BAO115" s="376"/>
      <c r="BAP115" s="376"/>
      <c r="BAQ115" s="376"/>
      <c r="BAR115" s="376"/>
      <c r="BAS115" s="376"/>
      <c r="BAT115" s="376"/>
      <c r="BAU115" s="376"/>
      <c r="BAV115" s="376"/>
      <c r="BAW115" s="376"/>
      <c r="BAX115" s="376"/>
      <c r="BAY115" s="376"/>
      <c r="BAZ115" s="376"/>
      <c r="BBA115" s="376"/>
      <c r="BBB115" s="376"/>
      <c r="BBC115" s="376"/>
      <c r="BBD115" s="376"/>
      <c r="BBE115" s="376"/>
      <c r="BBF115" s="376"/>
      <c r="BBG115" s="376"/>
      <c r="BBH115" s="376"/>
      <c r="BBI115" s="376"/>
      <c r="BBJ115" s="376"/>
      <c r="BBK115" s="376"/>
      <c r="BBL115" s="376"/>
      <c r="BBM115" s="376"/>
      <c r="BBN115" s="376"/>
      <c r="BBO115" s="376"/>
      <c r="BBP115" s="376"/>
      <c r="BBQ115" s="376"/>
      <c r="BBR115" s="376"/>
      <c r="BBS115" s="376"/>
      <c r="BBT115" s="376"/>
      <c r="BBU115" s="376"/>
      <c r="BBV115" s="376"/>
      <c r="BBW115" s="376"/>
      <c r="BBX115" s="376"/>
      <c r="BBY115" s="376"/>
      <c r="BBZ115" s="376"/>
      <c r="BCA115" s="376"/>
      <c r="BCB115" s="376"/>
      <c r="BCC115" s="376"/>
      <c r="BCD115" s="376"/>
      <c r="BCE115" s="376"/>
      <c r="BCF115" s="376"/>
      <c r="BCG115" s="376"/>
      <c r="BCH115" s="376"/>
      <c r="BCI115" s="376"/>
      <c r="BCJ115" s="376"/>
      <c r="BCK115" s="376"/>
      <c r="BCL115" s="376"/>
      <c r="BCM115" s="376"/>
      <c r="BCN115" s="376"/>
      <c r="BCO115" s="376"/>
      <c r="BCP115" s="376"/>
      <c r="BCQ115" s="376"/>
      <c r="BCR115" s="376"/>
      <c r="BCS115" s="376"/>
      <c r="BCT115" s="376"/>
      <c r="BCU115" s="376"/>
      <c r="BCV115" s="376"/>
      <c r="BCW115" s="376"/>
      <c r="BCX115" s="376"/>
      <c r="BCY115" s="376"/>
      <c r="BCZ115" s="376"/>
      <c r="BDA115" s="376"/>
      <c r="BDB115" s="376"/>
      <c r="BDC115" s="376"/>
      <c r="BDD115" s="376"/>
      <c r="BDE115" s="376"/>
      <c r="BDF115" s="376"/>
      <c r="BDG115" s="376"/>
      <c r="BDH115" s="376"/>
      <c r="BDI115" s="376"/>
      <c r="BDJ115" s="376"/>
      <c r="BDK115" s="376"/>
      <c r="BDL115" s="376"/>
      <c r="BDM115" s="376"/>
      <c r="BDN115" s="376"/>
      <c r="BDO115" s="376"/>
      <c r="BDP115" s="376"/>
      <c r="BDQ115" s="376"/>
      <c r="BDR115" s="376"/>
      <c r="BDS115" s="376"/>
      <c r="BDT115" s="376"/>
      <c r="BDU115" s="376"/>
      <c r="BDV115" s="376"/>
      <c r="BDW115" s="376"/>
      <c r="BDX115" s="376"/>
      <c r="BDY115" s="376"/>
      <c r="BDZ115" s="376"/>
      <c r="BEA115" s="376"/>
      <c r="BEB115" s="376"/>
      <c r="BEC115" s="376"/>
      <c r="BED115" s="376"/>
      <c r="BEE115" s="376"/>
      <c r="BEF115" s="376"/>
      <c r="BEG115" s="376"/>
      <c r="BEH115" s="376"/>
      <c r="BEI115" s="376"/>
      <c r="BEJ115" s="376"/>
      <c r="BEK115" s="376"/>
      <c r="BEL115" s="376"/>
      <c r="BEM115" s="376"/>
      <c r="BEN115" s="376"/>
      <c r="BEO115" s="376"/>
      <c r="BEP115" s="376"/>
      <c r="BEQ115" s="376"/>
      <c r="BER115" s="376"/>
      <c r="BES115" s="376"/>
      <c r="BET115" s="376"/>
      <c r="BEU115" s="376"/>
      <c r="BEV115" s="376"/>
      <c r="BEW115" s="376"/>
      <c r="BEX115" s="376"/>
      <c r="BEY115" s="376"/>
      <c r="BEZ115" s="376"/>
      <c r="BFA115" s="376"/>
      <c r="BFB115" s="376"/>
      <c r="BFC115" s="376"/>
      <c r="BFD115" s="376"/>
      <c r="BFE115" s="376"/>
      <c r="BFF115" s="376"/>
      <c r="BFG115" s="376"/>
      <c r="BFH115" s="376"/>
      <c r="BFI115" s="376"/>
      <c r="BFJ115" s="376"/>
      <c r="BFK115" s="376"/>
      <c r="BFL115" s="376"/>
      <c r="BFM115" s="376"/>
      <c r="BFN115" s="376"/>
      <c r="BFO115" s="376"/>
      <c r="BFP115" s="376"/>
      <c r="BFQ115" s="376"/>
      <c r="BFR115" s="376"/>
      <c r="BFS115" s="376"/>
      <c r="BFT115" s="376"/>
      <c r="BFU115" s="376"/>
      <c r="BFV115" s="376"/>
      <c r="BFW115" s="376"/>
      <c r="BFX115" s="376"/>
      <c r="BFY115" s="376"/>
      <c r="BFZ115" s="376"/>
      <c r="BGA115" s="376"/>
      <c r="BGB115" s="376"/>
      <c r="BGC115" s="376"/>
      <c r="BGD115" s="376"/>
      <c r="BGE115" s="376"/>
      <c r="BGF115" s="376"/>
      <c r="BGG115" s="376"/>
      <c r="BGH115" s="376"/>
      <c r="BGI115" s="376"/>
      <c r="BGJ115" s="376"/>
      <c r="BGK115" s="376"/>
      <c r="BGL115" s="376"/>
      <c r="BGM115" s="376"/>
      <c r="BGN115" s="376"/>
      <c r="BGO115" s="376"/>
      <c r="BGP115" s="376"/>
      <c r="BGQ115" s="376"/>
      <c r="BGR115" s="376"/>
      <c r="BGS115" s="376"/>
      <c r="BGT115" s="376"/>
      <c r="BGU115" s="376"/>
      <c r="BGV115" s="376"/>
      <c r="BGW115" s="376"/>
      <c r="BGX115" s="376"/>
      <c r="BGY115" s="376"/>
      <c r="BGZ115" s="376"/>
      <c r="BHA115" s="376"/>
      <c r="BHB115" s="376"/>
      <c r="BHC115" s="376"/>
      <c r="BHD115" s="376"/>
      <c r="BHE115" s="376"/>
      <c r="BHF115" s="376"/>
      <c r="BHG115" s="376"/>
      <c r="BHH115" s="376"/>
      <c r="BHI115" s="376"/>
      <c r="BHJ115" s="376"/>
      <c r="BHK115" s="376"/>
      <c r="BHL115" s="376"/>
      <c r="BHM115" s="376"/>
      <c r="BHN115" s="376"/>
      <c r="BHO115" s="376"/>
      <c r="BHP115" s="376"/>
      <c r="BHQ115" s="376"/>
      <c r="BHR115" s="376"/>
      <c r="BHS115" s="376"/>
      <c r="BHT115" s="376"/>
      <c r="BHU115" s="376"/>
      <c r="BHV115" s="376"/>
      <c r="BHW115" s="376"/>
      <c r="BHX115" s="376"/>
      <c r="BHY115" s="376"/>
      <c r="BHZ115" s="376"/>
      <c r="BIA115" s="376"/>
      <c r="BIB115" s="376"/>
      <c r="BIC115" s="376"/>
      <c r="BID115" s="376"/>
      <c r="BIE115" s="376"/>
      <c r="BIF115" s="376"/>
      <c r="BIG115" s="376"/>
      <c r="BIH115" s="376"/>
      <c r="BII115" s="376"/>
      <c r="BIJ115" s="376"/>
      <c r="BIK115" s="376"/>
      <c r="BIL115" s="376"/>
      <c r="BIM115" s="376"/>
      <c r="BIN115" s="376"/>
      <c r="BIO115" s="376"/>
      <c r="BIP115" s="376"/>
      <c r="BIQ115" s="376"/>
      <c r="BIR115" s="376"/>
      <c r="BIS115" s="376"/>
      <c r="BIT115" s="376"/>
      <c r="BIU115" s="376"/>
      <c r="BIV115" s="376"/>
      <c r="BIW115" s="376"/>
      <c r="BIX115" s="376"/>
      <c r="BIY115" s="376"/>
      <c r="BIZ115" s="376"/>
      <c r="BJA115" s="376"/>
      <c r="BJB115" s="376"/>
      <c r="BJC115" s="376"/>
      <c r="BJD115" s="376"/>
      <c r="BJE115" s="376"/>
      <c r="BJF115" s="376"/>
      <c r="BJG115" s="376"/>
      <c r="BJH115" s="376"/>
      <c r="BJI115" s="376"/>
      <c r="BJJ115" s="376"/>
      <c r="BJK115" s="376"/>
      <c r="BJL115" s="376"/>
      <c r="BJM115" s="376"/>
      <c r="BJN115" s="376"/>
      <c r="BJO115" s="376"/>
      <c r="BJP115" s="376"/>
      <c r="BJQ115" s="376"/>
      <c r="BJR115" s="376"/>
      <c r="BJS115" s="376"/>
      <c r="BJT115" s="376"/>
      <c r="BJU115" s="376"/>
      <c r="BJV115" s="376"/>
      <c r="BJW115" s="376"/>
      <c r="BJX115" s="376"/>
      <c r="BJY115" s="376"/>
      <c r="BJZ115" s="376"/>
      <c r="BKA115" s="376"/>
      <c r="BKB115" s="376"/>
      <c r="BKC115" s="376"/>
      <c r="BKD115" s="376"/>
      <c r="BKE115" s="376"/>
      <c r="BKF115" s="376"/>
      <c r="BKG115" s="376"/>
      <c r="BKH115" s="376"/>
      <c r="BKI115" s="376"/>
      <c r="BKJ115" s="376"/>
      <c r="BKK115" s="376"/>
      <c r="BKL115" s="376"/>
      <c r="BKM115" s="376"/>
      <c r="BKN115" s="376"/>
      <c r="BKO115" s="376"/>
      <c r="BKP115" s="376"/>
      <c r="BKQ115" s="376"/>
      <c r="BKR115" s="376"/>
      <c r="BKS115" s="376"/>
      <c r="BKT115" s="376"/>
      <c r="BKU115" s="376"/>
      <c r="BKV115" s="376"/>
      <c r="BKW115" s="376"/>
      <c r="BKX115" s="376"/>
      <c r="BKY115" s="376"/>
      <c r="BKZ115" s="376"/>
      <c r="BLA115" s="376"/>
      <c r="BLB115" s="376"/>
      <c r="BLC115" s="376"/>
      <c r="BLD115" s="376"/>
      <c r="BLE115" s="376"/>
      <c r="BLF115" s="376"/>
      <c r="BLG115" s="376"/>
      <c r="BLH115" s="376"/>
      <c r="BLI115" s="376"/>
      <c r="BLJ115" s="376"/>
      <c r="BLK115" s="376"/>
      <c r="BLL115" s="376"/>
      <c r="BLM115" s="376"/>
      <c r="BLN115" s="376"/>
      <c r="BLO115" s="376"/>
      <c r="BLP115" s="376"/>
      <c r="BLQ115" s="376"/>
      <c r="BLR115" s="376"/>
      <c r="BLS115" s="376"/>
      <c r="BLT115" s="376"/>
      <c r="BLU115" s="376"/>
      <c r="BLV115" s="376"/>
      <c r="BLW115" s="376"/>
      <c r="BLX115" s="376"/>
      <c r="BLY115" s="376"/>
      <c r="BLZ115" s="376"/>
      <c r="BMA115" s="376"/>
      <c r="BMB115" s="376"/>
      <c r="BMC115" s="376"/>
      <c r="BMD115" s="376"/>
      <c r="BME115" s="376"/>
      <c r="BMF115" s="376"/>
      <c r="BMG115" s="376"/>
      <c r="BMH115" s="376"/>
      <c r="BMI115" s="376"/>
      <c r="BMJ115" s="376"/>
      <c r="BMK115" s="376"/>
      <c r="BML115" s="376"/>
      <c r="BMM115" s="376"/>
      <c r="BMN115" s="376"/>
      <c r="BMO115" s="376"/>
      <c r="BMP115" s="376"/>
      <c r="BMQ115" s="376"/>
      <c r="BMR115" s="376"/>
      <c r="BMS115" s="376"/>
      <c r="BMT115" s="376"/>
      <c r="BMU115" s="376"/>
      <c r="BMV115" s="376"/>
      <c r="BMW115" s="376"/>
      <c r="BMX115" s="376"/>
      <c r="BMY115" s="376"/>
      <c r="BMZ115" s="376"/>
      <c r="BNA115" s="376"/>
      <c r="BNB115" s="376"/>
      <c r="BNC115" s="376"/>
      <c r="BND115" s="376"/>
      <c r="BNE115" s="376"/>
      <c r="BNF115" s="376"/>
      <c r="BNG115" s="376"/>
      <c r="BNH115" s="376"/>
      <c r="BNI115" s="376"/>
      <c r="BNJ115" s="376"/>
      <c r="BNK115" s="376"/>
      <c r="BNL115" s="376"/>
      <c r="BNM115" s="376"/>
      <c r="BNN115" s="376"/>
      <c r="BNO115" s="376"/>
      <c r="BNP115" s="376"/>
      <c r="BNQ115" s="376"/>
      <c r="BNR115" s="376"/>
      <c r="BNS115" s="376"/>
      <c r="BNT115" s="376"/>
      <c r="BNU115" s="376"/>
      <c r="BNV115" s="376"/>
      <c r="BNW115" s="376"/>
      <c r="BNX115" s="376"/>
      <c r="BNY115" s="376"/>
      <c r="BNZ115" s="376"/>
      <c r="BOA115" s="376"/>
      <c r="BOB115" s="376"/>
      <c r="BOC115" s="376"/>
      <c r="BOD115" s="376"/>
      <c r="BOE115" s="376"/>
      <c r="BOF115" s="376"/>
      <c r="BOG115" s="376"/>
      <c r="BOH115" s="376"/>
      <c r="BOI115" s="376"/>
      <c r="BOJ115" s="376"/>
      <c r="BOK115" s="376"/>
      <c r="BOL115" s="376"/>
      <c r="BOM115" s="376"/>
      <c r="BON115" s="376"/>
      <c r="BOO115" s="376"/>
      <c r="BOP115" s="376"/>
      <c r="BOQ115" s="376"/>
      <c r="BOR115" s="376"/>
      <c r="BOS115" s="376"/>
      <c r="BOT115" s="376"/>
      <c r="BOU115" s="376"/>
      <c r="BOV115" s="376"/>
      <c r="BOW115" s="376"/>
      <c r="BOX115" s="376"/>
      <c r="BOY115" s="376"/>
      <c r="BOZ115" s="376"/>
      <c r="BPA115" s="376"/>
      <c r="BPB115" s="376"/>
      <c r="BPC115" s="376"/>
      <c r="BPD115" s="376"/>
      <c r="BPE115" s="376"/>
      <c r="BPF115" s="376"/>
      <c r="BPG115" s="376"/>
      <c r="BPH115" s="376"/>
      <c r="BPI115" s="376"/>
      <c r="BPJ115" s="376"/>
      <c r="BPK115" s="376"/>
      <c r="BPL115" s="376"/>
      <c r="BPM115" s="376"/>
      <c r="BPN115" s="376"/>
      <c r="BPO115" s="376"/>
      <c r="BPP115" s="376"/>
      <c r="BPQ115" s="376"/>
      <c r="BPR115" s="376"/>
      <c r="BPS115" s="376"/>
      <c r="BPT115" s="376"/>
      <c r="BPU115" s="376"/>
      <c r="BPV115" s="376"/>
      <c r="BPW115" s="376"/>
      <c r="BPX115" s="376"/>
      <c r="BPY115" s="376"/>
      <c r="BPZ115" s="376"/>
      <c r="BQA115" s="376"/>
      <c r="BQB115" s="376"/>
      <c r="BQC115" s="376"/>
      <c r="BQD115" s="376"/>
      <c r="BQE115" s="376"/>
      <c r="BQF115" s="376"/>
      <c r="BQG115" s="376"/>
      <c r="BQH115" s="376"/>
      <c r="BQI115" s="376"/>
      <c r="BQJ115" s="376"/>
      <c r="BQK115" s="376"/>
      <c r="BQL115" s="376"/>
      <c r="BQM115" s="376"/>
      <c r="BQN115" s="376"/>
      <c r="BQO115" s="376"/>
      <c r="BQP115" s="376"/>
      <c r="BQQ115" s="376"/>
      <c r="BQR115" s="376"/>
      <c r="BQS115" s="376"/>
      <c r="BQT115" s="376"/>
      <c r="BQU115" s="376"/>
      <c r="BQV115" s="376"/>
      <c r="BQW115" s="376"/>
      <c r="BQX115" s="376"/>
      <c r="BQY115" s="376"/>
      <c r="BQZ115" s="376"/>
      <c r="BRA115" s="376"/>
      <c r="BRB115" s="376"/>
      <c r="BRC115" s="376"/>
      <c r="BRD115" s="376"/>
      <c r="BRE115" s="376"/>
      <c r="BRF115" s="376"/>
      <c r="BRG115" s="376"/>
      <c r="BRH115" s="376"/>
      <c r="BRI115" s="376"/>
      <c r="BRJ115" s="376"/>
      <c r="BRK115" s="376"/>
      <c r="BRL115" s="376"/>
      <c r="BRM115" s="376"/>
      <c r="BRN115" s="376"/>
      <c r="BRO115" s="376"/>
      <c r="BRP115" s="376"/>
      <c r="BRQ115" s="376"/>
      <c r="BRR115" s="376"/>
      <c r="BRS115" s="376"/>
      <c r="BRT115" s="376"/>
      <c r="BRU115" s="376"/>
      <c r="BRV115" s="376"/>
      <c r="BRW115" s="376"/>
      <c r="BRX115" s="376"/>
      <c r="BRY115" s="376"/>
      <c r="BRZ115" s="376"/>
      <c r="BSA115" s="376"/>
      <c r="BSB115" s="376"/>
      <c r="BSC115" s="376"/>
      <c r="BSD115" s="376"/>
      <c r="BSE115" s="376"/>
      <c r="BSF115" s="376"/>
      <c r="BSG115" s="376"/>
      <c r="BSH115" s="376"/>
      <c r="BSI115" s="376"/>
      <c r="BSJ115" s="376"/>
      <c r="BSK115" s="376"/>
      <c r="BSL115" s="376"/>
      <c r="BSM115" s="376"/>
      <c r="BSN115" s="376"/>
      <c r="BSO115" s="376"/>
      <c r="BSP115" s="376"/>
      <c r="BSQ115" s="376"/>
      <c r="BSR115" s="376"/>
      <c r="BSS115" s="376"/>
      <c r="BST115" s="376"/>
      <c r="BSU115" s="376"/>
      <c r="BSV115" s="376"/>
      <c r="BSW115" s="376"/>
      <c r="BSX115" s="376"/>
      <c r="BSY115" s="376"/>
      <c r="BSZ115" s="376"/>
      <c r="BTA115" s="376"/>
      <c r="BTB115" s="376"/>
      <c r="BTC115" s="376"/>
      <c r="BTD115" s="376"/>
      <c r="BTE115" s="376"/>
      <c r="BTF115" s="376"/>
      <c r="BTG115" s="376"/>
      <c r="BTH115" s="376"/>
      <c r="BTI115" s="376"/>
      <c r="BTJ115" s="376"/>
      <c r="BTK115" s="376"/>
      <c r="BTL115" s="376"/>
      <c r="BTM115" s="376"/>
      <c r="BTN115" s="376"/>
      <c r="BTO115" s="376"/>
      <c r="BTP115" s="376"/>
      <c r="BTQ115" s="376"/>
      <c r="BTR115" s="376"/>
      <c r="BTS115" s="376"/>
      <c r="BTT115" s="376"/>
      <c r="BTU115" s="376"/>
      <c r="BTV115" s="376"/>
      <c r="BTW115" s="376"/>
      <c r="BTX115" s="376"/>
      <c r="BTY115" s="376"/>
      <c r="BTZ115" s="376"/>
      <c r="BUA115" s="376"/>
      <c r="BUB115" s="376"/>
      <c r="BUC115" s="376"/>
      <c r="BUD115" s="376"/>
      <c r="BUE115" s="376"/>
      <c r="BUF115" s="376"/>
      <c r="BUG115" s="376"/>
      <c r="BUH115" s="376"/>
      <c r="BUI115" s="376"/>
      <c r="BUJ115" s="376"/>
      <c r="BUK115" s="376"/>
      <c r="BUL115" s="376"/>
      <c r="BUM115" s="376"/>
      <c r="BUN115" s="376"/>
      <c r="BUO115" s="376"/>
      <c r="BUP115" s="376"/>
      <c r="BUQ115" s="376"/>
      <c r="BUR115" s="376"/>
      <c r="BUS115" s="376"/>
      <c r="BUT115" s="376"/>
      <c r="BUU115" s="376"/>
      <c r="BUV115" s="376"/>
      <c r="BUW115" s="376"/>
      <c r="BUX115" s="376"/>
      <c r="BUY115" s="376"/>
      <c r="BUZ115" s="376"/>
      <c r="BVA115" s="376"/>
      <c r="BVB115" s="376"/>
      <c r="BVC115" s="376"/>
      <c r="BVD115" s="376"/>
      <c r="BVE115" s="376"/>
      <c r="BVF115" s="376"/>
      <c r="BVG115" s="376"/>
      <c r="BVH115" s="376"/>
      <c r="BVI115" s="376"/>
      <c r="BVJ115" s="376"/>
      <c r="BVK115" s="376"/>
      <c r="BVL115" s="376"/>
      <c r="BVM115" s="376"/>
      <c r="BVN115" s="376"/>
      <c r="BVO115" s="376"/>
      <c r="BVP115" s="376"/>
      <c r="BVQ115" s="376"/>
      <c r="BVR115" s="376"/>
      <c r="BVS115" s="376"/>
      <c r="BVT115" s="376"/>
      <c r="BVU115" s="376"/>
      <c r="BVV115" s="376"/>
      <c r="BVW115" s="376"/>
      <c r="BVX115" s="376"/>
      <c r="BVY115" s="376"/>
      <c r="BVZ115" s="376"/>
      <c r="BWA115" s="376"/>
      <c r="BWB115" s="376"/>
      <c r="BWC115" s="376"/>
      <c r="BWD115" s="376"/>
      <c r="BWE115" s="376"/>
      <c r="BWF115" s="376"/>
      <c r="BWG115" s="376"/>
      <c r="BWH115" s="376"/>
      <c r="BWI115" s="376"/>
      <c r="BWJ115" s="376"/>
      <c r="BWK115" s="376"/>
      <c r="BWL115" s="376"/>
      <c r="BWM115" s="376"/>
      <c r="BWN115" s="376"/>
      <c r="BWO115" s="376"/>
      <c r="BWP115" s="376"/>
      <c r="BWQ115" s="376"/>
      <c r="BWR115" s="376"/>
      <c r="BWS115" s="376"/>
      <c r="BWT115" s="376"/>
      <c r="BWU115" s="376"/>
      <c r="BWV115" s="376"/>
      <c r="BWW115" s="376"/>
      <c r="BWX115" s="376"/>
      <c r="BWY115" s="376"/>
      <c r="BWZ115" s="376"/>
      <c r="BXA115" s="376"/>
      <c r="BXB115" s="376"/>
      <c r="BXC115" s="376"/>
      <c r="BXD115" s="376"/>
      <c r="BXE115" s="376"/>
      <c r="BXF115" s="376"/>
      <c r="BXG115" s="376"/>
      <c r="BXH115" s="376"/>
      <c r="BXI115" s="376"/>
      <c r="BXJ115" s="376"/>
      <c r="BXK115" s="376"/>
      <c r="BXL115" s="376"/>
      <c r="BXM115" s="376"/>
      <c r="BXN115" s="376"/>
      <c r="BXO115" s="376"/>
      <c r="BXP115" s="376"/>
      <c r="BXQ115" s="376"/>
      <c r="BXR115" s="376"/>
      <c r="BXS115" s="376"/>
      <c r="BXT115" s="376"/>
      <c r="BXU115" s="376"/>
      <c r="BXV115" s="376"/>
      <c r="BXW115" s="376"/>
      <c r="BXX115" s="376"/>
      <c r="BXY115" s="376"/>
      <c r="BXZ115" s="376"/>
      <c r="BYA115" s="376"/>
      <c r="BYB115" s="376"/>
      <c r="BYC115" s="376"/>
      <c r="BYD115" s="376"/>
      <c r="BYE115" s="376"/>
      <c r="BYF115" s="376"/>
      <c r="BYG115" s="376"/>
      <c r="BYH115" s="376"/>
      <c r="BYI115" s="376"/>
      <c r="BYJ115" s="376"/>
      <c r="BYK115" s="376"/>
      <c r="BYL115" s="376"/>
      <c r="BYM115" s="376"/>
      <c r="BYN115" s="376"/>
      <c r="BYO115" s="376"/>
      <c r="BYP115" s="376"/>
      <c r="BYQ115" s="376"/>
      <c r="BYR115" s="376"/>
      <c r="BYS115" s="376"/>
      <c r="BYT115" s="376"/>
      <c r="BYU115" s="376"/>
      <c r="BYV115" s="376"/>
      <c r="BYW115" s="376"/>
      <c r="BYX115" s="376"/>
      <c r="BYY115" s="376"/>
      <c r="BYZ115" s="376"/>
      <c r="BZA115" s="376"/>
      <c r="BZB115" s="376"/>
      <c r="BZC115" s="376"/>
      <c r="BZD115" s="376"/>
      <c r="BZE115" s="376"/>
      <c r="BZF115" s="376"/>
      <c r="BZG115" s="376"/>
      <c r="BZH115" s="376"/>
      <c r="BZI115" s="376"/>
      <c r="BZJ115" s="376"/>
      <c r="BZK115" s="376"/>
      <c r="BZL115" s="376"/>
      <c r="BZM115" s="376"/>
      <c r="BZN115" s="376"/>
      <c r="BZO115" s="376"/>
      <c r="BZP115" s="376"/>
      <c r="BZQ115" s="376"/>
      <c r="BZR115" s="376"/>
      <c r="BZS115" s="376"/>
      <c r="BZT115" s="376"/>
      <c r="BZU115" s="376"/>
      <c r="BZV115" s="376"/>
      <c r="BZW115" s="376"/>
      <c r="BZX115" s="376"/>
      <c r="BZY115" s="376"/>
      <c r="BZZ115" s="376"/>
      <c r="CAA115" s="376"/>
      <c r="CAB115" s="376"/>
      <c r="CAC115" s="376"/>
      <c r="CAD115" s="376"/>
      <c r="CAE115" s="376"/>
      <c r="CAF115" s="376"/>
      <c r="CAG115" s="376"/>
      <c r="CAH115" s="376"/>
      <c r="CAI115" s="376"/>
      <c r="CAJ115" s="376"/>
      <c r="CAK115" s="376"/>
      <c r="CAL115" s="376"/>
      <c r="CAM115" s="376"/>
      <c r="CAN115" s="376"/>
      <c r="CAO115" s="376"/>
      <c r="CAP115" s="376"/>
      <c r="CAQ115" s="376"/>
      <c r="CAR115" s="376"/>
      <c r="CAS115" s="376"/>
      <c r="CAT115" s="376"/>
      <c r="CAU115" s="376"/>
      <c r="CAV115" s="376"/>
      <c r="CAW115" s="376"/>
      <c r="CAX115" s="376"/>
      <c r="CAY115" s="376"/>
      <c r="CAZ115" s="376"/>
      <c r="CBA115" s="376"/>
      <c r="CBB115" s="376"/>
      <c r="CBC115" s="376"/>
      <c r="CBD115" s="376"/>
      <c r="CBE115" s="376"/>
      <c r="CBF115" s="376"/>
      <c r="CBG115" s="376"/>
      <c r="CBH115" s="376"/>
      <c r="CBI115" s="376"/>
      <c r="CBJ115" s="376"/>
      <c r="CBK115" s="376"/>
      <c r="CBL115" s="376"/>
      <c r="CBM115" s="376"/>
      <c r="CBN115" s="376"/>
      <c r="CBO115" s="376"/>
      <c r="CBP115" s="376"/>
      <c r="CBQ115" s="376"/>
      <c r="CBR115" s="376"/>
      <c r="CBS115" s="376"/>
      <c r="CBT115" s="376"/>
      <c r="CBU115" s="376"/>
      <c r="CBV115" s="376"/>
      <c r="CBW115" s="376"/>
      <c r="CBX115" s="376"/>
      <c r="CBY115" s="376"/>
      <c r="CBZ115" s="376"/>
      <c r="CCA115" s="376"/>
      <c r="CCB115" s="376"/>
      <c r="CCC115" s="376"/>
      <c r="CCD115" s="376"/>
      <c r="CCE115" s="376"/>
      <c r="CCF115" s="376"/>
      <c r="CCG115" s="376"/>
      <c r="CCH115" s="376"/>
      <c r="CCI115" s="376"/>
      <c r="CCJ115" s="376"/>
      <c r="CCK115" s="376"/>
      <c r="CCL115" s="376"/>
      <c r="CCM115" s="376"/>
      <c r="CCN115" s="376"/>
      <c r="CCO115" s="376"/>
      <c r="CCP115" s="376"/>
      <c r="CCQ115" s="376"/>
      <c r="CCR115" s="376"/>
      <c r="CCS115" s="376"/>
      <c r="CCT115" s="376"/>
      <c r="CCU115" s="376"/>
      <c r="CCV115" s="376"/>
      <c r="CCW115" s="376"/>
      <c r="CCX115" s="376"/>
      <c r="CCY115" s="376"/>
      <c r="CCZ115" s="376"/>
      <c r="CDA115" s="376"/>
      <c r="CDB115" s="376"/>
      <c r="CDC115" s="376"/>
      <c r="CDD115" s="376"/>
      <c r="CDE115" s="376"/>
      <c r="CDF115" s="376"/>
      <c r="CDG115" s="376"/>
      <c r="CDH115" s="376"/>
      <c r="CDI115" s="376"/>
      <c r="CDJ115" s="376"/>
      <c r="CDK115" s="376"/>
      <c r="CDL115" s="376"/>
      <c r="CDM115" s="376"/>
      <c r="CDN115" s="376"/>
      <c r="CDO115" s="376"/>
      <c r="CDP115" s="376"/>
      <c r="CDQ115" s="376"/>
      <c r="CDR115" s="376"/>
      <c r="CDS115" s="376"/>
      <c r="CDT115" s="376"/>
      <c r="CDU115" s="376"/>
      <c r="CDV115" s="376"/>
      <c r="CDW115" s="376"/>
      <c r="CDX115" s="376"/>
      <c r="CDY115" s="376"/>
      <c r="CDZ115" s="376"/>
      <c r="CEA115" s="376"/>
      <c r="CEB115" s="376"/>
      <c r="CEC115" s="376"/>
      <c r="CED115" s="376"/>
      <c r="CEE115" s="376"/>
      <c r="CEF115" s="376"/>
      <c r="CEG115" s="376"/>
      <c r="CEH115" s="376"/>
      <c r="CEI115" s="376"/>
      <c r="CEJ115" s="376"/>
      <c r="CEK115" s="376"/>
      <c r="CEL115" s="376"/>
      <c r="CEM115" s="376"/>
      <c r="CEN115" s="376"/>
      <c r="CEO115" s="376"/>
      <c r="CEP115" s="376"/>
      <c r="CEQ115" s="376"/>
      <c r="CER115" s="376"/>
      <c r="CES115" s="376"/>
      <c r="CET115" s="376"/>
      <c r="CEU115" s="376"/>
      <c r="CEV115" s="376"/>
      <c r="CEW115" s="376"/>
      <c r="CEX115" s="376"/>
      <c r="CEY115" s="376"/>
      <c r="CEZ115" s="376"/>
      <c r="CFA115" s="376"/>
      <c r="CFB115" s="376"/>
      <c r="CFC115" s="376"/>
      <c r="CFD115" s="376"/>
      <c r="CFE115" s="376"/>
      <c r="CFF115" s="376"/>
      <c r="CFG115" s="376"/>
      <c r="CFH115" s="376"/>
      <c r="CFI115" s="376"/>
      <c r="CFJ115" s="376"/>
      <c r="CFK115" s="376"/>
      <c r="CFL115" s="376"/>
      <c r="CFM115" s="376"/>
      <c r="CFN115" s="376"/>
      <c r="CFO115" s="376"/>
      <c r="CFP115" s="376"/>
      <c r="CFQ115" s="376"/>
      <c r="CFR115" s="376"/>
      <c r="CFS115" s="376"/>
      <c r="CFT115" s="376"/>
      <c r="CFU115" s="376"/>
      <c r="CFV115" s="376"/>
      <c r="CFW115" s="376"/>
      <c r="CFX115" s="376"/>
      <c r="CFY115" s="376"/>
      <c r="CFZ115" s="376"/>
      <c r="CGA115" s="376"/>
      <c r="CGB115" s="376"/>
      <c r="CGC115" s="376"/>
      <c r="CGD115" s="376"/>
      <c r="CGE115" s="376"/>
      <c r="CGF115" s="376"/>
      <c r="CGG115" s="376"/>
      <c r="CGH115" s="376"/>
      <c r="CGI115" s="376"/>
      <c r="CGJ115" s="376"/>
      <c r="CGK115" s="376"/>
      <c r="CGL115" s="376"/>
      <c r="CGM115" s="376"/>
      <c r="CGN115" s="376"/>
      <c r="CGO115" s="376"/>
      <c r="CGP115" s="376"/>
      <c r="CGQ115" s="376"/>
      <c r="CGR115" s="376"/>
      <c r="CGS115" s="376"/>
      <c r="CGT115" s="376"/>
      <c r="CGU115" s="376"/>
      <c r="CGV115" s="376"/>
      <c r="CGW115" s="376"/>
      <c r="CGX115" s="376"/>
      <c r="CGY115" s="376"/>
      <c r="CGZ115" s="376"/>
      <c r="CHA115" s="376"/>
      <c r="CHB115" s="376"/>
      <c r="CHC115" s="376"/>
      <c r="CHD115" s="376"/>
      <c r="CHE115" s="376"/>
      <c r="CHF115" s="376"/>
      <c r="CHG115" s="376"/>
      <c r="CHH115" s="376"/>
      <c r="CHI115" s="376"/>
      <c r="CHJ115" s="376"/>
      <c r="CHK115" s="376"/>
      <c r="CHL115" s="376"/>
      <c r="CHM115" s="376"/>
      <c r="CHN115" s="376"/>
      <c r="CHO115" s="376"/>
      <c r="CHP115" s="376"/>
      <c r="CHQ115" s="376"/>
      <c r="CHR115" s="376"/>
      <c r="CHS115" s="376"/>
      <c r="CHT115" s="376"/>
      <c r="CHU115" s="376"/>
      <c r="CHV115" s="376"/>
      <c r="CHW115" s="376"/>
      <c r="CHX115" s="376"/>
      <c r="CHY115" s="376"/>
      <c r="CHZ115" s="376"/>
      <c r="CIA115" s="376"/>
      <c r="CIB115" s="376"/>
      <c r="CIC115" s="376"/>
      <c r="CID115" s="376"/>
      <c r="CIE115" s="376"/>
      <c r="CIF115" s="376"/>
      <c r="CIG115" s="376"/>
      <c r="CIH115" s="376"/>
      <c r="CII115" s="376"/>
      <c r="CIJ115" s="376"/>
      <c r="CIK115" s="376"/>
      <c r="CIL115" s="376"/>
      <c r="CIM115" s="376"/>
      <c r="CIN115" s="376"/>
      <c r="CIO115" s="376"/>
      <c r="CIP115" s="376"/>
      <c r="CIQ115" s="376"/>
      <c r="CIR115" s="376"/>
      <c r="CIS115" s="376"/>
      <c r="CIT115" s="376"/>
      <c r="CIU115" s="376"/>
      <c r="CIV115" s="376"/>
      <c r="CIW115" s="376"/>
      <c r="CIX115" s="376"/>
      <c r="CIY115" s="376"/>
      <c r="CIZ115" s="376"/>
      <c r="CJA115" s="376"/>
      <c r="CJB115" s="376"/>
      <c r="CJC115" s="376"/>
      <c r="CJD115" s="376"/>
      <c r="CJE115" s="376"/>
      <c r="CJF115" s="376"/>
      <c r="CJG115" s="376"/>
      <c r="CJH115" s="376"/>
      <c r="CJI115" s="376"/>
      <c r="CJJ115" s="376"/>
      <c r="CJK115" s="376"/>
      <c r="CJL115" s="376"/>
      <c r="CJM115" s="376"/>
      <c r="CJN115" s="376"/>
      <c r="CJO115" s="376"/>
      <c r="CJP115" s="376"/>
      <c r="CJQ115" s="376"/>
      <c r="CJR115" s="376"/>
      <c r="CJS115" s="376"/>
      <c r="CJT115" s="376"/>
      <c r="CJU115" s="376"/>
      <c r="CJV115" s="376"/>
      <c r="CJW115" s="376"/>
      <c r="CJX115" s="376"/>
      <c r="CJY115" s="376"/>
      <c r="CJZ115" s="376"/>
      <c r="CKA115" s="376"/>
      <c r="CKB115" s="376"/>
      <c r="CKC115" s="376"/>
      <c r="CKD115" s="376"/>
      <c r="CKE115" s="376"/>
      <c r="CKF115" s="376"/>
      <c r="CKG115" s="376"/>
      <c r="CKH115" s="376"/>
      <c r="CKI115" s="376"/>
      <c r="CKJ115" s="376"/>
      <c r="CKK115" s="376"/>
      <c r="CKL115" s="376"/>
      <c r="CKM115" s="376"/>
      <c r="CKN115" s="376"/>
      <c r="CKO115" s="376"/>
      <c r="CKP115" s="376"/>
      <c r="CKQ115" s="376"/>
      <c r="CKR115" s="376"/>
      <c r="CKS115" s="376"/>
      <c r="CKT115" s="376"/>
      <c r="CKU115" s="376"/>
      <c r="CKV115" s="376"/>
      <c r="CKW115" s="376"/>
      <c r="CKX115" s="376"/>
      <c r="CKY115" s="376"/>
      <c r="CKZ115" s="376"/>
      <c r="CLA115" s="376"/>
      <c r="CLB115" s="376"/>
      <c r="CLC115" s="376"/>
      <c r="CLD115" s="376"/>
      <c r="CLE115" s="376"/>
      <c r="CLF115" s="376"/>
      <c r="CLG115" s="376"/>
      <c r="CLH115" s="376"/>
      <c r="CLI115" s="376"/>
      <c r="CLJ115" s="376"/>
      <c r="CLK115" s="376"/>
      <c r="CLL115" s="376"/>
      <c r="CLM115" s="376"/>
      <c r="CLN115" s="376"/>
      <c r="CLO115" s="376"/>
      <c r="CLP115" s="376"/>
      <c r="CLQ115" s="376"/>
      <c r="CLR115" s="376"/>
      <c r="CLS115" s="376"/>
      <c r="CLT115" s="376"/>
      <c r="CLU115" s="376"/>
      <c r="CLV115" s="376"/>
      <c r="CLW115" s="376"/>
      <c r="CLX115" s="376"/>
      <c r="CLY115" s="376"/>
      <c r="CLZ115" s="376"/>
      <c r="CMA115" s="376"/>
      <c r="CMB115" s="376"/>
      <c r="CMC115" s="376"/>
      <c r="CMD115" s="376"/>
      <c r="CME115" s="376"/>
      <c r="CMF115" s="376"/>
      <c r="CMG115" s="376"/>
      <c r="CMH115" s="376"/>
      <c r="CMI115" s="376"/>
      <c r="CMJ115" s="376"/>
      <c r="CMK115" s="376"/>
      <c r="CML115" s="376"/>
      <c r="CMM115" s="376"/>
      <c r="CMN115" s="376"/>
      <c r="CMO115" s="376"/>
      <c r="CMP115" s="376"/>
      <c r="CMQ115" s="376"/>
      <c r="CMR115" s="376"/>
      <c r="CMS115" s="376"/>
      <c r="CMT115" s="376"/>
      <c r="CMU115" s="376"/>
      <c r="CMV115" s="376"/>
      <c r="CMW115" s="376"/>
      <c r="CMX115" s="376"/>
      <c r="CMY115" s="376"/>
      <c r="CMZ115" s="376"/>
      <c r="CNA115" s="376"/>
      <c r="CNB115" s="376"/>
      <c r="CNC115" s="376"/>
      <c r="CND115" s="376"/>
      <c r="CNE115" s="376"/>
      <c r="CNF115" s="376"/>
      <c r="CNG115" s="376"/>
      <c r="CNH115" s="376"/>
      <c r="CNI115" s="376"/>
      <c r="CNJ115" s="376"/>
      <c r="CNK115" s="376"/>
      <c r="CNL115" s="376"/>
      <c r="CNM115" s="376"/>
      <c r="CNN115" s="376"/>
      <c r="CNO115" s="376"/>
      <c r="CNP115" s="376"/>
      <c r="CNQ115" s="376"/>
      <c r="CNR115" s="376"/>
      <c r="CNS115" s="376"/>
      <c r="CNT115" s="376"/>
      <c r="CNU115" s="376"/>
      <c r="CNV115" s="376"/>
      <c r="CNW115" s="376"/>
      <c r="CNX115" s="376"/>
      <c r="CNY115" s="376"/>
      <c r="CNZ115" s="376"/>
      <c r="COA115" s="376"/>
      <c r="COB115" s="376"/>
      <c r="COC115" s="376"/>
      <c r="COD115" s="376"/>
      <c r="COE115" s="376"/>
      <c r="COF115" s="376"/>
      <c r="COG115" s="376"/>
      <c r="COH115" s="376"/>
      <c r="COI115" s="376"/>
      <c r="COJ115" s="376"/>
      <c r="COK115" s="376"/>
      <c r="COL115" s="376"/>
      <c r="COM115" s="376"/>
      <c r="CON115" s="376"/>
      <c r="COO115" s="376"/>
      <c r="COP115" s="376"/>
      <c r="COQ115" s="376"/>
      <c r="COR115" s="376"/>
      <c r="COS115" s="376"/>
      <c r="COT115" s="376"/>
      <c r="COU115" s="376"/>
      <c r="COV115" s="376"/>
      <c r="COW115" s="376"/>
      <c r="COX115" s="376"/>
      <c r="COY115" s="376"/>
      <c r="COZ115" s="376"/>
      <c r="CPA115" s="376"/>
      <c r="CPB115" s="376"/>
      <c r="CPC115" s="376"/>
      <c r="CPD115" s="376"/>
      <c r="CPE115" s="376"/>
      <c r="CPF115" s="376"/>
      <c r="CPG115" s="376"/>
      <c r="CPH115" s="376"/>
      <c r="CPI115" s="376"/>
      <c r="CPJ115" s="376"/>
      <c r="CPK115" s="376"/>
      <c r="CPL115" s="376"/>
      <c r="CPM115" s="376"/>
      <c r="CPN115" s="376"/>
      <c r="CPO115" s="376"/>
      <c r="CPP115" s="376"/>
      <c r="CPQ115" s="376"/>
      <c r="CPR115" s="376"/>
      <c r="CPS115" s="376"/>
      <c r="CPT115" s="376"/>
      <c r="CPU115" s="376"/>
      <c r="CPV115" s="376"/>
      <c r="CPW115" s="376"/>
      <c r="CPX115" s="376"/>
      <c r="CPY115" s="376"/>
      <c r="CPZ115" s="376"/>
      <c r="CQA115" s="376"/>
      <c r="CQB115" s="376"/>
      <c r="CQC115" s="376"/>
      <c r="CQD115" s="376"/>
      <c r="CQE115" s="376"/>
      <c r="CQF115" s="376"/>
      <c r="CQG115" s="376"/>
      <c r="CQH115" s="376"/>
      <c r="CQI115" s="376"/>
      <c r="CQJ115" s="376"/>
      <c r="CQK115" s="376"/>
      <c r="CQL115" s="376"/>
      <c r="CQM115" s="376"/>
      <c r="CQN115" s="376"/>
      <c r="CQO115" s="376"/>
      <c r="CQP115" s="376"/>
      <c r="CQQ115" s="376"/>
      <c r="CQR115" s="376"/>
      <c r="CQS115" s="376"/>
      <c r="CQT115" s="376"/>
      <c r="CQU115" s="376"/>
      <c r="CQV115" s="376"/>
      <c r="CQW115" s="376"/>
      <c r="CQX115" s="376"/>
      <c r="CQY115" s="376"/>
      <c r="CQZ115" s="376"/>
      <c r="CRA115" s="376"/>
      <c r="CRB115" s="376"/>
      <c r="CRC115" s="376"/>
      <c r="CRD115" s="376"/>
      <c r="CRE115" s="376"/>
      <c r="CRF115" s="376"/>
      <c r="CRG115" s="376"/>
      <c r="CRH115" s="376"/>
      <c r="CRI115" s="376"/>
      <c r="CRJ115" s="376"/>
      <c r="CRK115" s="376"/>
      <c r="CRL115" s="376"/>
      <c r="CRM115" s="376"/>
      <c r="CRN115" s="376"/>
      <c r="CRO115" s="376"/>
      <c r="CRP115" s="376"/>
      <c r="CRQ115" s="376"/>
      <c r="CRR115" s="376"/>
      <c r="CRS115" s="376"/>
      <c r="CRT115" s="376"/>
      <c r="CRU115" s="376"/>
      <c r="CRV115" s="376"/>
      <c r="CRW115" s="376"/>
      <c r="CRX115" s="376"/>
      <c r="CRY115" s="376"/>
      <c r="CRZ115" s="376"/>
      <c r="CSA115" s="376"/>
      <c r="CSB115" s="376"/>
      <c r="CSC115" s="376"/>
      <c r="CSD115" s="376"/>
      <c r="CSE115" s="376"/>
      <c r="CSF115" s="376"/>
      <c r="CSG115" s="376"/>
      <c r="CSH115" s="376"/>
      <c r="CSI115" s="376"/>
      <c r="CSJ115" s="376"/>
      <c r="CSK115" s="376"/>
      <c r="CSL115" s="376"/>
      <c r="CSM115" s="376"/>
      <c r="CSN115" s="376"/>
      <c r="CSO115" s="376"/>
      <c r="CSP115" s="376"/>
      <c r="CSQ115" s="376"/>
      <c r="CSR115" s="376"/>
      <c r="CSS115" s="376"/>
      <c r="CST115" s="376"/>
      <c r="CSU115" s="376"/>
      <c r="CSV115" s="376"/>
      <c r="CSW115" s="376"/>
      <c r="CSX115" s="376"/>
      <c r="CSY115" s="376"/>
      <c r="CSZ115" s="376"/>
      <c r="CTA115" s="376"/>
      <c r="CTB115" s="376"/>
      <c r="CTC115" s="376"/>
      <c r="CTD115" s="376"/>
      <c r="CTE115" s="376"/>
      <c r="CTF115" s="376"/>
      <c r="CTG115" s="376"/>
      <c r="CTH115" s="376"/>
      <c r="CTI115" s="376"/>
      <c r="CTJ115" s="376"/>
      <c r="CTK115" s="376"/>
      <c r="CTL115" s="376"/>
      <c r="CTM115" s="376"/>
      <c r="CTN115" s="376"/>
      <c r="CTO115" s="376"/>
      <c r="CTP115" s="376"/>
      <c r="CTQ115" s="376"/>
      <c r="CTR115" s="376"/>
      <c r="CTS115" s="376"/>
      <c r="CTT115" s="376"/>
      <c r="CTU115" s="376"/>
      <c r="CTV115" s="376"/>
      <c r="CTW115" s="376"/>
      <c r="CTX115" s="376"/>
      <c r="CTY115" s="376"/>
      <c r="CTZ115" s="376"/>
      <c r="CUA115" s="376"/>
      <c r="CUB115" s="376"/>
      <c r="CUC115" s="376"/>
      <c r="CUD115" s="376"/>
      <c r="CUE115" s="376"/>
      <c r="CUF115" s="376"/>
      <c r="CUG115" s="376"/>
      <c r="CUH115" s="376"/>
      <c r="CUI115" s="376"/>
      <c r="CUJ115" s="376"/>
      <c r="CUK115" s="376"/>
      <c r="CUL115" s="376"/>
      <c r="CUM115" s="376"/>
      <c r="CUN115" s="376"/>
      <c r="CUO115" s="376"/>
      <c r="CUP115" s="376"/>
      <c r="CUQ115" s="376"/>
      <c r="CUR115" s="376"/>
      <c r="CUS115" s="376"/>
      <c r="CUT115" s="376"/>
      <c r="CUU115" s="376"/>
      <c r="CUV115" s="376"/>
      <c r="CUW115" s="376"/>
      <c r="CUX115" s="376"/>
      <c r="CUY115" s="376"/>
      <c r="CUZ115" s="376"/>
      <c r="CVA115" s="376"/>
      <c r="CVB115" s="376"/>
      <c r="CVC115" s="376"/>
      <c r="CVD115" s="376"/>
      <c r="CVE115" s="376"/>
      <c r="CVF115" s="376"/>
      <c r="CVG115" s="376"/>
      <c r="CVH115" s="376"/>
      <c r="CVI115" s="376"/>
      <c r="CVJ115" s="376"/>
      <c r="CVK115" s="376"/>
      <c r="CVL115" s="376"/>
      <c r="CVM115" s="376"/>
      <c r="CVN115" s="376"/>
      <c r="CVO115" s="376"/>
      <c r="CVP115" s="376"/>
      <c r="CVQ115" s="376"/>
      <c r="CVR115" s="376"/>
      <c r="CVS115" s="376"/>
      <c r="CVT115" s="376"/>
      <c r="CVU115" s="376"/>
      <c r="CVV115" s="376"/>
      <c r="CVW115" s="376"/>
      <c r="CVX115" s="376"/>
      <c r="CVY115" s="376"/>
      <c r="CVZ115" s="376"/>
      <c r="CWA115" s="376"/>
      <c r="CWB115" s="376"/>
      <c r="CWC115" s="376"/>
      <c r="CWD115" s="376"/>
      <c r="CWE115" s="376"/>
      <c r="CWF115" s="376"/>
      <c r="CWG115" s="376"/>
      <c r="CWH115" s="376"/>
      <c r="CWI115" s="376"/>
      <c r="CWJ115" s="376"/>
      <c r="CWK115" s="376"/>
      <c r="CWL115" s="376"/>
      <c r="CWM115" s="376"/>
      <c r="CWN115" s="376"/>
      <c r="CWO115" s="376"/>
      <c r="CWP115" s="376"/>
      <c r="CWQ115" s="376"/>
      <c r="CWR115" s="376"/>
      <c r="CWS115" s="376"/>
      <c r="CWT115" s="376"/>
      <c r="CWU115" s="376"/>
      <c r="CWV115" s="376"/>
      <c r="CWW115" s="376"/>
      <c r="CWX115" s="376"/>
      <c r="CWY115" s="376"/>
      <c r="CWZ115" s="376"/>
      <c r="CXA115" s="376"/>
      <c r="CXB115" s="376"/>
      <c r="CXC115" s="376"/>
      <c r="CXD115" s="376"/>
      <c r="CXE115" s="376"/>
      <c r="CXF115" s="376"/>
      <c r="CXG115" s="376"/>
      <c r="CXH115" s="376"/>
      <c r="CXI115" s="376"/>
      <c r="CXJ115" s="376"/>
      <c r="CXK115" s="376"/>
      <c r="CXL115" s="376"/>
      <c r="CXM115" s="376"/>
      <c r="CXN115" s="376"/>
      <c r="CXO115" s="376"/>
      <c r="CXP115" s="376"/>
      <c r="CXQ115" s="376"/>
      <c r="CXR115" s="376"/>
      <c r="CXS115" s="376"/>
      <c r="CXT115" s="376"/>
      <c r="CXU115" s="376"/>
      <c r="CXV115" s="376"/>
      <c r="CXW115" s="376"/>
      <c r="CXX115" s="376"/>
      <c r="CXY115" s="376"/>
      <c r="CXZ115" s="376"/>
      <c r="CYA115" s="376"/>
      <c r="CYB115" s="376"/>
      <c r="CYC115" s="376"/>
      <c r="CYD115" s="376"/>
      <c r="CYE115" s="376"/>
      <c r="CYF115" s="376"/>
      <c r="CYG115" s="376"/>
      <c r="CYH115" s="376"/>
      <c r="CYI115" s="376"/>
      <c r="CYJ115" s="376"/>
      <c r="CYK115" s="376"/>
      <c r="CYL115" s="376"/>
      <c r="CYM115" s="376"/>
      <c r="CYN115" s="376"/>
      <c r="CYO115" s="376"/>
      <c r="CYP115" s="376"/>
      <c r="CYQ115" s="376"/>
      <c r="CYR115" s="376"/>
      <c r="CYS115" s="376"/>
      <c r="CYT115" s="376"/>
      <c r="CYU115" s="376"/>
      <c r="CYV115" s="376"/>
      <c r="CYW115" s="376"/>
      <c r="CYX115" s="376"/>
      <c r="CYY115" s="376"/>
      <c r="CYZ115" s="376"/>
      <c r="CZA115" s="376"/>
      <c r="CZB115" s="376"/>
      <c r="CZC115" s="376"/>
      <c r="CZD115" s="376"/>
      <c r="CZE115" s="376"/>
      <c r="CZF115" s="376"/>
      <c r="CZG115" s="376"/>
      <c r="CZH115" s="376"/>
      <c r="CZI115" s="376"/>
      <c r="CZJ115" s="376"/>
      <c r="CZK115" s="376"/>
      <c r="CZL115" s="376"/>
      <c r="CZM115" s="376"/>
      <c r="CZN115" s="376"/>
      <c r="CZO115" s="376"/>
      <c r="CZP115" s="376"/>
      <c r="CZQ115" s="376"/>
      <c r="CZR115" s="376"/>
      <c r="CZS115" s="376"/>
      <c r="CZT115" s="376"/>
      <c r="CZU115" s="376"/>
      <c r="CZV115" s="376"/>
      <c r="CZW115" s="376"/>
      <c r="CZX115" s="376"/>
      <c r="CZY115" s="376"/>
      <c r="CZZ115" s="376"/>
      <c r="DAA115" s="376"/>
      <c r="DAB115" s="376"/>
      <c r="DAC115" s="376"/>
      <c r="DAD115" s="376"/>
      <c r="DAE115" s="376"/>
      <c r="DAF115" s="376"/>
      <c r="DAG115" s="376"/>
      <c r="DAH115" s="376"/>
      <c r="DAI115" s="376"/>
      <c r="DAJ115" s="376"/>
      <c r="DAK115" s="376"/>
      <c r="DAL115" s="376"/>
      <c r="DAM115" s="376"/>
      <c r="DAN115" s="376"/>
      <c r="DAO115" s="376"/>
      <c r="DAP115" s="376"/>
      <c r="DAQ115" s="376"/>
      <c r="DAR115" s="376"/>
      <c r="DAS115" s="376"/>
      <c r="DAT115" s="376"/>
      <c r="DAU115" s="376"/>
      <c r="DAV115" s="376"/>
      <c r="DAW115" s="376"/>
      <c r="DAX115" s="376"/>
      <c r="DAY115" s="376"/>
      <c r="DAZ115" s="376"/>
      <c r="DBA115" s="376"/>
      <c r="DBB115" s="376"/>
      <c r="DBC115" s="376"/>
      <c r="DBD115" s="376"/>
      <c r="DBE115" s="376"/>
      <c r="DBF115" s="376"/>
      <c r="DBG115" s="376"/>
      <c r="DBH115" s="376"/>
      <c r="DBI115" s="376"/>
      <c r="DBJ115" s="376"/>
      <c r="DBK115" s="376"/>
      <c r="DBL115" s="376"/>
      <c r="DBM115" s="376"/>
      <c r="DBN115" s="376"/>
      <c r="DBO115" s="376"/>
      <c r="DBP115" s="376"/>
      <c r="DBQ115" s="376"/>
      <c r="DBR115" s="376"/>
      <c r="DBS115" s="376"/>
      <c r="DBT115" s="376"/>
      <c r="DBU115" s="376"/>
      <c r="DBV115" s="376"/>
      <c r="DBW115" s="376"/>
      <c r="DBX115" s="376"/>
      <c r="DBY115" s="376"/>
      <c r="DBZ115" s="376"/>
      <c r="DCA115" s="376"/>
      <c r="DCB115" s="376"/>
      <c r="DCC115" s="376"/>
      <c r="DCD115" s="376"/>
      <c r="DCE115" s="376"/>
      <c r="DCF115" s="376"/>
      <c r="DCG115" s="376"/>
      <c r="DCH115" s="376"/>
      <c r="DCI115" s="376"/>
      <c r="DCJ115" s="376"/>
      <c r="DCK115" s="376"/>
      <c r="DCL115" s="376"/>
      <c r="DCM115" s="376"/>
      <c r="DCN115" s="376"/>
      <c r="DCO115" s="376"/>
      <c r="DCP115" s="376"/>
      <c r="DCQ115" s="376"/>
      <c r="DCR115" s="376"/>
      <c r="DCS115" s="376"/>
      <c r="DCT115" s="376"/>
      <c r="DCU115" s="376"/>
      <c r="DCV115" s="376"/>
      <c r="DCW115" s="376"/>
      <c r="DCX115" s="376"/>
      <c r="DCY115" s="376"/>
      <c r="DCZ115" s="376"/>
      <c r="DDA115" s="376"/>
      <c r="DDB115" s="376"/>
      <c r="DDC115" s="376"/>
      <c r="DDD115" s="376"/>
      <c r="DDE115" s="376"/>
      <c r="DDF115" s="376"/>
      <c r="DDG115" s="376"/>
      <c r="DDH115" s="376"/>
      <c r="DDI115" s="376"/>
      <c r="DDJ115" s="376"/>
      <c r="DDK115" s="376"/>
      <c r="DDL115" s="376"/>
      <c r="DDM115" s="376"/>
      <c r="DDN115" s="376"/>
      <c r="DDO115" s="376"/>
      <c r="DDP115" s="376"/>
      <c r="DDQ115" s="376"/>
      <c r="DDR115" s="376"/>
      <c r="DDS115" s="376"/>
      <c r="DDT115" s="376"/>
      <c r="DDU115" s="376"/>
      <c r="DDV115" s="376"/>
      <c r="DDW115" s="376"/>
      <c r="DDX115" s="376"/>
      <c r="DDY115" s="376"/>
      <c r="DDZ115" s="376"/>
      <c r="DEA115" s="376"/>
      <c r="DEB115" s="376"/>
      <c r="DEC115" s="376"/>
      <c r="DED115" s="376"/>
      <c r="DEE115" s="376"/>
      <c r="DEF115" s="376"/>
      <c r="DEG115" s="376"/>
      <c r="DEH115" s="376"/>
      <c r="DEI115" s="376"/>
      <c r="DEJ115" s="376"/>
      <c r="DEK115" s="376"/>
      <c r="DEL115" s="376"/>
      <c r="DEM115" s="376"/>
      <c r="DEN115" s="376"/>
      <c r="DEO115" s="376"/>
      <c r="DEP115" s="376"/>
      <c r="DEQ115" s="376"/>
      <c r="DER115" s="376"/>
      <c r="DES115" s="376"/>
      <c r="DET115" s="376"/>
      <c r="DEU115" s="376"/>
      <c r="DEV115" s="376"/>
      <c r="DEW115" s="376"/>
      <c r="DEX115" s="376"/>
      <c r="DEY115" s="376"/>
      <c r="DEZ115" s="376"/>
      <c r="DFA115" s="376"/>
      <c r="DFB115" s="376"/>
      <c r="DFC115" s="376"/>
      <c r="DFD115" s="376"/>
      <c r="DFE115" s="376"/>
      <c r="DFF115" s="376"/>
      <c r="DFG115" s="376"/>
      <c r="DFH115" s="376"/>
      <c r="DFI115" s="376"/>
      <c r="DFJ115" s="376"/>
      <c r="DFK115" s="376"/>
      <c r="DFL115" s="376"/>
      <c r="DFM115" s="376"/>
      <c r="DFN115" s="376"/>
      <c r="DFO115" s="376"/>
      <c r="DFP115" s="376"/>
      <c r="DFQ115" s="376"/>
      <c r="DFR115" s="376"/>
      <c r="DFS115" s="376"/>
      <c r="DFT115" s="376"/>
      <c r="DFU115" s="376"/>
      <c r="DFV115" s="376"/>
      <c r="DFW115" s="376"/>
      <c r="DFX115" s="376"/>
      <c r="DFY115" s="376"/>
      <c r="DFZ115" s="376"/>
      <c r="DGA115" s="376"/>
      <c r="DGB115" s="376"/>
      <c r="DGC115" s="376"/>
      <c r="DGD115" s="376"/>
      <c r="DGE115" s="376"/>
      <c r="DGF115" s="376"/>
      <c r="DGG115" s="376"/>
      <c r="DGH115" s="376"/>
      <c r="DGI115" s="376"/>
      <c r="DGJ115" s="376"/>
      <c r="DGK115" s="376"/>
      <c r="DGL115" s="376"/>
      <c r="DGM115" s="376"/>
      <c r="DGN115" s="376"/>
      <c r="DGO115" s="376"/>
      <c r="DGP115" s="376"/>
      <c r="DGQ115" s="376"/>
      <c r="DGR115" s="376"/>
      <c r="DGS115" s="376"/>
      <c r="DGT115" s="376"/>
      <c r="DGU115" s="376"/>
      <c r="DGV115" s="376"/>
      <c r="DGW115" s="376"/>
      <c r="DGX115" s="376"/>
      <c r="DGY115" s="376"/>
      <c r="DGZ115" s="376"/>
      <c r="DHA115" s="376"/>
      <c r="DHB115" s="376"/>
      <c r="DHC115" s="376"/>
      <c r="DHD115" s="376"/>
      <c r="DHE115" s="376"/>
      <c r="DHF115" s="376"/>
      <c r="DHG115" s="376"/>
      <c r="DHH115" s="376"/>
      <c r="DHI115" s="376"/>
      <c r="DHJ115" s="376"/>
      <c r="DHK115" s="376"/>
      <c r="DHL115" s="376"/>
      <c r="DHM115" s="376"/>
      <c r="DHN115" s="376"/>
      <c r="DHO115" s="376"/>
      <c r="DHP115" s="376"/>
      <c r="DHQ115" s="376"/>
      <c r="DHR115" s="376"/>
      <c r="DHS115" s="376"/>
      <c r="DHT115" s="376"/>
      <c r="DHU115" s="376"/>
      <c r="DHV115" s="376"/>
      <c r="DHW115" s="376"/>
      <c r="DHX115" s="376"/>
      <c r="DHY115" s="376"/>
      <c r="DHZ115" s="376"/>
      <c r="DIA115" s="376"/>
      <c r="DIB115" s="376"/>
      <c r="DIC115" s="376"/>
      <c r="DID115" s="376"/>
      <c r="DIE115" s="376"/>
      <c r="DIF115" s="376"/>
      <c r="DIG115" s="376"/>
      <c r="DIH115" s="376"/>
      <c r="DII115" s="376"/>
      <c r="DIJ115" s="376"/>
      <c r="DIK115" s="376"/>
      <c r="DIL115" s="376"/>
      <c r="DIM115" s="376"/>
      <c r="DIN115" s="376"/>
      <c r="DIO115" s="376"/>
      <c r="DIP115" s="376"/>
      <c r="DIQ115" s="376"/>
      <c r="DIR115" s="376"/>
      <c r="DIS115" s="376"/>
      <c r="DIT115" s="376"/>
      <c r="DIU115" s="376"/>
      <c r="DIV115" s="376"/>
      <c r="DIW115" s="376"/>
      <c r="DIX115" s="376"/>
      <c r="DIY115" s="376"/>
      <c r="DIZ115" s="376"/>
      <c r="DJA115" s="376"/>
      <c r="DJB115" s="376"/>
      <c r="DJC115" s="376"/>
      <c r="DJD115" s="376"/>
      <c r="DJE115" s="376"/>
      <c r="DJF115" s="376"/>
      <c r="DJG115" s="376"/>
      <c r="DJH115" s="376"/>
      <c r="DJI115" s="376"/>
      <c r="DJJ115" s="376"/>
      <c r="DJK115" s="376"/>
      <c r="DJL115" s="376"/>
      <c r="DJM115" s="376"/>
      <c r="DJN115" s="376"/>
      <c r="DJO115" s="376"/>
      <c r="DJP115" s="376"/>
      <c r="DJQ115" s="376"/>
      <c r="DJR115" s="376"/>
      <c r="DJS115" s="376"/>
      <c r="DJT115" s="376"/>
      <c r="DJU115" s="376"/>
      <c r="DJV115" s="376"/>
      <c r="DJW115" s="376"/>
      <c r="DJX115" s="376"/>
      <c r="DJY115" s="376"/>
      <c r="DJZ115" s="376"/>
      <c r="DKA115" s="376"/>
      <c r="DKB115" s="376"/>
      <c r="DKC115" s="376"/>
      <c r="DKD115" s="376"/>
      <c r="DKE115" s="376"/>
      <c r="DKF115" s="376"/>
      <c r="DKG115" s="376"/>
      <c r="DKH115" s="376"/>
      <c r="DKI115" s="376"/>
      <c r="DKJ115" s="376"/>
      <c r="DKK115" s="376"/>
      <c r="DKL115" s="376"/>
      <c r="DKM115" s="376"/>
      <c r="DKN115" s="376"/>
      <c r="DKO115" s="376"/>
      <c r="DKP115" s="376"/>
      <c r="DKQ115" s="376"/>
      <c r="DKR115" s="376"/>
      <c r="DKS115" s="376"/>
      <c r="DKT115" s="376"/>
      <c r="DKU115" s="376"/>
      <c r="DKV115" s="376"/>
      <c r="DKW115" s="376"/>
      <c r="DKX115" s="376"/>
      <c r="DKY115" s="376"/>
      <c r="DKZ115" s="376"/>
      <c r="DLA115" s="376"/>
      <c r="DLB115" s="376"/>
      <c r="DLC115" s="376"/>
      <c r="DLD115" s="376"/>
      <c r="DLE115" s="376"/>
      <c r="DLF115" s="376"/>
      <c r="DLG115" s="376"/>
      <c r="DLH115" s="376"/>
      <c r="DLI115" s="376"/>
      <c r="DLJ115" s="376"/>
      <c r="DLK115" s="376"/>
      <c r="DLL115" s="376"/>
      <c r="DLM115" s="376"/>
      <c r="DLN115" s="376"/>
      <c r="DLO115" s="376"/>
      <c r="DLP115" s="376"/>
      <c r="DLQ115" s="376"/>
      <c r="DLR115" s="376"/>
      <c r="DLS115" s="376"/>
      <c r="DLT115" s="376"/>
      <c r="DLU115" s="376"/>
      <c r="DLV115" s="376"/>
      <c r="DLW115" s="376"/>
      <c r="DLX115" s="376"/>
      <c r="DLY115" s="376"/>
      <c r="DLZ115" s="376"/>
      <c r="DMA115" s="376"/>
      <c r="DMB115" s="376"/>
      <c r="DMC115" s="376"/>
      <c r="DMD115" s="376"/>
      <c r="DME115" s="376"/>
      <c r="DMF115" s="376"/>
      <c r="DMG115" s="376"/>
      <c r="DMH115" s="376"/>
      <c r="DMI115" s="376"/>
      <c r="DMJ115" s="376"/>
      <c r="DMK115" s="376"/>
      <c r="DML115" s="376"/>
      <c r="DMM115" s="376"/>
      <c r="DMN115" s="376"/>
      <c r="DMO115" s="376"/>
      <c r="DMP115" s="376"/>
      <c r="DMQ115" s="376"/>
      <c r="DMR115" s="376"/>
      <c r="DMS115" s="376"/>
      <c r="DMT115" s="376"/>
      <c r="DMU115" s="376"/>
      <c r="DMV115" s="376"/>
      <c r="DMW115" s="376"/>
      <c r="DMX115" s="376"/>
      <c r="DMY115" s="376"/>
      <c r="DMZ115" s="376"/>
      <c r="DNA115" s="376"/>
      <c r="DNB115" s="376"/>
      <c r="DNC115" s="376"/>
      <c r="DND115" s="376"/>
      <c r="DNE115" s="376"/>
      <c r="DNF115" s="376"/>
      <c r="DNG115" s="376"/>
      <c r="DNH115" s="376"/>
      <c r="DNI115" s="376"/>
      <c r="DNJ115" s="376"/>
      <c r="DNK115" s="376"/>
      <c r="DNL115" s="376"/>
      <c r="DNM115" s="376"/>
      <c r="DNN115" s="376"/>
      <c r="DNO115" s="376"/>
      <c r="DNP115" s="376"/>
      <c r="DNQ115" s="376"/>
      <c r="DNR115" s="376"/>
      <c r="DNS115" s="376"/>
      <c r="DNT115" s="376"/>
      <c r="DNU115" s="376"/>
      <c r="DNV115" s="376"/>
      <c r="DNW115" s="376"/>
      <c r="DNX115" s="376"/>
      <c r="DNY115" s="376"/>
      <c r="DNZ115" s="376"/>
      <c r="DOA115" s="376"/>
      <c r="DOB115" s="376"/>
      <c r="DOC115" s="376"/>
      <c r="DOD115" s="376"/>
      <c r="DOE115" s="376"/>
      <c r="DOF115" s="376"/>
      <c r="DOG115" s="376"/>
      <c r="DOH115" s="376"/>
      <c r="DOI115" s="376"/>
      <c r="DOJ115" s="376"/>
      <c r="DOK115" s="376"/>
      <c r="DOL115" s="376"/>
      <c r="DOM115" s="376"/>
      <c r="DON115" s="376"/>
      <c r="DOO115" s="376"/>
      <c r="DOP115" s="376"/>
      <c r="DOQ115" s="376"/>
      <c r="DOR115" s="376"/>
      <c r="DOS115" s="376"/>
      <c r="DOT115" s="376"/>
      <c r="DOU115" s="376"/>
      <c r="DOV115" s="376"/>
      <c r="DOW115" s="376"/>
      <c r="DOX115" s="376"/>
      <c r="DOY115" s="376"/>
      <c r="DOZ115" s="376"/>
      <c r="DPA115" s="376"/>
      <c r="DPB115" s="376"/>
      <c r="DPC115" s="376"/>
      <c r="DPD115" s="376"/>
      <c r="DPE115" s="376"/>
      <c r="DPF115" s="376"/>
      <c r="DPG115" s="376"/>
      <c r="DPH115" s="376"/>
      <c r="DPI115" s="376"/>
      <c r="DPJ115" s="376"/>
      <c r="DPK115" s="376"/>
      <c r="DPL115" s="376"/>
      <c r="DPM115" s="376"/>
      <c r="DPN115" s="376"/>
      <c r="DPO115" s="376"/>
      <c r="DPP115" s="376"/>
      <c r="DPQ115" s="376"/>
      <c r="DPR115" s="376"/>
      <c r="DPS115" s="376"/>
      <c r="DPT115" s="376"/>
      <c r="DPU115" s="376"/>
      <c r="DPV115" s="376"/>
      <c r="DPW115" s="376"/>
      <c r="DPX115" s="376"/>
      <c r="DPY115" s="376"/>
      <c r="DPZ115" s="376"/>
      <c r="DQA115" s="376"/>
      <c r="DQB115" s="376"/>
      <c r="DQC115" s="376"/>
      <c r="DQD115" s="376"/>
      <c r="DQE115" s="376"/>
      <c r="DQF115" s="376"/>
      <c r="DQG115" s="376"/>
      <c r="DQH115" s="376"/>
      <c r="DQI115" s="376"/>
      <c r="DQJ115" s="376"/>
      <c r="DQK115" s="376"/>
      <c r="DQL115" s="376"/>
      <c r="DQM115" s="376"/>
      <c r="DQN115" s="376"/>
      <c r="DQO115" s="376"/>
      <c r="DQP115" s="376"/>
      <c r="DQQ115" s="376"/>
      <c r="DQR115" s="376"/>
      <c r="DQS115" s="376"/>
      <c r="DQT115" s="376"/>
      <c r="DQU115" s="376"/>
      <c r="DQV115" s="376"/>
      <c r="DQW115" s="376"/>
      <c r="DQX115" s="376"/>
      <c r="DQY115" s="376"/>
      <c r="DQZ115" s="376"/>
      <c r="DRA115" s="376"/>
      <c r="DRB115" s="376"/>
      <c r="DRC115" s="376"/>
      <c r="DRD115" s="376"/>
      <c r="DRE115" s="376"/>
      <c r="DRF115" s="376"/>
      <c r="DRG115" s="376"/>
      <c r="DRH115" s="376"/>
      <c r="DRI115" s="376"/>
      <c r="DRJ115" s="376"/>
      <c r="DRK115" s="376"/>
      <c r="DRL115" s="376"/>
      <c r="DRM115" s="376"/>
      <c r="DRN115" s="376"/>
      <c r="DRO115" s="376"/>
      <c r="DRP115" s="376"/>
      <c r="DRQ115" s="376"/>
      <c r="DRR115" s="376"/>
      <c r="DRS115" s="376"/>
      <c r="DRT115" s="376"/>
      <c r="DRU115" s="376"/>
      <c r="DRV115" s="376"/>
      <c r="DRW115" s="376"/>
      <c r="DRX115" s="376"/>
      <c r="DRY115" s="376"/>
      <c r="DRZ115" s="376"/>
      <c r="DSA115" s="376"/>
      <c r="DSB115" s="376"/>
      <c r="DSC115" s="376"/>
      <c r="DSD115" s="376"/>
      <c r="DSE115" s="376"/>
      <c r="DSF115" s="376"/>
      <c r="DSG115" s="376"/>
      <c r="DSH115" s="376"/>
      <c r="DSI115" s="376"/>
      <c r="DSJ115" s="376"/>
      <c r="DSK115" s="376"/>
      <c r="DSL115" s="376"/>
      <c r="DSM115" s="376"/>
      <c r="DSN115" s="376"/>
      <c r="DSO115" s="376"/>
      <c r="DSP115" s="376"/>
      <c r="DSQ115" s="376"/>
      <c r="DSR115" s="376"/>
      <c r="DSS115" s="376"/>
      <c r="DST115" s="376"/>
      <c r="DSU115" s="376"/>
      <c r="DSV115" s="376"/>
      <c r="DSW115" s="376"/>
      <c r="DSX115" s="376"/>
      <c r="DSY115" s="376"/>
      <c r="DSZ115" s="376"/>
      <c r="DTA115" s="376"/>
      <c r="DTB115" s="376"/>
      <c r="DTC115" s="376"/>
      <c r="DTD115" s="376"/>
      <c r="DTE115" s="376"/>
      <c r="DTF115" s="376"/>
      <c r="DTG115" s="376"/>
      <c r="DTH115" s="376"/>
      <c r="DTI115" s="376"/>
      <c r="DTJ115" s="376"/>
      <c r="DTK115" s="376"/>
      <c r="DTL115" s="376"/>
      <c r="DTM115" s="376"/>
      <c r="DTN115" s="376"/>
      <c r="DTO115" s="376"/>
      <c r="DTP115" s="376"/>
      <c r="DTQ115" s="376"/>
      <c r="DTR115" s="376"/>
      <c r="DTS115" s="376"/>
      <c r="DTT115" s="376"/>
      <c r="DTU115" s="376"/>
      <c r="DTV115" s="376"/>
      <c r="DTW115" s="376"/>
      <c r="DTX115" s="376"/>
      <c r="DTY115" s="376"/>
      <c r="DTZ115" s="376"/>
      <c r="DUA115" s="376"/>
      <c r="DUB115" s="376"/>
      <c r="DUC115" s="376"/>
      <c r="DUD115" s="376"/>
      <c r="DUE115" s="376"/>
      <c r="DUF115" s="376"/>
      <c r="DUG115" s="376"/>
      <c r="DUH115" s="376"/>
      <c r="DUI115" s="376"/>
      <c r="DUJ115" s="376"/>
      <c r="DUK115" s="376"/>
      <c r="DUL115" s="376"/>
      <c r="DUM115" s="376"/>
      <c r="DUN115" s="376"/>
      <c r="DUO115" s="376"/>
      <c r="DUP115" s="376"/>
      <c r="DUQ115" s="376"/>
      <c r="DUR115" s="376"/>
      <c r="DUS115" s="376"/>
      <c r="DUT115" s="376"/>
      <c r="DUU115" s="376"/>
      <c r="DUV115" s="376"/>
      <c r="DUW115" s="376"/>
      <c r="DUX115" s="376"/>
      <c r="DUY115" s="376"/>
      <c r="DUZ115" s="376"/>
      <c r="DVA115" s="376"/>
      <c r="DVB115" s="376"/>
      <c r="DVC115" s="376"/>
      <c r="DVD115" s="376"/>
      <c r="DVE115" s="376"/>
      <c r="DVF115" s="376"/>
      <c r="DVG115" s="376"/>
      <c r="DVH115" s="376"/>
      <c r="DVI115" s="376"/>
      <c r="DVJ115" s="376"/>
      <c r="DVK115" s="376"/>
      <c r="DVL115" s="376"/>
      <c r="DVM115" s="376"/>
      <c r="DVN115" s="376"/>
      <c r="DVO115" s="376"/>
      <c r="DVP115" s="376"/>
      <c r="DVQ115" s="376"/>
      <c r="DVR115" s="376"/>
      <c r="DVS115" s="376"/>
      <c r="DVT115" s="376"/>
      <c r="DVU115" s="376"/>
      <c r="DVV115" s="376"/>
      <c r="DVW115" s="376"/>
      <c r="DVX115" s="376"/>
      <c r="DVY115" s="376"/>
      <c r="DVZ115" s="376"/>
      <c r="DWA115" s="376"/>
      <c r="DWB115" s="376"/>
      <c r="DWC115" s="376"/>
      <c r="DWD115" s="376"/>
      <c r="DWE115" s="376"/>
      <c r="DWF115" s="376"/>
      <c r="DWG115" s="376"/>
      <c r="DWH115" s="376"/>
      <c r="DWI115" s="376"/>
      <c r="DWJ115" s="376"/>
      <c r="DWK115" s="376"/>
      <c r="DWL115" s="376"/>
      <c r="DWM115" s="376"/>
      <c r="DWN115" s="376"/>
      <c r="DWO115" s="376"/>
      <c r="DWP115" s="376"/>
      <c r="DWQ115" s="376"/>
      <c r="DWR115" s="376"/>
      <c r="DWS115" s="376"/>
      <c r="DWT115" s="376"/>
      <c r="DWU115" s="376"/>
      <c r="DWV115" s="376"/>
      <c r="DWW115" s="376"/>
      <c r="DWX115" s="376"/>
      <c r="DWY115" s="376"/>
      <c r="DWZ115" s="376"/>
      <c r="DXA115" s="376"/>
      <c r="DXB115" s="376"/>
      <c r="DXC115" s="376"/>
      <c r="DXD115" s="376"/>
      <c r="DXE115" s="376"/>
      <c r="DXF115" s="376"/>
      <c r="DXG115" s="376"/>
      <c r="DXH115" s="376"/>
      <c r="DXI115" s="376"/>
      <c r="DXJ115" s="376"/>
      <c r="DXK115" s="376"/>
      <c r="DXL115" s="376"/>
      <c r="DXM115" s="376"/>
      <c r="DXN115" s="376"/>
      <c r="DXO115" s="376"/>
      <c r="DXP115" s="376"/>
      <c r="DXQ115" s="376"/>
      <c r="DXR115" s="376"/>
      <c r="DXS115" s="376"/>
      <c r="DXT115" s="376"/>
      <c r="DXU115" s="376"/>
      <c r="DXV115" s="376"/>
      <c r="DXW115" s="376"/>
      <c r="DXX115" s="376"/>
      <c r="DXY115" s="376"/>
      <c r="DXZ115" s="376"/>
      <c r="DYA115" s="376"/>
      <c r="DYB115" s="376"/>
      <c r="DYC115" s="376"/>
      <c r="DYD115" s="376"/>
      <c r="DYE115" s="376"/>
      <c r="DYF115" s="376"/>
      <c r="DYG115" s="376"/>
      <c r="DYH115" s="376"/>
      <c r="DYI115" s="376"/>
      <c r="DYJ115" s="376"/>
      <c r="DYK115" s="376"/>
      <c r="DYL115" s="376"/>
      <c r="DYM115" s="376"/>
      <c r="DYN115" s="376"/>
      <c r="DYO115" s="376"/>
      <c r="DYP115" s="376"/>
      <c r="DYQ115" s="376"/>
      <c r="DYR115" s="376"/>
      <c r="DYS115" s="376"/>
      <c r="DYT115" s="376"/>
      <c r="DYU115" s="376"/>
      <c r="DYV115" s="376"/>
      <c r="DYW115" s="376"/>
      <c r="DYX115" s="376"/>
      <c r="DYY115" s="376"/>
      <c r="DYZ115" s="376"/>
      <c r="DZA115" s="376"/>
      <c r="DZB115" s="376"/>
      <c r="DZC115" s="376"/>
      <c r="DZD115" s="376"/>
      <c r="DZE115" s="376"/>
      <c r="DZF115" s="376"/>
      <c r="DZG115" s="376"/>
      <c r="DZH115" s="376"/>
      <c r="DZI115" s="376"/>
      <c r="DZJ115" s="376"/>
      <c r="DZK115" s="376"/>
      <c r="DZL115" s="376"/>
      <c r="DZM115" s="376"/>
      <c r="DZN115" s="376"/>
      <c r="DZO115" s="376"/>
      <c r="DZP115" s="376"/>
      <c r="DZQ115" s="376"/>
      <c r="DZR115" s="376"/>
      <c r="DZS115" s="376"/>
      <c r="DZT115" s="376"/>
      <c r="DZU115" s="376"/>
      <c r="DZV115" s="376"/>
      <c r="DZW115" s="376"/>
      <c r="DZX115" s="376"/>
      <c r="DZY115" s="376"/>
      <c r="DZZ115" s="376"/>
      <c r="EAA115" s="376"/>
      <c r="EAB115" s="376"/>
      <c r="EAC115" s="376"/>
      <c r="EAD115" s="376"/>
      <c r="EAE115" s="376"/>
      <c r="EAF115" s="376"/>
      <c r="EAG115" s="376"/>
      <c r="EAH115" s="376"/>
      <c r="EAI115" s="376"/>
      <c r="EAJ115" s="376"/>
      <c r="EAK115" s="376"/>
      <c r="EAL115" s="376"/>
      <c r="EAM115" s="376"/>
      <c r="EAN115" s="376"/>
      <c r="EAO115" s="376"/>
      <c r="EAP115" s="376"/>
      <c r="EAQ115" s="376"/>
      <c r="EAR115" s="376"/>
      <c r="EAS115" s="376"/>
      <c r="EAT115" s="376"/>
      <c r="EAU115" s="376"/>
      <c r="EAV115" s="376"/>
      <c r="EAW115" s="376"/>
      <c r="EAX115" s="376"/>
      <c r="EAY115" s="376"/>
      <c r="EAZ115" s="376"/>
      <c r="EBA115" s="376"/>
      <c r="EBB115" s="376"/>
      <c r="EBC115" s="376"/>
      <c r="EBD115" s="376"/>
      <c r="EBE115" s="376"/>
      <c r="EBF115" s="376"/>
      <c r="EBG115" s="376"/>
      <c r="EBH115" s="376"/>
      <c r="EBI115" s="376"/>
      <c r="EBJ115" s="376"/>
      <c r="EBK115" s="376"/>
      <c r="EBL115" s="376"/>
      <c r="EBM115" s="376"/>
      <c r="EBN115" s="376"/>
      <c r="EBO115" s="376"/>
      <c r="EBP115" s="376"/>
      <c r="EBQ115" s="376"/>
      <c r="EBR115" s="376"/>
      <c r="EBS115" s="376"/>
      <c r="EBT115" s="376"/>
      <c r="EBU115" s="376"/>
      <c r="EBV115" s="376"/>
      <c r="EBW115" s="376"/>
      <c r="EBX115" s="376"/>
      <c r="EBY115" s="376"/>
      <c r="EBZ115" s="376"/>
      <c r="ECA115" s="376"/>
      <c r="ECB115" s="376"/>
      <c r="ECC115" s="376"/>
      <c r="ECD115" s="376"/>
      <c r="ECE115" s="376"/>
      <c r="ECF115" s="376"/>
      <c r="ECG115" s="376"/>
      <c r="ECH115" s="376"/>
      <c r="ECI115" s="376"/>
      <c r="ECJ115" s="376"/>
      <c r="ECK115" s="376"/>
      <c r="ECL115" s="376"/>
      <c r="ECM115" s="376"/>
      <c r="ECN115" s="376"/>
      <c r="ECO115" s="376"/>
      <c r="ECP115" s="376"/>
      <c r="ECQ115" s="376"/>
      <c r="ECR115" s="376"/>
      <c r="ECS115" s="376"/>
      <c r="ECT115" s="376"/>
      <c r="ECU115" s="376"/>
      <c r="ECV115" s="376"/>
      <c r="ECW115" s="376"/>
      <c r="ECX115" s="376"/>
      <c r="ECY115" s="376"/>
      <c r="ECZ115" s="376"/>
      <c r="EDA115" s="376"/>
      <c r="EDB115" s="376"/>
      <c r="EDC115" s="376"/>
      <c r="EDD115" s="376"/>
      <c r="EDE115" s="376"/>
      <c r="EDF115" s="376"/>
      <c r="EDG115" s="376"/>
      <c r="EDH115" s="376"/>
      <c r="EDI115" s="376"/>
      <c r="EDJ115" s="376"/>
      <c r="EDK115" s="376"/>
      <c r="EDL115" s="376"/>
      <c r="EDM115" s="376"/>
      <c r="EDN115" s="376"/>
      <c r="EDO115" s="376"/>
      <c r="EDP115" s="376"/>
      <c r="EDQ115" s="376"/>
      <c r="EDR115" s="376"/>
      <c r="EDS115" s="376"/>
      <c r="EDT115" s="376"/>
      <c r="EDU115" s="376"/>
      <c r="EDV115" s="376"/>
      <c r="EDW115" s="376"/>
      <c r="EDX115" s="376"/>
      <c r="EDY115" s="376"/>
      <c r="EDZ115" s="376"/>
      <c r="EEA115" s="376"/>
      <c r="EEB115" s="376"/>
      <c r="EEC115" s="376"/>
      <c r="EED115" s="376"/>
      <c r="EEE115" s="376"/>
      <c r="EEF115" s="376"/>
      <c r="EEG115" s="376"/>
      <c r="EEH115" s="376"/>
      <c r="EEI115" s="376"/>
      <c r="EEJ115" s="376"/>
      <c r="EEK115" s="376"/>
      <c r="EEL115" s="376"/>
      <c r="EEM115" s="376"/>
      <c r="EEN115" s="376"/>
      <c r="EEO115" s="376"/>
      <c r="EEP115" s="376"/>
      <c r="EEQ115" s="376"/>
      <c r="EER115" s="376"/>
      <c r="EES115" s="376"/>
      <c r="EET115" s="376"/>
      <c r="EEU115" s="376"/>
      <c r="EEV115" s="376"/>
      <c r="EEW115" s="376"/>
      <c r="EEX115" s="376"/>
      <c r="EEY115" s="376"/>
      <c r="EEZ115" s="376"/>
      <c r="EFA115" s="376"/>
      <c r="EFB115" s="376"/>
      <c r="EFC115" s="376"/>
      <c r="EFD115" s="376"/>
      <c r="EFE115" s="376"/>
      <c r="EFF115" s="376"/>
      <c r="EFG115" s="376"/>
      <c r="EFH115" s="376"/>
      <c r="EFI115" s="376"/>
      <c r="EFJ115" s="376"/>
      <c r="EFK115" s="376"/>
      <c r="EFL115" s="376"/>
      <c r="EFM115" s="376"/>
      <c r="EFN115" s="376"/>
      <c r="EFO115" s="376"/>
      <c r="EFP115" s="376"/>
      <c r="EFQ115" s="376"/>
      <c r="EFR115" s="376"/>
      <c r="EFS115" s="376"/>
      <c r="EFT115" s="376"/>
      <c r="EFU115" s="376"/>
      <c r="EFV115" s="376"/>
      <c r="EFW115" s="376"/>
      <c r="EFX115" s="376"/>
      <c r="EFY115" s="376"/>
      <c r="EFZ115" s="376"/>
      <c r="EGA115" s="376"/>
      <c r="EGB115" s="376"/>
      <c r="EGC115" s="376"/>
      <c r="EGD115" s="376"/>
      <c r="EGE115" s="376"/>
      <c r="EGF115" s="376"/>
      <c r="EGG115" s="376"/>
      <c r="EGH115" s="376"/>
      <c r="EGI115" s="376"/>
      <c r="EGJ115" s="376"/>
      <c r="EGK115" s="376"/>
      <c r="EGL115" s="376"/>
      <c r="EGM115" s="376"/>
      <c r="EGN115" s="376"/>
      <c r="EGO115" s="376"/>
      <c r="EGP115" s="376"/>
      <c r="EGQ115" s="376"/>
      <c r="EGR115" s="376"/>
      <c r="EGS115" s="376"/>
      <c r="EGT115" s="376"/>
      <c r="EGU115" s="376"/>
      <c r="EGV115" s="376"/>
      <c r="EGW115" s="376"/>
      <c r="EGX115" s="376"/>
      <c r="EGY115" s="376"/>
      <c r="EGZ115" s="376"/>
      <c r="EHA115" s="376"/>
      <c r="EHB115" s="376"/>
      <c r="EHC115" s="376"/>
      <c r="EHD115" s="376"/>
      <c r="EHE115" s="376"/>
      <c r="EHF115" s="376"/>
      <c r="EHG115" s="376"/>
      <c r="EHH115" s="376"/>
      <c r="EHI115" s="376"/>
      <c r="EHJ115" s="376"/>
      <c r="EHK115" s="376"/>
      <c r="EHL115" s="376"/>
      <c r="EHM115" s="376"/>
      <c r="EHN115" s="376"/>
      <c r="EHO115" s="376"/>
      <c r="EHP115" s="376"/>
      <c r="EHQ115" s="376"/>
      <c r="EHR115" s="376"/>
      <c r="EHS115" s="376"/>
      <c r="EHT115" s="376"/>
      <c r="EHU115" s="376"/>
      <c r="EHV115" s="376"/>
      <c r="EHW115" s="376"/>
      <c r="EHX115" s="376"/>
      <c r="EHY115" s="376"/>
      <c r="EHZ115" s="376"/>
      <c r="EIA115" s="376"/>
      <c r="EIB115" s="376"/>
      <c r="EIC115" s="376"/>
      <c r="EID115" s="376"/>
      <c r="EIE115" s="376"/>
      <c r="EIF115" s="376"/>
      <c r="EIG115" s="376"/>
      <c r="EIH115" s="376"/>
      <c r="EII115" s="376"/>
      <c r="EIJ115" s="376"/>
      <c r="EIK115" s="376"/>
      <c r="EIL115" s="376"/>
      <c r="EIM115" s="376"/>
      <c r="EIN115" s="376"/>
      <c r="EIO115" s="376"/>
      <c r="EIP115" s="376"/>
      <c r="EIQ115" s="376"/>
      <c r="EIR115" s="376"/>
      <c r="EIS115" s="376"/>
      <c r="EIT115" s="376"/>
      <c r="EIU115" s="376"/>
      <c r="EIV115" s="376"/>
      <c r="EIW115" s="376"/>
      <c r="EIX115" s="376"/>
      <c r="EIY115" s="376"/>
      <c r="EIZ115" s="376"/>
      <c r="EJA115" s="376"/>
      <c r="EJB115" s="376"/>
      <c r="EJC115" s="376"/>
      <c r="EJD115" s="376"/>
      <c r="EJE115" s="376"/>
      <c r="EJF115" s="376"/>
      <c r="EJG115" s="376"/>
      <c r="EJH115" s="376"/>
      <c r="EJI115" s="376"/>
      <c r="EJJ115" s="376"/>
      <c r="EJK115" s="376"/>
      <c r="EJL115" s="376"/>
      <c r="EJM115" s="376"/>
      <c r="EJN115" s="376"/>
      <c r="EJO115" s="376"/>
      <c r="EJP115" s="376"/>
      <c r="EJQ115" s="376"/>
      <c r="EJR115" s="376"/>
      <c r="EJS115" s="376"/>
      <c r="EJT115" s="376"/>
      <c r="EJU115" s="376"/>
      <c r="EJV115" s="376"/>
      <c r="EJW115" s="376"/>
      <c r="EJX115" s="376"/>
      <c r="EJY115" s="376"/>
      <c r="EJZ115" s="376"/>
      <c r="EKA115" s="376"/>
      <c r="EKB115" s="376"/>
      <c r="EKC115" s="376"/>
      <c r="EKD115" s="376"/>
      <c r="EKE115" s="376"/>
      <c r="EKF115" s="376"/>
      <c r="EKG115" s="376"/>
      <c r="EKH115" s="376"/>
      <c r="EKI115" s="376"/>
      <c r="EKJ115" s="376"/>
      <c r="EKK115" s="376"/>
      <c r="EKL115" s="376"/>
      <c r="EKM115" s="376"/>
      <c r="EKN115" s="376"/>
      <c r="EKO115" s="376"/>
      <c r="EKP115" s="376"/>
      <c r="EKQ115" s="376"/>
      <c r="EKR115" s="376"/>
      <c r="EKS115" s="376"/>
      <c r="EKT115" s="376"/>
      <c r="EKU115" s="376"/>
      <c r="EKV115" s="376"/>
      <c r="EKW115" s="376"/>
      <c r="EKX115" s="376"/>
      <c r="EKY115" s="376"/>
      <c r="EKZ115" s="376"/>
      <c r="ELA115" s="376"/>
      <c r="ELB115" s="376"/>
      <c r="ELC115" s="376"/>
      <c r="ELD115" s="376"/>
      <c r="ELE115" s="376"/>
      <c r="ELF115" s="376"/>
      <c r="ELG115" s="376"/>
      <c r="ELH115" s="376"/>
      <c r="ELI115" s="376"/>
      <c r="ELJ115" s="376"/>
      <c r="ELK115" s="376"/>
      <c r="ELL115" s="376"/>
      <c r="ELM115" s="376"/>
      <c r="ELN115" s="376"/>
      <c r="ELO115" s="376"/>
      <c r="ELP115" s="376"/>
      <c r="ELQ115" s="376"/>
      <c r="ELR115" s="376"/>
      <c r="ELS115" s="376"/>
      <c r="ELT115" s="376"/>
      <c r="ELU115" s="376"/>
      <c r="ELV115" s="376"/>
      <c r="ELW115" s="376"/>
      <c r="ELX115" s="376"/>
      <c r="ELY115" s="376"/>
      <c r="ELZ115" s="376"/>
      <c r="EMA115" s="376"/>
      <c r="EMB115" s="376"/>
      <c r="EMC115" s="376"/>
      <c r="EMD115" s="376"/>
      <c r="EME115" s="376"/>
      <c r="EMF115" s="376"/>
      <c r="EMG115" s="376"/>
      <c r="EMH115" s="376"/>
      <c r="EMI115" s="376"/>
      <c r="EMJ115" s="376"/>
      <c r="EMK115" s="376"/>
      <c r="EML115" s="376"/>
      <c r="EMM115" s="376"/>
      <c r="EMN115" s="376"/>
      <c r="EMO115" s="376"/>
      <c r="EMP115" s="376"/>
      <c r="EMQ115" s="376"/>
      <c r="EMR115" s="376"/>
      <c r="EMS115" s="376"/>
      <c r="EMT115" s="376"/>
      <c r="EMU115" s="376"/>
      <c r="EMV115" s="376"/>
      <c r="EMW115" s="376"/>
      <c r="EMX115" s="376"/>
      <c r="EMY115" s="376"/>
      <c r="EMZ115" s="376"/>
      <c r="ENA115" s="376"/>
      <c r="ENB115" s="376"/>
      <c r="ENC115" s="376"/>
      <c r="END115" s="376"/>
      <c r="ENE115" s="376"/>
      <c r="ENF115" s="376"/>
      <c r="ENG115" s="376"/>
      <c r="ENH115" s="376"/>
      <c r="ENI115" s="376"/>
      <c r="ENJ115" s="376"/>
      <c r="ENK115" s="376"/>
      <c r="ENL115" s="376"/>
      <c r="ENM115" s="376"/>
      <c r="ENN115" s="376"/>
      <c r="ENO115" s="376"/>
      <c r="ENP115" s="376"/>
      <c r="ENQ115" s="376"/>
      <c r="ENR115" s="376"/>
      <c r="ENS115" s="376"/>
      <c r="ENT115" s="376"/>
      <c r="ENU115" s="376"/>
      <c r="ENV115" s="376"/>
      <c r="ENW115" s="376"/>
      <c r="ENX115" s="376"/>
      <c r="ENY115" s="376"/>
      <c r="ENZ115" s="376"/>
      <c r="EOA115" s="376"/>
      <c r="EOB115" s="376"/>
      <c r="EOC115" s="376"/>
      <c r="EOD115" s="376"/>
      <c r="EOE115" s="376"/>
      <c r="EOF115" s="376"/>
      <c r="EOG115" s="376"/>
      <c r="EOH115" s="376"/>
      <c r="EOI115" s="376"/>
      <c r="EOJ115" s="376"/>
      <c r="EOK115" s="376"/>
      <c r="EOL115" s="376"/>
      <c r="EOM115" s="376"/>
      <c r="EON115" s="376"/>
      <c r="EOO115" s="376"/>
      <c r="EOP115" s="376"/>
      <c r="EOQ115" s="376"/>
      <c r="EOR115" s="376"/>
      <c r="EOS115" s="376"/>
      <c r="EOT115" s="376"/>
      <c r="EOU115" s="376"/>
      <c r="EOV115" s="376"/>
      <c r="EOW115" s="376"/>
      <c r="EOX115" s="376"/>
      <c r="EOY115" s="376"/>
      <c r="EOZ115" s="376"/>
      <c r="EPA115" s="376"/>
      <c r="EPB115" s="376"/>
      <c r="EPC115" s="376"/>
      <c r="EPD115" s="376"/>
      <c r="EPE115" s="376"/>
      <c r="EPF115" s="376"/>
      <c r="EPG115" s="376"/>
      <c r="EPH115" s="376"/>
      <c r="EPI115" s="376"/>
      <c r="EPJ115" s="376"/>
      <c r="EPK115" s="376"/>
      <c r="EPL115" s="376"/>
      <c r="EPM115" s="376"/>
      <c r="EPN115" s="376"/>
      <c r="EPO115" s="376"/>
      <c r="EPP115" s="376"/>
      <c r="EPQ115" s="376"/>
      <c r="EPR115" s="376"/>
      <c r="EPS115" s="376"/>
      <c r="EPT115" s="376"/>
      <c r="EPU115" s="376"/>
      <c r="EPV115" s="376"/>
      <c r="EPW115" s="376"/>
      <c r="EPX115" s="376"/>
      <c r="EPY115" s="376"/>
      <c r="EPZ115" s="376"/>
      <c r="EQA115" s="376"/>
      <c r="EQB115" s="376"/>
      <c r="EQC115" s="376"/>
      <c r="EQD115" s="376"/>
      <c r="EQE115" s="376"/>
      <c r="EQF115" s="376"/>
      <c r="EQG115" s="376"/>
      <c r="EQH115" s="376"/>
      <c r="EQI115" s="376"/>
      <c r="EQJ115" s="376"/>
      <c r="EQK115" s="376"/>
      <c r="EQL115" s="376"/>
      <c r="EQM115" s="376"/>
      <c r="EQN115" s="376"/>
      <c r="EQO115" s="376"/>
      <c r="EQP115" s="376"/>
      <c r="EQQ115" s="376"/>
      <c r="EQR115" s="376"/>
      <c r="EQS115" s="376"/>
      <c r="EQT115" s="376"/>
      <c r="EQU115" s="376"/>
      <c r="EQV115" s="376"/>
      <c r="EQW115" s="376"/>
      <c r="EQX115" s="376"/>
      <c r="EQY115" s="376"/>
      <c r="EQZ115" s="376"/>
      <c r="ERA115" s="376"/>
      <c r="ERB115" s="376"/>
      <c r="ERC115" s="376"/>
      <c r="ERD115" s="376"/>
      <c r="ERE115" s="376"/>
      <c r="ERF115" s="376"/>
      <c r="ERG115" s="376"/>
      <c r="ERH115" s="376"/>
      <c r="ERI115" s="376"/>
      <c r="ERJ115" s="376"/>
      <c r="ERK115" s="376"/>
      <c r="ERL115" s="376"/>
      <c r="ERM115" s="376"/>
      <c r="ERN115" s="376"/>
      <c r="ERO115" s="376"/>
      <c r="ERP115" s="376"/>
      <c r="ERQ115" s="376"/>
      <c r="ERR115" s="376"/>
      <c r="ERS115" s="376"/>
      <c r="ERT115" s="376"/>
      <c r="ERU115" s="376"/>
      <c r="ERV115" s="376"/>
      <c r="ERW115" s="376"/>
      <c r="ERX115" s="376"/>
      <c r="ERY115" s="376"/>
      <c r="ERZ115" s="376"/>
      <c r="ESA115" s="376"/>
      <c r="ESB115" s="376"/>
      <c r="ESC115" s="376"/>
      <c r="ESD115" s="376"/>
      <c r="ESE115" s="376"/>
      <c r="ESF115" s="376"/>
      <c r="ESG115" s="376"/>
      <c r="ESH115" s="376"/>
      <c r="ESI115" s="376"/>
      <c r="ESJ115" s="376"/>
      <c r="ESK115" s="376"/>
      <c r="ESL115" s="376"/>
      <c r="ESM115" s="376"/>
      <c r="ESN115" s="376"/>
      <c r="ESO115" s="376"/>
      <c r="ESP115" s="376"/>
      <c r="ESQ115" s="376"/>
      <c r="ESR115" s="376"/>
      <c r="ESS115" s="376"/>
      <c r="EST115" s="376"/>
      <c r="ESU115" s="376"/>
      <c r="ESV115" s="376"/>
      <c r="ESW115" s="376"/>
      <c r="ESX115" s="376"/>
      <c r="ESY115" s="376"/>
      <c r="ESZ115" s="376"/>
      <c r="ETA115" s="376"/>
      <c r="ETB115" s="376"/>
      <c r="ETC115" s="376"/>
      <c r="ETD115" s="376"/>
      <c r="ETE115" s="376"/>
      <c r="ETF115" s="376"/>
      <c r="ETG115" s="376"/>
      <c r="ETH115" s="376"/>
      <c r="ETI115" s="376"/>
      <c r="ETJ115" s="376"/>
      <c r="ETK115" s="376"/>
      <c r="ETL115" s="376"/>
      <c r="ETM115" s="376"/>
      <c r="ETN115" s="376"/>
      <c r="ETO115" s="376"/>
      <c r="ETP115" s="376"/>
      <c r="ETQ115" s="376"/>
      <c r="ETR115" s="376"/>
      <c r="ETS115" s="376"/>
      <c r="ETT115" s="376"/>
      <c r="ETU115" s="376"/>
      <c r="ETV115" s="376"/>
      <c r="ETW115" s="376"/>
      <c r="ETX115" s="376"/>
      <c r="ETY115" s="376"/>
      <c r="ETZ115" s="376"/>
      <c r="EUA115" s="376"/>
      <c r="EUB115" s="376"/>
      <c r="EUC115" s="376"/>
      <c r="EUD115" s="376"/>
      <c r="EUE115" s="376"/>
      <c r="EUF115" s="376"/>
      <c r="EUG115" s="376"/>
      <c r="EUH115" s="376"/>
      <c r="EUI115" s="376"/>
      <c r="EUJ115" s="376"/>
      <c r="EUK115" s="376"/>
      <c r="EUL115" s="376"/>
      <c r="EUM115" s="376"/>
      <c r="EUN115" s="376"/>
      <c r="EUO115" s="376"/>
      <c r="EUP115" s="376"/>
      <c r="EUQ115" s="376"/>
      <c r="EUR115" s="376"/>
      <c r="EUS115" s="376"/>
      <c r="EUT115" s="376"/>
      <c r="EUU115" s="376"/>
      <c r="EUV115" s="376"/>
      <c r="EUW115" s="376"/>
      <c r="EUX115" s="376"/>
      <c r="EUY115" s="376"/>
      <c r="EUZ115" s="376"/>
      <c r="EVA115" s="376"/>
      <c r="EVB115" s="376"/>
      <c r="EVC115" s="376"/>
      <c r="EVD115" s="376"/>
      <c r="EVE115" s="376"/>
      <c r="EVF115" s="376"/>
      <c r="EVG115" s="376"/>
      <c r="EVH115" s="376"/>
      <c r="EVI115" s="376"/>
      <c r="EVJ115" s="376"/>
      <c r="EVK115" s="376"/>
      <c r="EVL115" s="376"/>
      <c r="EVM115" s="376"/>
      <c r="EVN115" s="376"/>
      <c r="EVO115" s="376"/>
      <c r="EVP115" s="376"/>
      <c r="EVQ115" s="376"/>
      <c r="EVR115" s="376"/>
      <c r="EVS115" s="376"/>
      <c r="EVT115" s="376"/>
      <c r="EVU115" s="376"/>
      <c r="EVV115" s="376"/>
      <c r="EVW115" s="376"/>
      <c r="EVX115" s="376"/>
      <c r="EVY115" s="376"/>
      <c r="EVZ115" s="376"/>
      <c r="EWA115" s="376"/>
      <c r="EWB115" s="376"/>
      <c r="EWC115" s="376"/>
      <c r="EWD115" s="376"/>
      <c r="EWE115" s="376"/>
      <c r="EWF115" s="376"/>
      <c r="EWG115" s="376"/>
      <c r="EWH115" s="376"/>
      <c r="EWI115" s="376"/>
      <c r="EWJ115" s="376"/>
      <c r="EWK115" s="376"/>
      <c r="EWL115" s="376"/>
      <c r="EWM115" s="376"/>
      <c r="EWN115" s="376"/>
      <c r="EWO115" s="376"/>
      <c r="EWP115" s="376"/>
      <c r="EWQ115" s="376"/>
      <c r="EWR115" s="376"/>
      <c r="EWS115" s="376"/>
      <c r="EWT115" s="376"/>
      <c r="EWU115" s="376"/>
      <c r="EWV115" s="376"/>
      <c r="EWW115" s="376"/>
      <c r="EWX115" s="376"/>
      <c r="EWY115" s="376"/>
      <c r="EWZ115" s="376"/>
      <c r="EXA115" s="376"/>
      <c r="EXB115" s="376"/>
      <c r="EXC115" s="376"/>
      <c r="EXD115" s="376"/>
      <c r="EXE115" s="376"/>
      <c r="EXF115" s="376"/>
      <c r="EXG115" s="376"/>
      <c r="EXH115" s="376"/>
      <c r="EXI115" s="376"/>
      <c r="EXJ115" s="376"/>
      <c r="EXK115" s="376"/>
      <c r="EXL115" s="376"/>
      <c r="EXM115" s="376"/>
      <c r="EXN115" s="376"/>
      <c r="EXO115" s="376"/>
      <c r="EXP115" s="376"/>
      <c r="EXQ115" s="376"/>
      <c r="EXR115" s="376"/>
      <c r="EXS115" s="376"/>
      <c r="EXT115" s="376"/>
      <c r="EXU115" s="376"/>
      <c r="EXV115" s="376"/>
      <c r="EXW115" s="376"/>
      <c r="EXX115" s="376"/>
      <c r="EXY115" s="376"/>
      <c r="EXZ115" s="376"/>
      <c r="EYA115" s="376"/>
      <c r="EYB115" s="376"/>
      <c r="EYC115" s="376"/>
      <c r="EYD115" s="376"/>
      <c r="EYE115" s="376"/>
      <c r="EYF115" s="376"/>
      <c r="EYG115" s="376"/>
      <c r="EYH115" s="376"/>
      <c r="EYI115" s="376"/>
      <c r="EYJ115" s="376"/>
      <c r="EYK115" s="376"/>
      <c r="EYL115" s="376"/>
      <c r="EYM115" s="376"/>
      <c r="EYN115" s="376"/>
      <c r="EYO115" s="376"/>
      <c r="EYP115" s="376"/>
      <c r="EYQ115" s="376"/>
      <c r="EYR115" s="376"/>
      <c r="EYS115" s="376"/>
      <c r="EYT115" s="376"/>
      <c r="EYU115" s="376"/>
      <c r="EYV115" s="376"/>
      <c r="EYW115" s="376"/>
      <c r="EYX115" s="376"/>
      <c r="EYY115" s="376"/>
      <c r="EYZ115" s="376"/>
      <c r="EZA115" s="376"/>
      <c r="EZB115" s="376"/>
      <c r="EZC115" s="376"/>
      <c r="EZD115" s="376"/>
      <c r="EZE115" s="376"/>
      <c r="EZF115" s="376"/>
      <c r="EZG115" s="376"/>
      <c r="EZH115" s="376"/>
      <c r="EZI115" s="376"/>
      <c r="EZJ115" s="376"/>
      <c r="EZK115" s="376"/>
      <c r="EZL115" s="376"/>
      <c r="EZM115" s="376"/>
      <c r="EZN115" s="376"/>
      <c r="EZO115" s="376"/>
      <c r="EZP115" s="376"/>
      <c r="EZQ115" s="376"/>
      <c r="EZR115" s="376"/>
      <c r="EZS115" s="376"/>
      <c r="EZT115" s="376"/>
      <c r="EZU115" s="376"/>
      <c r="EZV115" s="376"/>
      <c r="EZW115" s="376"/>
      <c r="EZX115" s="376"/>
      <c r="EZY115" s="376"/>
      <c r="EZZ115" s="376"/>
      <c r="FAA115" s="376"/>
      <c r="FAB115" s="376"/>
      <c r="FAC115" s="376"/>
      <c r="FAD115" s="376"/>
      <c r="FAE115" s="376"/>
      <c r="FAF115" s="376"/>
      <c r="FAG115" s="376"/>
      <c r="FAH115" s="376"/>
      <c r="FAI115" s="376"/>
      <c r="FAJ115" s="376"/>
      <c r="FAK115" s="376"/>
      <c r="FAL115" s="376"/>
      <c r="FAM115" s="376"/>
      <c r="FAN115" s="376"/>
      <c r="FAO115" s="376"/>
      <c r="FAP115" s="376"/>
      <c r="FAQ115" s="376"/>
      <c r="FAR115" s="376"/>
      <c r="FAS115" s="376"/>
      <c r="FAT115" s="376"/>
      <c r="FAU115" s="376"/>
      <c r="FAV115" s="376"/>
      <c r="FAW115" s="376"/>
      <c r="FAX115" s="376"/>
      <c r="FAY115" s="376"/>
      <c r="FAZ115" s="376"/>
      <c r="FBA115" s="376"/>
      <c r="FBB115" s="376"/>
      <c r="FBC115" s="376"/>
      <c r="FBD115" s="376"/>
      <c r="FBE115" s="376"/>
      <c r="FBF115" s="376"/>
      <c r="FBG115" s="376"/>
      <c r="FBH115" s="376"/>
      <c r="FBI115" s="376"/>
      <c r="FBJ115" s="376"/>
      <c r="FBK115" s="376"/>
      <c r="FBL115" s="376"/>
      <c r="FBM115" s="376"/>
      <c r="FBN115" s="376"/>
      <c r="FBO115" s="376"/>
      <c r="FBP115" s="376"/>
      <c r="FBQ115" s="376"/>
      <c r="FBR115" s="376"/>
      <c r="FBS115" s="376"/>
      <c r="FBT115" s="376"/>
      <c r="FBU115" s="376"/>
      <c r="FBV115" s="376"/>
      <c r="FBW115" s="376"/>
      <c r="FBX115" s="376"/>
      <c r="FBY115" s="376"/>
      <c r="FBZ115" s="376"/>
      <c r="FCA115" s="376"/>
      <c r="FCB115" s="376"/>
      <c r="FCC115" s="376"/>
      <c r="FCD115" s="376"/>
      <c r="FCE115" s="376"/>
      <c r="FCF115" s="376"/>
      <c r="FCG115" s="376"/>
      <c r="FCH115" s="376"/>
      <c r="FCI115" s="376"/>
      <c r="FCJ115" s="376"/>
      <c r="FCK115" s="376"/>
      <c r="FCL115" s="376"/>
      <c r="FCM115" s="376"/>
      <c r="FCN115" s="376"/>
      <c r="FCO115" s="376"/>
      <c r="FCP115" s="376"/>
      <c r="FCQ115" s="376"/>
      <c r="FCR115" s="376"/>
      <c r="FCS115" s="376"/>
      <c r="FCT115" s="376"/>
      <c r="FCU115" s="376"/>
      <c r="FCV115" s="376"/>
      <c r="FCW115" s="376"/>
      <c r="FCX115" s="376"/>
      <c r="FCY115" s="376"/>
      <c r="FCZ115" s="376"/>
      <c r="FDA115" s="376"/>
      <c r="FDB115" s="376"/>
      <c r="FDC115" s="376"/>
      <c r="FDD115" s="376"/>
      <c r="FDE115" s="376"/>
      <c r="FDF115" s="376"/>
      <c r="FDG115" s="376"/>
      <c r="FDH115" s="376"/>
      <c r="FDI115" s="376"/>
      <c r="FDJ115" s="376"/>
      <c r="FDK115" s="376"/>
      <c r="FDL115" s="376"/>
      <c r="FDM115" s="376"/>
      <c r="FDN115" s="376"/>
      <c r="FDO115" s="376"/>
      <c r="FDP115" s="376"/>
      <c r="FDQ115" s="376"/>
      <c r="FDR115" s="376"/>
      <c r="FDS115" s="376"/>
      <c r="FDT115" s="376"/>
      <c r="FDU115" s="376"/>
      <c r="FDV115" s="376"/>
      <c r="FDW115" s="376"/>
      <c r="FDX115" s="376"/>
      <c r="FDY115" s="376"/>
      <c r="FDZ115" s="376"/>
      <c r="FEA115" s="376"/>
      <c r="FEB115" s="376"/>
      <c r="FEC115" s="376"/>
      <c r="FED115" s="376"/>
      <c r="FEE115" s="376"/>
      <c r="FEF115" s="376"/>
      <c r="FEG115" s="376"/>
      <c r="FEH115" s="376"/>
      <c r="FEI115" s="376"/>
      <c r="FEJ115" s="376"/>
      <c r="FEK115" s="376"/>
      <c r="FEL115" s="376"/>
      <c r="FEM115" s="376"/>
      <c r="FEN115" s="376"/>
      <c r="FEO115" s="376"/>
      <c r="FEP115" s="376"/>
      <c r="FEQ115" s="376"/>
      <c r="FER115" s="376"/>
      <c r="FES115" s="376"/>
      <c r="FET115" s="376"/>
      <c r="FEU115" s="376"/>
      <c r="FEV115" s="376"/>
      <c r="FEW115" s="376"/>
      <c r="FEX115" s="376"/>
      <c r="FEY115" s="376"/>
      <c r="FEZ115" s="376"/>
      <c r="FFA115" s="376"/>
      <c r="FFB115" s="376"/>
      <c r="FFC115" s="376"/>
      <c r="FFD115" s="376"/>
      <c r="FFE115" s="376"/>
      <c r="FFF115" s="376"/>
      <c r="FFG115" s="376"/>
      <c r="FFH115" s="376"/>
      <c r="FFI115" s="376"/>
      <c r="FFJ115" s="376"/>
      <c r="FFK115" s="376"/>
      <c r="FFL115" s="376"/>
      <c r="FFM115" s="376"/>
      <c r="FFN115" s="376"/>
      <c r="FFO115" s="376"/>
      <c r="FFP115" s="376"/>
      <c r="FFQ115" s="376"/>
      <c r="FFR115" s="376"/>
      <c r="FFS115" s="376"/>
      <c r="FFT115" s="376"/>
      <c r="FFU115" s="376"/>
      <c r="FFV115" s="376"/>
      <c r="FFW115" s="376"/>
      <c r="FFX115" s="376"/>
      <c r="FFY115" s="376"/>
      <c r="FFZ115" s="376"/>
      <c r="FGA115" s="376"/>
      <c r="FGB115" s="376"/>
      <c r="FGC115" s="376"/>
      <c r="FGD115" s="376"/>
      <c r="FGE115" s="376"/>
      <c r="FGF115" s="376"/>
      <c r="FGG115" s="376"/>
      <c r="FGH115" s="376"/>
      <c r="FGI115" s="376"/>
      <c r="FGJ115" s="376"/>
      <c r="FGK115" s="376"/>
      <c r="FGL115" s="376"/>
      <c r="FGM115" s="376"/>
      <c r="FGN115" s="376"/>
      <c r="FGO115" s="376"/>
      <c r="FGP115" s="376"/>
      <c r="FGQ115" s="376"/>
      <c r="FGR115" s="376"/>
      <c r="FGS115" s="376"/>
      <c r="FGT115" s="376"/>
      <c r="FGU115" s="376"/>
      <c r="FGV115" s="376"/>
      <c r="FGW115" s="376"/>
      <c r="FGX115" s="376"/>
      <c r="FGY115" s="376"/>
      <c r="FGZ115" s="376"/>
      <c r="FHA115" s="376"/>
      <c r="FHB115" s="376"/>
      <c r="FHC115" s="376"/>
      <c r="FHD115" s="376"/>
      <c r="FHE115" s="376"/>
      <c r="FHF115" s="376"/>
      <c r="FHG115" s="376"/>
      <c r="FHH115" s="376"/>
      <c r="FHI115" s="376"/>
      <c r="FHJ115" s="376"/>
      <c r="FHK115" s="376"/>
      <c r="FHL115" s="376"/>
      <c r="FHM115" s="376"/>
      <c r="FHN115" s="376"/>
      <c r="FHO115" s="376"/>
      <c r="FHP115" s="376"/>
      <c r="FHQ115" s="376"/>
      <c r="FHR115" s="376"/>
      <c r="FHS115" s="376"/>
      <c r="FHT115" s="376"/>
      <c r="FHU115" s="376"/>
      <c r="FHV115" s="376"/>
      <c r="FHW115" s="376"/>
      <c r="FHX115" s="376"/>
      <c r="FHY115" s="376"/>
      <c r="FHZ115" s="376"/>
      <c r="FIA115" s="376"/>
      <c r="FIB115" s="376"/>
      <c r="FIC115" s="376"/>
      <c r="FID115" s="376"/>
      <c r="FIE115" s="376"/>
      <c r="FIF115" s="376"/>
      <c r="FIG115" s="376"/>
      <c r="FIH115" s="376"/>
      <c r="FII115" s="376"/>
      <c r="FIJ115" s="376"/>
      <c r="FIK115" s="376"/>
      <c r="FIL115" s="376"/>
      <c r="FIM115" s="376"/>
      <c r="FIN115" s="376"/>
      <c r="FIO115" s="376"/>
      <c r="FIP115" s="376"/>
      <c r="FIQ115" s="376"/>
      <c r="FIR115" s="376"/>
      <c r="FIS115" s="376"/>
      <c r="FIT115" s="376"/>
      <c r="FIU115" s="376"/>
      <c r="FIV115" s="376"/>
      <c r="FIW115" s="376"/>
      <c r="FIX115" s="376"/>
      <c r="FIY115" s="376"/>
      <c r="FIZ115" s="376"/>
      <c r="FJA115" s="376"/>
      <c r="FJB115" s="376"/>
      <c r="FJC115" s="376"/>
      <c r="FJD115" s="376"/>
      <c r="FJE115" s="376"/>
      <c r="FJF115" s="376"/>
      <c r="FJG115" s="376"/>
      <c r="FJH115" s="376"/>
      <c r="FJI115" s="376"/>
      <c r="FJJ115" s="376"/>
      <c r="FJK115" s="376"/>
      <c r="FJL115" s="376"/>
      <c r="FJM115" s="376"/>
      <c r="FJN115" s="376"/>
      <c r="FJO115" s="376"/>
      <c r="FJP115" s="376"/>
      <c r="FJQ115" s="376"/>
      <c r="FJR115" s="376"/>
      <c r="FJS115" s="376"/>
      <c r="FJT115" s="376"/>
      <c r="FJU115" s="376"/>
      <c r="FJV115" s="376"/>
      <c r="FJW115" s="376"/>
      <c r="FJX115" s="376"/>
      <c r="FJY115" s="376"/>
      <c r="FJZ115" s="376"/>
      <c r="FKA115" s="376"/>
      <c r="FKB115" s="376"/>
      <c r="FKC115" s="376"/>
      <c r="FKD115" s="376"/>
      <c r="FKE115" s="376"/>
      <c r="FKF115" s="376"/>
      <c r="FKG115" s="376"/>
      <c r="FKH115" s="376"/>
      <c r="FKI115" s="376"/>
      <c r="FKJ115" s="376"/>
      <c r="FKK115" s="376"/>
      <c r="FKL115" s="376"/>
      <c r="FKM115" s="376"/>
      <c r="FKN115" s="376"/>
      <c r="FKO115" s="376"/>
      <c r="FKP115" s="376"/>
      <c r="FKQ115" s="376"/>
      <c r="FKR115" s="376"/>
      <c r="FKS115" s="376"/>
      <c r="FKT115" s="376"/>
      <c r="FKU115" s="376"/>
      <c r="FKV115" s="376"/>
      <c r="FKW115" s="376"/>
      <c r="FKX115" s="376"/>
      <c r="FKY115" s="376"/>
      <c r="FKZ115" s="376"/>
      <c r="FLA115" s="376"/>
      <c r="FLB115" s="376"/>
      <c r="FLC115" s="376"/>
      <c r="FLD115" s="376"/>
      <c r="FLE115" s="376"/>
      <c r="FLF115" s="376"/>
      <c r="FLG115" s="376"/>
      <c r="FLH115" s="376"/>
      <c r="FLI115" s="376"/>
      <c r="FLJ115" s="376"/>
      <c r="FLK115" s="376"/>
      <c r="FLL115" s="376"/>
      <c r="FLM115" s="376"/>
      <c r="FLN115" s="376"/>
      <c r="FLO115" s="376"/>
      <c r="FLP115" s="376"/>
      <c r="FLQ115" s="376"/>
      <c r="FLR115" s="376"/>
      <c r="FLS115" s="376"/>
      <c r="FLT115" s="376"/>
      <c r="FLU115" s="376"/>
      <c r="FLV115" s="376"/>
      <c r="FLW115" s="376"/>
      <c r="FLX115" s="376"/>
      <c r="FLY115" s="376"/>
      <c r="FLZ115" s="376"/>
      <c r="FMA115" s="376"/>
      <c r="FMB115" s="376"/>
      <c r="FMC115" s="376"/>
      <c r="FMD115" s="376"/>
      <c r="FME115" s="376"/>
      <c r="FMF115" s="376"/>
      <c r="FMG115" s="376"/>
      <c r="FMH115" s="376"/>
      <c r="FMI115" s="376"/>
      <c r="FMJ115" s="376"/>
      <c r="FMK115" s="376"/>
      <c r="FML115" s="376"/>
      <c r="FMM115" s="376"/>
      <c r="FMN115" s="376"/>
      <c r="FMO115" s="376"/>
      <c r="FMP115" s="376"/>
      <c r="FMQ115" s="376"/>
      <c r="FMR115" s="376"/>
      <c r="FMS115" s="376"/>
      <c r="FMT115" s="376"/>
      <c r="FMU115" s="376"/>
      <c r="FMV115" s="376"/>
      <c r="FMW115" s="376"/>
      <c r="FMX115" s="376"/>
      <c r="FMY115" s="376"/>
      <c r="FMZ115" s="376"/>
      <c r="FNA115" s="376"/>
      <c r="FNB115" s="376"/>
      <c r="FNC115" s="376"/>
      <c r="FND115" s="376"/>
      <c r="FNE115" s="376"/>
      <c r="FNF115" s="376"/>
      <c r="FNG115" s="376"/>
      <c r="FNH115" s="376"/>
      <c r="FNI115" s="376"/>
      <c r="FNJ115" s="376"/>
      <c r="FNK115" s="376"/>
      <c r="FNL115" s="376"/>
      <c r="FNM115" s="376"/>
      <c r="FNN115" s="376"/>
      <c r="FNO115" s="376"/>
      <c r="FNP115" s="376"/>
      <c r="FNQ115" s="376"/>
      <c r="FNR115" s="376"/>
      <c r="FNS115" s="376"/>
      <c r="FNT115" s="376"/>
      <c r="FNU115" s="376"/>
      <c r="FNV115" s="376"/>
      <c r="FNW115" s="376"/>
      <c r="FNX115" s="376"/>
      <c r="FNY115" s="376"/>
      <c r="FNZ115" s="376"/>
      <c r="FOA115" s="376"/>
      <c r="FOB115" s="376"/>
      <c r="FOC115" s="376"/>
      <c r="FOD115" s="376"/>
      <c r="FOE115" s="376"/>
      <c r="FOF115" s="376"/>
      <c r="FOG115" s="376"/>
      <c r="FOH115" s="376"/>
      <c r="FOI115" s="376"/>
      <c r="FOJ115" s="376"/>
      <c r="FOK115" s="376"/>
      <c r="FOL115" s="376"/>
      <c r="FOM115" s="376"/>
      <c r="FON115" s="376"/>
      <c r="FOO115" s="376"/>
      <c r="FOP115" s="376"/>
      <c r="FOQ115" s="376"/>
      <c r="FOR115" s="376"/>
      <c r="FOS115" s="376"/>
      <c r="FOT115" s="376"/>
      <c r="FOU115" s="376"/>
      <c r="FOV115" s="376"/>
      <c r="FOW115" s="376"/>
      <c r="FOX115" s="376"/>
      <c r="FOY115" s="376"/>
      <c r="FOZ115" s="376"/>
      <c r="FPA115" s="376"/>
      <c r="FPB115" s="376"/>
      <c r="FPC115" s="376"/>
      <c r="FPD115" s="376"/>
      <c r="FPE115" s="376"/>
      <c r="FPF115" s="376"/>
      <c r="FPG115" s="376"/>
      <c r="FPH115" s="376"/>
      <c r="FPI115" s="376"/>
      <c r="FPJ115" s="376"/>
      <c r="FPK115" s="376"/>
      <c r="FPL115" s="376"/>
      <c r="FPM115" s="376"/>
      <c r="FPN115" s="376"/>
      <c r="FPO115" s="376"/>
      <c r="FPP115" s="376"/>
      <c r="FPQ115" s="376"/>
      <c r="FPR115" s="376"/>
      <c r="FPS115" s="376"/>
      <c r="FPT115" s="376"/>
      <c r="FPU115" s="376"/>
      <c r="FPV115" s="376"/>
      <c r="FPW115" s="376"/>
      <c r="FPX115" s="376"/>
      <c r="FPY115" s="376"/>
      <c r="FPZ115" s="376"/>
      <c r="FQA115" s="376"/>
      <c r="FQB115" s="376"/>
      <c r="FQC115" s="376"/>
      <c r="FQD115" s="376"/>
      <c r="FQE115" s="376"/>
      <c r="FQF115" s="376"/>
      <c r="FQG115" s="376"/>
      <c r="FQH115" s="376"/>
      <c r="FQI115" s="376"/>
      <c r="FQJ115" s="376"/>
      <c r="FQK115" s="376"/>
      <c r="FQL115" s="376"/>
      <c r="FQM115" s="376"/>
      <c r="FQN115" s="376"/>
      <c r="FQO115" s="376"/>
      <c r="FQP115" s="376"/>
      <c r="FQQ115" s="376"/>
      <c r="FQR115" s="376"/>
      <c r="FQS115" s="376"/>
      <c r="FQT115" s="376"/>
      <c r="FQU115" s="376"/>
      <c r="FQV115" s="376"/>
      <c r="FQW115" s="376"/>
      <c r="FQX115" s="376"/>
      <c r="FQY115" s="376"/>
      <c r="FQZ115" s="376"/>
      <c r="FRA115" s="376"/>
      <c r="FRB115" s="376"/>
      <c r="FRC115" s="376"/>
      <c r="FRD115" s="376"/>
      <c r="FRE115" s="376"/>
      <c r="FRF115" s="376"/>
      <c r="FRG115" s="376"/>
      <c r="FRH115" s="376"/>
      <c r="FRI115" s="376"/>
      <c r="FRJ115" s="376"/>
      <c r="FRK115" s="376"/>
      <c r="FRL115" s="376"/>
      <c r="FRM115" s="376"/>
      <c r="FRN115" s="376"/>
      <c r="FRO115" s="376"/>
      <c r="FRP115" s="376"/>
      <c r="FRQ115" s="376"/>
      <c r="FRR115" s="376"/>
      <c r="FRS115" s="376"/>
      <c r="FRT115" s="376"/>
      <c r="FRU115" s="376"/>
      <c r="FRV115" s="376"/>
      <c r="FRW115" s="376"/>
      <c r="FRX115" s="376"/>
      <c r="FRY115" s="376"/>
      <c r="FRZ115" s="376"/>
      <c r="FSA115" s="376"/>
      <c r="FSB115" s="376"/>
      <c r="FSC115" s="376"/>
      <c r="FSD115" s="376"/>
      <c r="FSE115" s="376"/>
      <c r="FSF115" s="376"/>
      <c r="FSG115" s="376"/>
      <c r="FSH115" s="376"/>
      <c r="FSI115" s="376"/>
      <c r="FSJ115" s="376"/>
      <c r="FSK115" s="376"/>
      <c r="FSL115" s="376"/>
      <c r="FSM115" s="376"/>
      <c r="FSN115" s="376"/>
      <c r="FSO115" s="376"/>
      <c r="FSP115" s="376"/>
      <c r="FSQ115" s="376"/>
      <c r="FSR115" s="376"/>
      <c r="FSS115" s="376"/>
      <c r="FST115" s="376"/>
      <c r="FSU115" s="376"/>
      <c r="FSV115" s="376"/>
      <c r="FSW115" s="376"/>
      <c r="FSX115" s="376"/>
      <c r="FSY115" s="376"/>
      <c r="FSZ115" s="376"/>
      <c r="FTA115" s="376"/>
      <c r="FTB115" s="376"/>
      <c r="FTC115" s="376"/>
      <c r="FTD115" s="376"/>
      <c r="FTE115" s="376"/>
      <c r="FTF115" s="376"/>
      <c r="FTG115" s="376"/>
      <c r="FTH115" s="376"/>
      <c r="FTI115" s="376"/>
      <c r="FTJ115" s="376"/>
      <c r="FTK115" s="376"/>
      <c r="FTL115" s="376"/>
      <c r="FTM115" s="376"/>
      <c r="FTN115" s="376"/>
      <c r="FTO115" s="376"/>
      <c r="FTP115" s="376"/>
      <c r="FTQ115" s="376"/>
      <c r="FTR115" s="376"/>
      <c r="FTS115" s="376"/>
      <c r="FTT115" s="376"/>
      <c r="FTU115" s="376"/>
      <c r="FTV115" s="376"/>
      <c r="FTW115" s="376"/>
      <c r="FTX115" s="376"/>
      <c r="FTY115" s="376"/>
      <c r="FTZ115" s="376"/>
      <c r="FUA115" s="376"/>
      <c r="FUB115" s="376"/>
      <c r="FUC115" s="376"/>
      <c r="FUD115" s="376"/>
      <c r="FUE115" s="376"/>
      <c r="FUF115" s="376"/>
      <c r="FUG115" s="376"/>
      <c r="FUH115" s="376"/>
      <c r="FUI115" s="376"/>
      <c r="FUJ115" s="376"/>
      <c r="FUK115" s="376"/>
      <c r="FUL115" s="376"/>
      <c r="FUM115" s="376"/>
      <c r="FUN115" s="376"/>
      <c r="FUO115" s="376"/>
      <c r="FUP115" s="376"/>
      <c r="FUQ115" s="376"/>
      <c r="FUR115" s="376"/>
      <c r="FUS115" s="376"/>
      <c r="FUT115" s="376"/>
      <c r="FUU115" s="376"/>
      <c r="FUV115" s="376"/>
      <c r="FUW115" s="376"/>
      <c r="FUX115" s="376"/>
      <c r="FUY115" s="376"/>
      <c r="FUZ115" s="376"/>
      <c r="FVA115" s="376"/>
      <c r="FVB115" s="376"/>
      <c r="FVC115" s="376"/>
      <c r="FVD115" s="376"/>
      <c r="FVE115" s="376"/>
      <c r="FVF115" s="376"/>
      <c r="FVG115" s="376"/>
      <c r="FVH115" s="376"/>
      <c r="FVI115" s="376"/>
      <c r="FVJ115" s="376"/>
      <c r="FVK115" s="376"/>
      <c r="FVL115" s="376"/>
      <c r="FVM115" s="376"/>
      <c r="FVN115" s="376"/>
      <c r="FVO115" s="376"/>
      <c r="FVP115" s="376"/>
      <c r="FVQ115" s="376"/>
      <c r="FVR115" s="376"/>
      <c r="FVS115" s="376"/>
      <c r="FVT115" s="376"/>
      <c r="FVU115" s="376"/>
      <c r="FVV115" s="376"/>
      <c r="FVW115" s="376"/>
      <c r="FVX115" s="376"/>
      <c r="FVY115" s="376"/>
      <c r="FVZ115" s="376"/>
      <c r="FWA115" s="376"/>
      <c r="FWB115" s="376"/>
      <c r="FWC115" s="376"/>
      <c r="FWD115" s="376"/>
      <c r="FWE115" s="376"/>
      <c r="FWF115" s="376"/>
      <c r="FWG115" s="376"/>
      <c r="FWH115" s="376"/>
      <c r="FWI115" s="376"/>
      <c r="FWJ115" s="376"/>
      <c r="FWK115" s="376"/>
      <c r="FWL115" s="376"/>
      <c r="FWM115" s="376"/>
      <c r="FWN115" s="376"/>
      <c r="FWO115" s="376"/>
      <c r="FWP115" s="376"/>
      <c r="FWQ115" s="376"/>
      <c r="FWR115" s="376"/>
      <c r="FWS115" s="376"/>
      <c r="FWT115" s="376"/>
      <c r="FWU115" s="376"/>
      <c r="FWV115" s="376"/>
      <c r="FWW115" s="376"/>
      <c r="FWX115" s="376"/>
      <c r="FWY115" s="376"/>
      <c r="FWZ115" s="376"/>
      <c r="FXA115" s="376"/>
      <c r="FXB115" s="376"/>
      <c r="FXC115" s="376"/>
      <c r="FXD115" s="376"/>
      <c r="FXE115" s="376"/>
      <c r="FXF115" s="376"/>
      <c r="FXG115" s="376"/>
      <c r="FXH115" s="376"/>
      <c r="FXI115" s="376"/>
      <c r="FXJ115" s="376"/>
      <c r="FXK115" s="376"/>
      <c r="FXL115" s="376"/>
      <c r="FXM115" s="376"/>
      <c r="FXN115" s="376"/>
      <c r="FXO115" s="376"/>
      <c r="FXP115" s="376"/>
      <c r="FXQ115" s="376"/>
      <c r="FXR115" s="376"/>
      <c r="FXS115" s="376"/>
      <c r="FXT115" s="376"/>
      <c r="FXU115" s="376"/>
      <c r="FXV115" s="376"/>
      <c r="FXW115" s="376"/>
      <c r="FXX115" s="376"/>
      <c r="FXY115" s="376"/>
      <c r="FXZ115" s="376"/>
      <c r="FYA115" s="376"/>
      <c r="FYB115" s="376"/>
      <c r="FYC115" s="376"/>
      <c r="FYD115" s="376"/>
      <c r="FYE115" s="376"/>
      <c r="FYF115" s="376"/>
      <c r="FYG115" s="376"/>
      <c r="FYH115" s="376"/>
      <c r="FYI115" s="376"/>
      <c r="FYJ115" s="376"/>
      <c r="FYK115" s="376"/>
      <c r="FYL115" s="376"/>
      <c r="FYM115" s="376"/>
      <c r="FYN115" s="376"/>
      <c r="FYO115" s="376"/>
      <c r="FYP115" s="376"/>
      <c r="FYQ115" s="376"/>
      <c r="FYR115" s="376"/>
      <c r="FYS115" s="376"/>
      <c r="FYT115" s="376"/>
      <c r="FYU115" s="376"/>
      <c r="FYV115" s="376"/>
      <c r="FYW115" s="376"/>
      <c r="FYX115" s="376"/>
      <c r="FYY115" s="376"/>
      <c r="FYZ115" s="376"/>
      <c r="FZA115" s="376"/>
      <c r="FZB115" s="376"/>
      <c r="FZC115" s="376"/>
      <c r="FZD115" s="376"/>
      <c r="FZE115" s="376"/>
      <c r="FZF115" s="376"/>
      <c r="FZG115" s="376"/>
      <c r="FZH115" s="376"/>
      <c r="FZI115" s="376"/>
      <c r="FZJ115" s="376"/>
      <c r="FZK115" s="376"/>
      <c r="FZL115" s="376"/>
      <c r="FZM115" s="376"/>
      <c r="FZN115" s="376"/>
      <c r="FZO115" s="376"/>
      <c r="FZP115" s="376"/>
      <c r="FZQ115" s="376"/>
      <c r="FZR115" s="376"/>
      <c r="FZS115" s="376"/>
      <c r="FZT115" s="376"/>
      <c r="FZU115" s="376"/>
      <c r="FZV115" s="376"/>
      <c r="FZW115" s="376"/>
      <c r="FZX115" s="376"/>
      <c r="FZY115" s="376"/>
      <c r="FZZ115" s="376"/>
      <c r="GAA115" s="376"/>
      <c r="GAB115" s="376"/>
      <c r="GAC115" s="376"/>
      <c r="GAD115" s="376"/>
      <c r="GAE115" s="376"/>
      <c r="GAF115" s="376"/>
      <c r="GAG115" s="376"/>
      <c r="GAH115" s="376"/>
      <c r="GAI115" s="376"/>
      <c r="GAJ115" s="376"/>
      <c r="GAK115" s="376"/>
      <c r="GAL115" s="376"/>
      <c r="GAM115" s="376"/>
      <c r="GAN115" s="376"/>
      <c r="GAO115" s="376"/>
      <c r="GAP115" s="376"/>
      <c r="GAQ115" s="376"/>
      <c r="GAR115" s="376"/>
      <c r="GAS115" s="376"/>
      <c r="GAT115" s="376"/>
      <c r="GAU115" s="376"/>
      <c r="GAV115" s="376"/>
      <c r="GAW115" s="376"/>
      <c r="GAX115" s="376"/>
      <c r="GAY115" s="376"/>
      <c r="GAZ115" s="376"/>
      <c r="GBA115" s="376"/>
      <c r="GBB115" s="376"/>
      <c r="GBC115" s="376"/>
      <c r="GBD115" s="376"/>
      <c r="GBE115" s="376"/>
      <c r="GBF115" s="376"/>
      <c r="GBG115" s="376"/>
      <c r="GBH115" s="376"/>
      <c r="GBI115" s="376"/>
      <c r="GBJ115" s="376"/>
      <c r="GBK115" s="376"/>
      <c r="GBL115" s="376"/>
      <c r="GBM115" s="376"/>
      <c r="GBN115" s="376"/>
      <c r="GBO115" s="376"/>
      <c r="GBP115" s="376"/>
      <c r="GBQ115" s="376"/>
      <c r="GBR115" s="376"/>
      <c r="GBS115" s="376"/>
      <c r="GBT115" s="376"/>
      <c r="GBU115" s="376"/>
      <c r="GBV115" s="376"/>
      <c r="GBW115" s="376"/>
      <c r="GBX115" s="376"/>
      <c r="GBY115" s="376"/>
      <c r="GBZ115" s="376"/>
      <c r="GCA115" s="376"/>
      <c r="GCB115" s="376"/>
      <c r="GCC115" s="376"/>
      <c r="GCD115" s="376"/>
      <c r="GCE115" s="376"/>
      <c r="GCF115" s="376"/>
      <c r="GCG115" s="376"/>
      <c r="GCH115" s="376"/>
      <c r="GCI115" s="376"/>
      <c r="GCJ115" s="376"/>
      <c r="GCK115" s="376"/>
      <c r="GCL115" s="376"/>
      <c r="GCM115" s="376"/>
      <c r="GCN115" s="376"/>
      <c r="GCO115" s="376"/>
      <c r="GCP115" s="376"/>
      <c r="GCQ115" s="376"/>
      <c r="GCR115" s="376"/>
      <c r="GCS115" s="376"/>
      <c r="GCT115" s="376"/>
      <c r="GCU115" s="376"/>
      <c r="GCV115" s="376"/>
      <c r="GCW115" s="376"/>
      <c r="GCX115" s="376"/>
      <c r="GCY115" s="376"/>
      <c r="GCZ115" s="376"/>
      <c r="GDA115" s="376"/>
      <c r="GDB115" s="376"/>
      <c r="GDC115" s="376"/>
      <c r="GDD115" s="376"/>
      <c r="GDE115" s="376"/>
      <c r="GDF115" s="376"/>
      <c r="GDG115" s="376"/>
      <c r="GDH115" s="376"/>
      <c r="GDI115" s="376"/>
      <c r="GDJ115" s="376"/>
      <c r="GDK115" s="376"/>
      <c r="GDL115" s="376"/>
      <c r="GDM115" s="376"/>
      <c r="GDN115" s="376"/>
      <c r="GDO115" s="376"/>
      <c r="GDP115" s="376"/>
      <c r="GDQ115" s="376"/>
      <c r="GDR115" s="376"/>
      <c r="GDS115" s="376"/>
      <c r="GDT115" s="376"/>
      <c r="GDU115" s="376"/>
      <c r="GDV115" s="376"/>
      <c r="GDW115" s="376"/>
      <c r="GDX115" s="376"/>
      <c r="GDY115" s="376"/>
      <c r="GDZ115" s="376"/>
      <c r="GEA115" s="376"/>
      <c r="GEB115" s="376"/>
      <c r="GEC115" s="376"/>
      <c r="GED115" s="376"/>
      <c r="GEE115" s="376"/>
      <c r="GEF115" s="376"/>
      <c r="GEG115" s="376"/>
      <c r="GEH115" s="376"/>
      <c r="GEI115" s="376"/>
      <c r="GEJ115" s="376"/>
      <c r="GEK115" s="376"/>
      <c r="GEL115" s="376"/>
      <c r="GEM115" s="376"/>
      <c r="GEN115" s="376"/>
      <c r="GEO115" s="376"/>
      <c r="GEP115" s="376"/>
      <c r="GEQ115" s="376"/>
      <c r="GER115" s="376"/>
      <c r="GES115" s="376"/>
      <c r="GET115" s="376"/>
      <c r="GEU115" s="376"/>
      <c r="GEV115" s="376"/>
      <c r="GEW115" s="376"/>
      <c r="GEX115" s="376"/>
      <c r="GEY115" s="376"/>
      <c r="GEZ115" s="376"/>
      <c r="GFA115" s="376"/>
      <c r="GFB115" s="376"/>
      <c r="GFC115" s="376"/>
      <c r="GFD115" s="376"/>
      <c r="GFE115" s="376"/>
      <c r="GFF115" s="376"/>
      <c r="GFG115" s="376"/>
      <c r="GFH115" s="376"/>
      <c r="GFI115" s="376"/>
      <c r="GFJ115" s="376"/>
      <c r="GFK115" s="376"/>
      <c r="GFL115" s="376"/>
      <c r="GFM115" s="376"/>
      <c r="GFN115" s="376"/>
      <c r="GFO115" s="376"/>
      <c r="GFP115" s="376"/>
      <c r="GFQ115" s="376"/>
      <c r="GFR115" s="376"/>
      <c r="GFS115" s="376"/>
      <c r="GFT115" s="376"/>
      <c r="GFU115" s="376"/>
      <c r="GFV115" s="376"/>
      <c r="GFW115" s="376"/>
      <c r="GFX115" s="376"/>
      <c r="GFY115" s="376"/>
      <c r="GFZ115" s="376"/>
      <c r="GGA115" s="376"/>
      <c r="GGB115" s="376"/>
      <c r="GGC115" s="376"/>
      <c r="GGD115" s="376"/>
      <c r="GGE115" s="376"/>
      <c r="GGF115" s="376"/>
      <c r="GGG115" s="376"/>
      <c r="GGH115" s="376"/>
      <c r="GGI115" s="376"/>
      <c r="GGJ115" s="376"/>
      <c r="GGK115" s="376"/>
      <c r="GGL115" s="376"/>
      <c r="GGM115" s="376"/>
      <c r="GGN115" s="376"/>
      <c r="GGO115" s="376"/>
      <c r="GGP115" s="376"/>
      <c r="GGQ115" s="376"/>
      <c r="GGR115" s="376"/>
      <c r="GGS115" s="376"/>
      <c r="GGT115" s="376"/>
      <c r="GGU115" s="376"/>
      <c r="GGV115" s="376"/>
      <c r="GGW115" s="376"/>
      <c r="GGX115" s="376"/>
      <c r="GGY115" s="376"/>
      <c r="GGZ115" s="376"/>
      <c r="GHA115" s="376"/>
      <c r="GHB115" s="376"/>
      <c r="GHC115" s="376"/>
      <c r="GHD115" s="376"/>
      <c r="GHE115" s="376"/>
      <c r="GHF115" s="376"/>
      <c r="GHG115" s="376"/>
      <c r="GHH115" s="376"/>
      <c r="GHI115" s="376"/>
      <c r="GHJ115" s="376"/>
      <c r="GHK115" s="376"/>
      <c r="GHL115" s="376"/>
      <c r="GHM115" s="376"/>
      <c r="GHN115" s="376"/>
      <c r="GHO115" s="376"/>
      <c r="GHP115" s="376"/>
      <c r="GHQ115" s="376"/>
      <c r="GHR115" s="376"/>
      <c r="GHS115" s="376"/>
      <c r="GHT115" s="376"/>
      <c r="GHU115" s="376"/>
      <c r="GHV115" s="376"/>
      <c r="GHW115" s="376"/>
      <c r="GHX115" s="376"/>
      <c r="GHY115" s="376"/>
      <c r="GHZ115" s="376"/>
      <c r="GIA115" s="376"/>
      <c r="GIB115" s="376"/>
      <c r="GIC115" s="376"/>
      <c r="GID115" s="376"/>
      <c r="GIE115" s="376"/>
      <c r="GIF115" s="376"/>
      <c r="GIG115" s="376"/>
      <c r="GIH115" s="376"/>
      <c r="GII115" s="376"/>
      <c r="GIJ115" s="376"/>
      <c r="GIK115" s="376"/>
      <c r="GIL115" s="376"/>
      <c r="GIM115" s="376"/>
      <c r="GIN115" s="376"/>
      <c r="GIO115" s="376"/>
      <c r="GIP115" s="376"/>
      <c r="GIQ115" s="376"/>
      <c r="GIR115" s="376"/>
      <c r="GIS115" s="376"/>
      <c r="GIT115" s="376"/>
      <c r="GIU115" s="376"/>
      <c r="GIV115" s="376"/>
      <c r="GIW115" s="376"/>
      <c r="GIX115" s="376"/>
      <c r="GIY115" s="376"/>
      <c r="GIZ115" s="376"/>
      <c r="GJA115" s="376"/>
      <c r="GJB115" s="376"/>
      <c r="GJC115" s="376"/>
      <c r="GJD115" s="376"/>
      <c r="GJE115" s="376"/>
      <c r="GJF115" s="376"/>
      <c r="GJG115" s="376"/>
      <c r="GJH115" s="376"/>
      <c r="GJI115" s="376"/>
      <c r="GJJ115" s="376"/>
      <c r="GJK115" s="376"/>
      <c r="GJL115" s="376"/>
      <c r="GJM115" s="376"/>
      <c r="GJN115" s="376"/>
      <c r="GJO115" s="376"/>
      <c r="GJP115" s="376"/>
      <c r="GJQ115" s="376"/>
      <c r="GJR115" s="376"/>
      <c r="GJS115" s="376"/>
      <c r="GJT115" s="376"/>
      <c r="GJU115" s="376"/>
      <c r="GJV115" s="376"/>
      <c r="GJW115" s="376"/>
      <c r="GJX115" s="376"/>
      <c r="GJY115" s="376"/>
      <c r="GJZ115" s="376"/>
      <c r="GKA115" s="376"/>
      <c r="GKB115" s="376"/>
      <c r="GKC115" s="376"/>
      <c r="GKD115" s="376"/>
      <c r="GKE115" s="376"/>
      <c r="GKF115" s="376"/>
      <c r="GKG115" s="376"/>
      <c r="GKH115" s="376"/>
      <c r="GKI115" s="376"/>
      <c r="GKJ115" s="376"/>
      <c r="GKK115" s="376"/>
      <c r="GKL115" s="376"/>
      <c r="GKM115" s="376"/>
      <c r="GKN115" s="376"/>
      <c r="GKO115" s="376"/>
      <c r="GKP115" s="376"/>
      <c r="GKQ115" s="376"/>
      <c r="GKR115" s="376"/>
      <c r="GKS115" s="376"/>
      <c r="GKT115" s="376"/>
      <c r="GKU115" s="376"/>
      <c r="GKV115" s="376"/>
      <c r="GKW115" s="376"/>
      <c r="GKX115" s="376"/>
      <c r="GKY115" s="376"/>
      <c r="GKZ115" s="376"/>
      <c r="GLA115" s="376"/>
      <c r="GLB115" s="376"/>
      <c r="GLC115" s="376"/>
      <c r="GLD115" s="376"/>
      <c r="GLE115" s="376"/>
      <c r="GLF115" s="376"/>
      <c r="GLG115" s="376"/>
      <c r="GLH115" s="376"/>
      <c r="GLI115" s="376"/>
      <c r="GLJ115" s="376"/>
      <c r="GLK115" s="376"/>
      <c r="GLL115" s="376"/>
      <c r="GLM115" s="376"/>
      <c r="GLN115" s="376"/>
      <c r="GLO115" s="376"/>
      <c r="GLP115" s="376"/>
      <c r="GLQ115" s="376"/>
      <c r="GLR115" s="376"/>
      <c r="GLS115" s="376"/>
      <c r="GLT115" s="376"/>
      <c r="GLU115" s="376"/>
      <c r="GLV115" s="376"/>
      <c r="GLW115" s="376"/>
      <c r="GLX115" s="376"/>
      <c r="GLY115" s="376"/>
      <c r="GLZ115" s="376"/>
      <c r="GMA115" s="376"/>
      <c r="GMB115" s="376"/>
      <c r="GMC115" s="376"/>
      <c r="GMD115" s="376"/>
      <c r="GME115" s="376"/>
      <c r="GMF115" s="376"/>
      <c r="GMG115" s="376"/>
      <c r="GMH115" s="376"/>
      <c r="GMI115" s="376"/>
      <c r="GMJ115" s="376"/>
      <c r="GMK115" s="376"/>
      <c r="GML115" s="376"/>
      <c r="GMM115" s="376"/>
      <c r="GMN115" s="376"/>
      <c r="GMO115" s="376"/>
      <c r="GMP115" s="376"/>
      <c r="GMQ115" s="376"/>
      <c r="GMR115" s="376"/>
      <c r="GMS115" s="376"/>
      <c r="GMT115" s="376"/>
      <c r="GMU115" s="376"/>
      <c r="GMV115" s="376"/>
      <c r="GMW115" s="376"/>
      <c r="GMX115" s="376"/>
      <c r="GMY115" s="376"/>
      <c r="GMZ115" s="376"/>
      <c r="GNA115" s="376"/>
      <c r="GNB115" s="376"/>
      <c r="GNC115" s="376"/>
      <c r="GND115" s="376"/>
      <c r="GNE115" s="376"/>
      <c r="GNF115" s="376"/>
      <c r="GNG115" s="376"/>
      <c r="GNH115" s="376"/>
      <c r="GNI115" s="376"/>
      <c r="GNJ115" s="376"/>
      <c r="GNK115" s="376"/>
      <c r="GNL115" s="376"/>
      <c r="GNM115" s="376"/>
      <c r="GNN115" s="376"/>
      <c r="GNO115" s="376"/>
      <c r="GNP115" s="376"/>
      <c r="GNQ115" s="376"/>
      <c r="GNR115" s="376"/>
      <c r="GNS115" s="376"/>
      <c r="GNT115" s="376"/>
      <c r="GNU115" s="376"/>
      <c r="GNV115" s="376"/>
      <c r="GNW115" s="376"/>
      <c r="GNX115" s="376"/>
      <c r="GNY115" s="376"/>
      <c r="GNZ115" s="376"/>
      <c r="GOA115" s="376"/>
      <c r="GOB115" s="376"/>
      <c r="GOC115" s="376"/>
      <c r="GOD115" s="376"/>
      <c r="GOE115" s="376"/>
      <c r="GOF115" s="376"/>
      <c r="GOG115" s="376"/>
      <c r="GOH115" s="376"/>
      <c r="GOI115" s="376"/>
      <c r="GOJ115" s="376"/>
      <c r="GOK115" s="376"/>
      <c r="GOL115" s="376"/>
      <c r="GOM115" s="376"/>
      <c r="GON115" s="376"/>
      <c r="GOO115" s="376"/>
      <c r="GOP115" s="376"/>
      <c r="GOQ115" s="376"/>
      <c r="GOR115" s="376"/>
      <c r="GOS115" s="376"/>
      <c r="GOT115" s="376"/>
      <c r="GOU115" s="376"/>
      <c r="GOV115" s="376"/>
      <c r="GOW115" s="376"/>
      <c r="GOX115" s="376"/>
      <c r="GOY115" s="376"/>
      <c r="GOZ115" s="376"/>
      <c r="GPA115" s="376"/>
      <c r="GPB115" s="376"/>
      <c r="GPC115" s="376"/>
      <c r="GPD115" s="376"/>
      <c r="GPE115" s="376"/>
      <c r="GPF115" s="376"/>
      <c r="GPG115" s="376"/>
      <c r="GPH115" s="376"/>
      <c r="GPI115" s="376"/>
      <c r="GPJ115" s="376"/>
      <c r="GPK115" s="376"/>
      <c r="GPL115" s="376"/>
      <c r="GPM115" s="376"/>
      <c r="GPN115" s="376"/>
      <c r="GPO115" s="376"/>
      <c r="GPP115" s="376"/>
      <c r="GPQ115" s="376"/>
      <c r="GPR115" s="376"/>
      <c r="GPS115" s="376"/>
      <c r="GPT115" s="376"/>
      <c r="GPU115" s="376"/>
      <c r="GPV115" s="376"/>
      <c r="GPW115" s="376"/>
      <c r="GPX115" s="376"/>
      <c r="GPY115" s="376"/>
      <c r="GPZ115" s="376"/>
      <c r="GQA115" s="376"/>
      <c r="GQB115" s="376"/>
      <c r="GQC115" s="376"/>
      <c r="GQD115" s="376"/>
      <c r="GQE115" s="376"/>
      <c r="GQF115" s="376"/>
      <c r="GQG115" s="376"/>
      <c r="GQH115" s="376"/>
      <c r="GQI115" s="376"/>
      <c r="GQJ115" s="376"/>
      <c r="GQK115" s="376"/>
      <c r="GQL115" s="376"/>
      <c r="GQM115" s="376"/>
      <c r="GQN115" s="376"/>
      <c r="GQO115" s="376"/>
      <c r="GQP115" s="376"/>
      <c r="GQQ115" s="376"/>
      <c r="GQR115" s="376"/>
      <c r="GQS115" s="376"/>
      <c r="GQT115" s="376"/>
      <c r="GQU115" s="376"/>
      <c r="GQV115" s="376"/>
      <c r="GQW115" s="376"/>
      <c r="GQX115" s="376"/>
      <c r="GQY115" s="376"/>
      <c r="GQZ115" s="376"/>
      <c r="GRA115" s="376"/>
      <c r="GRB115" s="376"/>
      <c r="GRC115" s="376"/>
      <c r="GRD115" s="376"/>
      <c r="GRE115" s="376"/>
      <c r="GRF115" s="376"/>
      <c r="GRG115" s="376"/>
      <c r="GRH115" s="376"/>
      <c r="GRI115" s="376"/>
      <c r="GRJ115" s="376"/>
      <c r="GRK115" s="376"/>
      <c r="GRL115" s="376"/>
      <c r="GRM115" s="376"/>
      <c r="GRN115" s="376"/>
      <c r="GRO115" s="376"/>
      <c r="GRP115" s="376"/>
      <c r="GRQ115" s="376"/>
      <c r="GRR115" s="376"/>
      <c r="GRS115" s="376"/>
      <c r="GRT115" s="376"/>
      <c r="GRU115" s="376"/>
      <c r="GRV115" s="376"/>
      <c r="GRW115" s="376"/>
      <c r="GRX115" s="376"/>
      <c r="GRY115" s="376"/>
      <c r="GRZ115" s="376"/>
      <c r="GSA115" s="376"/>
      <c r="GSB115" s="376"/>
      <c r="GSC115" s="376"/>
      <c r="GSD115" s="376"/>
      <c r="GSE115" s="376"/>
      <c r="GSF115" s="376"/>
      <c r="GSG115" s="376"/>
      <c r="GSH115" s="376"/>
      <c r="GSI115" s="376"/>
      <c r="GSJ115" s="376"/>
      <c r="GSK115" s="376"/>
      <c r="GSL115" s="376"/>
      <c r="GSM115" s="376"/>
      <c r="GSN115" s="376"/>
      <c r="GSO115" s="376"/>
      <c r="GSP115" s="376"/>
      <c r="GSQ115" s="376"/>
      <c r="GSR115" s="376"/>
      <c r="GSS115" s="376"/>
      <c r="GST115" s="376"/>
      <c r="GSU115" s="376"/>
      <c r="GSV115" s="376"/>
      <c r="GSW115" s="376"/>
      <c r="GSX115" s="376"/>
      <c r="GSY115" s="376"/>
      <c r="GSZ115" s="376"/>
      <c r="GTA115" s="376"/>
      <c r="GTB115" s="376"/>
      <c r="GTC115" s="376"/>
      <c r="GTD115" s="376"/>
      <c r="GTE115" s="376"/>
      <c r="GTF115" s="376"/>
      <c r="GTG115" s="376"/>
      <c r="GTH115" s="376"/>
      <c r="GTI115" s="376"/>
      <c r="GTJ115" s="376"/>
      <c r="GTK115" s="376"/>
      <c r="GTL115" s="376"/>
      <c r="GTM115" s="376"/>
      <c r="GTN115" s="376"/>
      <c r="GTO115" s="376"/>
      <c r="GTP115" s="376"/>
      <c r="GTQ115" s="376"/>
      <c r="GTR115" s="376"/>
      <c r="GTS115" s="376"/>
      <c r="GTT115" s="376"/>
      <c r="GTU115" s="376"/>
      <c r="GTV115" s="376"/>
      <c r="GTW115" s="376"/>
      <c r="GTX115" s="376"/>
      <c r="GTY115" s="376"/>
      <c r="GTZ115" s="376"/>
      <c r="GUA115" s="376"/>
      <c r="GUB115" s="376"/>
      <c r="GUC115" s="376"/>
      <c r="GUD115" s="376"/>
      <c r="GUE115" s="376"/>
      <c r="GUF115" s="376"/>
      <c r="GUG115" s="376"/>
      <c r="GUH115" s="376"/>
      <c r="GUI115" s="376"/>
      <c r="GUJ115" s="376"/>
      <c r="GUK115" s="376"/>
      <c r="GUL115" s="376"/>
      <c r="GUM115" s="376"/>
      <c r="GUN115" s="376"/>
      <c r="GUO115" s="376"/>
      <c r="GUP115" s="376"/>
      <c r="GUQ115" s="376"/>
      <c r="GUR115" s="376"/>
      <c r="GUS115" s="376"/>
      <c r="GUT115" s="376"/>
      <c r="GUU115" s="376"/>
      <c r="GUV115" s="376"/>
      <c r="GUW115" s="376"/>
      <c r="GUX115" s="376"/>
      <c r="GUY115" s="376"/>
      <c r="GUZ115" s="376"/>
      <c r="GVA115" s="376"/>
      <c r="GVB115" s="376"/>
      <c r="GVC115" s="376"/>
      <c r="GVD115" s="376"/>
      <c r="GVE115" s="376"/>
      <c r="GVF115" s="376"/>
      <c r="GVG115" s="376"/>
      <c r="GVH115" s="376"/>
      <c r="GVI115" s="376"/>
      <c r="GVJ115" s="376"/>
      <c r="GVK115" s="376"/>
      <c r="GVL115" s="376"/>
      <c r="GVM115" s="376"/>
      <c r="GVN115" s="376"/>
      <c r="GVO115" s="376"/>
      <c r="GVP115" s="376"/>
      <c r="GVQ115" s="376"/>
      <c r="GVR115" s="376"/>
      <c r="GVS115" s="376"/>
      <c r="GVT115" s="376"/>
      <c r="GVU115" s="376"/>
      <c r="GVV115" s="376"/>
      <c r="GVW115" s="376"/>
      <c r="GVX115" s="376"/>
      <c r="GVY115" s="376"/>
      <c r="GVZ115" s="376"/>
      <c r="GWA115" s="376"/>
      <c r="GWB115" s="376"/>
      <c r="GWC115" s="376"/>
      <c r="GWD115" s="376"/>
      <c r="GWE115" s="376"/>
      <c r="GWF115" s="376"/>
      <c r="GWG115" s="376"/>
      <c r="GWH115" s="376"/>
      <c r="GWI115" s="376"/>
      <c r="GWJ115" s="376"/>
      <c r="GWK115" s="376"/>
      <c r="GWL115" s="376"/>
      <c r="GWM115" s="376"/>
      <c r="GWN115" s="376"/>
      <c r="GWO115" s="376"/>
      <c r="GWP115" s="376"/>
      <c r="GWQ115" s="376"/>
      <c r="GWR115" s="376"/>
      <c r="GWS115" s="376"/>
      <c r="GWT115" s="376"/>
      <c r="GWU115" s="376"/>
      <c r="GWV115" s="376"/>
      <c r="GWW115" s="376"/>
      <c r="GWX115" s="376"/>
      <c r="GWY115" s="376"/>
      <c r="GWZ115" s="376"/>
      <c r="GXA115" s="376"/>
      <c r="GXB115" s="376"/>
      <c r="GXC115" s="376"/>
      <c r="GXD115" s="376"/>
      <c r="GXE115" s="376"/>
      <c r="GXF115" s="376"/>
      <c r="GXG115" s="376"/>
      <c r="GXH115" s="376"/>
      <c r="GXI115" s="376"/>
      <c r="GXJ115" s="376"/>
      <c r="GXK115" s="376"/>
      <c r="GXL115" s="376"/>
      <c r="GXM115" s="376"/>
      <c r="GXN115" s="376"/>
      <c r="GXO115" s="376"/>
      <c r="GXP115" s="376"/>
      <c r="GXQ115" s="376"/>
      <c r="GXR115" s="376"/>
      <c r="GXS115" s="376"/>
      <c r="GXT115" s="376"/>
      <c r="GXU115" s="376"/>
      <c r="GXV115" s="376"/>
      <c r="GXW115" s="376"/>
      <c r="GXX115" s="376"/>
      <c r="GXY115" s="376"/>
      <c r="GXZ115" s="376"/>
      <c r="GYA115" s="376"/>
      <c r="GYB115" s="376"/>
      <c r="GYC115" s="376"/>
      <c r="GYD115" s="376"/>
      <c r="GYE115" s="376"/>
      <c r="GYF115" s="376"/>
      <c r="GYG115" s="376"/>
      <c r="GYH115" s="376"/>
      <c r="GYI115" s="376"/>
      <c r="GYJ115" s="376"/>
      <c r="GYK115" s="376"/>
      <c r="GYL115" s="376"/>
      <c r="GYM115" s="376"/>
      <c r="GYN115" s="376"/>
      <c r="GYO115" s="376"/>
      <c r="GYP115" s="376"/>
      <c r="GYQ115" s="376"/>
      <c r="GYR115" s="376"/>
      <c r="GYS115" s="376"/>
      <c r="GYT115" s="376"/>
      <c r="GYU115" s="376"/>
      <c r="GYV115" s="376"/>
      <c r="GYW115" s="376"/>
      <c r="GYX115" s="376"/>
      <c r="GYY115" s="376"/>
      <c r="GYZ115" s="376"/>
      <c r="GZA115" s="376"/>
      <c r="GZB115" s="376"/>
      <c r="GZC115" s="376"/>
      <c r="GZD115" s="376"/>
      <c r="GZE115" s="376"/>
      <c r="GZF115" s="376"/>
      <c r="GZG115" s="376"/>
      <c r="GZH115" s="376"/>
      <c r="GZI115" s="376"/>
      <c r="GZJ115" s="376"/>
      <c r="GZK115" s="376"/>
      <c r="GZL115" s="376"/>
      <c r="GZM115" s="376"/>
      <c r="GZN115" s="376"/>
      <c r="GZO115" s="376"/>
      <c r="GZP115" s="376"/>
      <c r="GZQ115" s="376"/>
      <c r="GZR115" s="376"/>
      <c r="GZS115" s="376"/>
      <c r="GZT115" s="376"/>
      <c r="GZU115" s="376"/>
      <c r="GZV115" s="376"/>
      <c r="GZW115" s="376"/>
      <c r="GZX115" s="376"/>
      <c r="GZY115" s="376"/>
      <c r="GZZ115" s="376"/>
      <c r="HAA115" s="376"/>
      <c r="HAB115" s="376"/>
      <c r="HAC115" s="376"/>
      <c r="HAD115" s="376"/>
      <c r="HAE115" s="376"/>
      <c r="HAF115" s="376"/>
      <c r="HAG115" s="376"/>
      <c r="HAH115" s="376"/>
      <c r="HAI115" s="376"/>
      <c r="HAJ115" s="376"/>
      <c r="HAK115" s="376"/>
      <c r="HAL115" s="376"/>
      <c r="HAM115" s="376"/>
      <c r="HAN115" s="376"/>
      <c r="HAO115" s="376"/>
      <c r="HAP115" s="376"/>
      <c r="HAQ115" s="376"/>
      <c r="HAR115" s="376"/>
      <c r="HAS115" s="376"/>
      <c r="HAT115" s="376"/>
      <c r="HAU115" s="376"/>
      <c r="HAV115" s="376"/>
      <c r="HAW115" s="376"/>
      <c r="HAX115" s="376"/>
      <c r="HAY115" s="376"/>
      <c r="HAZ115" s="376"/>
      <c r="HBA115" s="376"/>
      <c r="HBB115" s="376"/>
      <c r="HBC115" s="376"/>
      <c r="HBD115" s="376"/>
      <c r="HBE115" s="376"/>
      <c r="HBF115" s="376"/>
      <c r="HBG115" s="376"/>
      <c r="HBH115" s="376"/>
      <c r="HBI115" s="376"/>
      <c r="HBJ115" s="376"/>
      <c r="HBK115" s="376"/>
      <c r="HBL115" s="376"/>
      <c r="HBM115" s="376"/>
      <c r="HBN115" s="376"/>
      <c r="HBO115" s="376"/>
      <c r="HBP115" s="376"/>
      <c r="HBQ115" s="376"/>
      <c r="HBR115" s="376"/>
      <c r="HBS115" s="376"/>
      <c r="HBT115" s="376"/>
      <c r="HBU115" s="376"/>
      <c r="HBV115" s="376"/>
      <c r="HBW115" s="376"/>
      <c r="HBX115" s="376"/>
      <c r="HBY115" s="376"/>
      <c r="HBZ115" s="376"/>
      <c r="HCA115" s="376"/>
      <c r="HCB115" s="376"/>
      <c r="HCC115" s="376"/>
      <c r="HCD115" s="376"/>
      <c r="HCE115" s="376"/>
      <c r="HCF115" s="376"/>
      <c r="HCG115" s="376"/>
      <c r="HCH115" s="376"/>
      <c r="HCI115" s="376"/>
      <c r="HCJ115" s="376"/>
      <c r="HCK115" s="376"/>
      <c r="HCL115" s="376"/>
      <c r="HCM115" s="376"/>
      <c r="HCN115" s="376"/>
      <c r="HCO115" s="376"/>
      <c r="HCP115" s="376"/>
      <c r="HCQ115" s="376"/>
      <c r="HCR115" s="376"/>
      <c r="HCS115" s="376"/>
      <c r="HCT115" s="376"/>
      <c r="HCU115" s="376"/>
      <c r="HCV115" s="376"/>
      <c r="HCW115" s="376"/>
      <c r="HCX115" s="376"/>
      <c r="HCY115" s="376"/>
      <c r="HCZ115" s="376"/>
      <c r="HDA115" s="376"/>
      <c r="HDB115" s="376"/>
      <c r="HDC115" s="376"/>
      <c r="HDD115" s="376"/>
      <c r="HDE115" s="376"/>
      <c r="HDF115" s="376"/>
      <c r="HDG115" s="376"/>
      <c r="HDH115" s="376"/>
      <c r="HDI115" s="376"/>
      <c r="HDJ115" s="376"/>
      <c r="HDK115" s="376"/>
      <c r="HDL115" s="376"/>
      <c r="HDM115" s="376"/>
      <c r="HDN115" s="376"/>
      <c r="HDO115" s="376"/>
      <c r="HDP115" s="376"/>
      <c r="HDQ115" s="376"/>
      <c r="HDR115" s="376"/>
      <c r="HDS115" s="376"/>
      <c r="HDT115" s="376"/>
      <c r="HDU115" s="376"/>
      <c r="HDV115" s="376"/>
      <c r="HDW115" s="376"/>
      <c r="HDX115" s="376"/>
      <c r="HDY115" s="376"/>
      <c r="HDZ115" s="376"/>
      <c r="HEA115" s="376"/>
      <c r="HEB115" s="376"/>
      <c r="HEC115" s="376"/>
      <c r="HED115" s="376"/>
      <c r="HEE115" s="376"/>
      <c r="HEF115" s="376"/>
      <c r="HEG115" s="376"/>
      <c r="HEH115" s="376"/>
      <c r="HEI115" s="376"/>
      <c r="HEJ115" s="376"/>
      <c r="HEK115" s="376"/>
      <c r="HEL115" s="376"/>
      <c r="HEM115" s="376"/>
      <c r="HEN115" s="376"/>
      <c r="HEO115" s="376"/>
      <c r="HEP115" s="376"/>
      <c r="HEQ115" s="376"/>
      <c r="HER115" s="376"/>
      <c r="HES115" s="376"/>
      <c r="HET115" s="376"/>
      <c r="HEU115" s="376"/>
      <c r="HEV115" s="376"/>
      <c r="HEW115" s="376"/>
      <c r="HEX115" s="376"/>
      <c r="HEY115" s="376"/>
      <c r="HEZ115" s="376"/>
      <c r="HFA115" s="376"/>
      <c r="HFB115" s="376"/>
      <c r="HFC115" s="376"/>
      <c r="HFD115" s="376"/>
      <c r="HFE115" s="376"/>
      <c r="HFF115" s="376"/>
      <c r="HFG115" s="376"/>
      <c r="HFH115" s="376"/>
      <c r="HFI115" s="376"/>
      <c r="HFJ115" s="376"/>
      <c r="HFK115" s="376"/>
      <c r="HFL115" s="376"/>
      <c r="HFM115" s="376"/>
      <c r="HFN115" s="376"/>
      <c r="HFO115" s="376"/>
      <c r="HFP115" s="376"/>
      <c r="HFQ115" s="376"/>
      <c r="HFR115" s="376"/>
      <c r="HFS115" s="376"/>
      <c r="HFT115" s="376"/>
      <c r="HFU115" s="376"/>
      <c r="HFV115" s="376"/>
      <c r="HFW115" s="376"/>
      <c r="HFX115" s="376"/>
      <c r="HFY115" s="376"/>
      <c r="HFZ115" s="376"/>
      <c r="HGA115" s="376"/>
      <c r="HGB115" s="376"/>
      <c r="HGC115" s="376"/>
      <c r="HGD115" s="376"/>
      <c r="HGE115" s="376"/>
      <c r="HGF115" s="376"/>
      <c r="HGG115" s="376"/>
      <c r="HGH115" s="376"/>
      <c r="HGI115" s="376"/>
      <c r="HGJ115" s="376"/>
      <c r="HGK115" s="376"/>
      <c r="HGL115" s="376"/>
      <c r="HGM115" s="376"/>
      <c r="HGN115" s="376"/>
      <c r="HGO115" s="376"/>
      <c r="HGP115" s="376"/>
      <c r="HGQ115" s="376"/>
      <c r="HGR115" s="376"/>
      <c r="HGS115" s="376"/>
      <c r="HGT115" s="376"/>
      <c r="HGU115" s="376"/>
      <c r="HGV115" s="376"/>
      <c r="HGW115" s="376"/>
      <c r="HGX115" s="376"/>
      <c r="HGY115" s="376"/>
      <c r="HGZ115" s="376"/>
      <c r="HHA115" s="376"/>
      <c r="HHB115" s="376"/>
      <c r="HHC115" s="376"/>
      <c r="HHD115" s="376"/>
      <c r="HHE115" s="376"/>
      <c r="HHF115" s="376"/>
      <c r="HHG115" s="376"/>
      <c r="HHH115" s="376"/>
      <c r="HHI115" s="376"/>
      <c r="HHJ115" s="376"/>
      <c r="HHK115" s="376"/>
      <c r="HHL115" s="376"/>
      <c r="HHM115" s="376"/>
      <c r="HHN115" s="376"/>
      <c r="HHO115" s="376"/>
      <c r="HHP115" s="376"/>
      <c r="HHQ115" s="376"/>
      <c r="HHR115" s="376"/>
      <c r="HHS115" s="376"/>
      <c r="HHT115" s="376"/>
      <c r="HHU115" s="376"/>
      <c r="HHV115" s="376"/>
      <c r="HHW115" s="376"/>
      <c r="HHX115" s="376"/>
      <c r="HHY115" s="376"/>
      <c r="HHZ115" s="376"/>
      <c r="HIA115" s="376"/>
      <c r="HIB115" s="376"/>
      <c r="HIC115" s="376"/>
      <c r="HID115" s="376"/>
      <c r="HIE115" s="376"/>
      <c r="HIF115" s="376"/>
      <c r="HIG115" s="376"/>
      <c r="HIH115" s="376"/>
      <c r="HII115" s="376"/>
      <c r="HIJ115" s="376"/>
      <c r="HIK115" s="376"/>
      <c r="HIL115" s="376"/>
      <c r="HIM115" s="376"/>
      <c r="HIN115" s="376"/>
      <c r="HIO115" s="376"/>
      <c r="HIP115" s="376"/>
      <c r="HIQ115" s="376"/>
      <c r="HIR115" s="376"/>
      <c r="HIS115" s="376"/>
      <c r="HIT115" s="376"/>
      <c r="HIU115" s="376"/>
      <c r="HIV115" s="376"/>
      <c r="HIW115" s="376"/>
      <c r="HIX115" s="376"/>
      <c r="HIY115" s="376"/>
      <c r="HIZ115" s="376"/>
      <c r="HJA115" s="376"/>
      <c r="HJB115" s="376"/>
      <c r="HJC115" s="376"/>
      <c r="HJD115" s="376"/>
      <c r="HJE115" s="376"/>
      <c r="HJF115" s="376"/>
      <c r="HJG115" s="376"/>
      <c r="HJH115" s="376"/>
      <c r="HJI115" s="376"/>
      <c r="HJJ115" s="376"/>
      <c r="HJK115" s="376"/>
      <c r="HJL115" s="376"/>
      <c r="HJM115" s="376"/>
      <c r="HJN115" s="376"/>
      <c r="HJO115" s="376"/>
      <c r="HJP115" s="376"/>
      <c r="HJQ115" s="376"/>
      <c r="HJR115" s="376"/>
      <c r="HJS115" s="376"/>
      <c r="HJT115" s="376"/>
      <c r="HJU115" s="376"/>
      <c r="HJV115" s="376"/>
      <c r="HJW115" s="376"/>
      <c r="HJX115" s="376"/>
      <c r="HJY115" s="376"/>
      <c r="HJZ115" s="376"/>
      <c r="HKA115" s="376"/>
      <c r="HKB115" s="376"/>
      <c r="HKC115" s="376"/>
      <c r="HKD115" s="376"/>
      <c r="HKE115" s="376"/>
      <c r="HKF115" s="376"/>
      <c r="HKG115" s="376"/>
      <c r="HKH115" s="376"/>
      <c r="HKI115" s="376"/>
      <c r="HKJ115" s="376"/>
      <c r="HKK115" s="376"/>
      <c r="HKL115" s="376"/>
      <c r="HKM115" s="376"/>
      <c r="HKN115" s="376"/>
      <c r="HKO115" s="376"/>
      <c r="HKP115" s="376"/>
      <c r="HKQ115" s="376"/>
      <c r="HKR115" s="376"/>
      <c r="HKS115" s="376"/>
      <c r="HKT115" s="376"/>
      <c r="HKU115" s="376"/>
      <c r="HKV115" s="376"/>
      <c r="HKW115" s="376"/>
      <c r="HKX115" s="376"/>
      <c r="HKY115" s="376"/>
      <c r="HKZ115" s="376"/>
      <c r="HLA115" s="376"/>
      <c r="HLB115" s="376"/>
      <c r="HLC115" s="376"/>
      <c r="HLD115" s="376"/>
      <c r="HLE115" s="376"/>
      <c r="HLF115" s="376"/>
      <c r="HLG115" s="376"/>
      <c r="HLH115" s="376"/>
      <c r="HLI115" s="376"/>
      <c r="HLJ115" s="376"/>
      <c r="HLK115" s="376"/>
      <c r="HLL115" s="376"/>
      <c r="HLM115" s="376"/>
      <c r="HLN115" s="376"/>
      <c r="HLO115" s="376"/>
      <c r="HLP115" s="376"/>
      <c r="HLQ115" s="376"/>
      <c r="HLR115" s="376"/>
      <c r="HLS115" s="376"/>
      <c r="HLT115" s="376"/>
      <c r="HLU115" s="376"/>
      <c r="HLV115" s="376"/>
      <c r="HLW115" s="376"/>
      <c r="HLX115" s="376"/>
      <c r="HLY115" s="376"/>
      <c r="HLZ115" s="376"/>
      <c r="HMA115" s="376"/>
      <c r="HMB115" s="376"/>
      <c r="HMC115" s="376"/>
      <c r="HMD115" s="376"/>
      <c r="HME115" s="376"/>
      <c r="HMF115" s="376"/>
      <c r="HMG115" s="376"/>
      <c r="HMH115" s="376"/>
      <c r="HMI115" s="376"/>
      <c r="HMJ115" s="376"/>
      <c r="HMK115" s="376"/>
      <c r="HML115" s="376"/>
      <c r="HMM115" s="376"/>
      <c r="HMN115" s="376"/>
      <c r="HMO115" s="376"/>
      <c r="HMP115" s="376"/>
      <c r="HMQ115" s="376"/>
      <c r="HMR115" s="376"/>
      <c r="HMS115" s="376"/>
      <c r="HMT115" s="376"/>
      <c r="HMU115" s="376"/>
      <c r="HMV115" s="376"/>
      <c r="HMW115" s="376"/>
      <c r="HMX115" s="376"/>
      <c r="HMY115" s="376"/>
      <c r="HMZ115" s="376"/>
      <c r="HNA115" s="376"/>
      <c r="HNB115" s="376"/>
      <c r="HNC115" s="376"/>
      <c r="HND115" s="376"/>
      <c r="HNE115" s="376"/>
      <c r="HNF115" s="376"/>
      <c r="HNG115" s="376"/>
      <c r="HNH115" s="376"/>
      <c r="HNI115" s="376"/>
      <c r="HNJ115" s="376"/>
      <c r="HNK115" s="376"/>
      <c r="HNL115" s="376"/>
      <c r="HNM115" s="376"/>
      <c r="HNN115" s="376"/>
      <c r="HNO115" s="376"/>
      <c r="HNP115" s="376"/>
      <c r="HNQ115" s="376"/>
      <c r="HNR115" s="376"/>
      <c r="HNS115" s="376"/>
      <c r="HNT115" s="376"/>
      <c r="HNU115" s="376"/>
      <c r="HNV115" s="376"/>
      <c r="HNW115" s="376"/>
      <c r="HNX115" s="376"/>
      <c r="HNY115" s="376"/>
      <c r="HNZ115" s="376"/>
      <c r="HOA115" s="376"/>
      <c r="HOB115" s="376"/>
      <c r="HOC115" s="376"/>
      <c r="HOD115" s="376"/>
      <c r="HOE115" s="376"/>
      <c r="HOF115" s="376"/>
      <c r="HOG115" s="376"/>
      <c r="HOH115" s="376"/>
      <c r="HOI115" s="376"/>
      <c r="HOJ115" s="376"/>
      <c r="HOK115" s="376"/>
      <c r="HOL115" s="376"/>
      <c r="HOM115" s="376"/>
      <c r="HON115" s="376"/>
      <c r="HOO115" s="376"/>
      <c r="HOP115" s="376"/>
      <c r="HOQ115" s="376"/>
      <c r="HOR115" s="376"/>
      <c r="HOS115" s="376"/>
      <c r="HOT115" s="376"/>
      <c r="HOU115" s="376"/>
      <c r="HOV115" s="376"/>
      <c r="HOW115" s="376"/>
      <c r="HOX115" s="376"/>
      <c r="HOY115" s="376"/>
      <c r="HOZ115" s="376"/>
      <c r="HPA115" s="376"/>
      <c r="HPB115" s="376"/>
      <c r="HPC115" s="376"/>
      <c r="HPD115" s="376"/>
      <c r="HPE115" s="376"/>
      <c r="HPF115" s="376"/>
      <c r="HPG115" s="376"/>
      <c r="HPH115" s="376"/>
      <c r="HPI115" s="376"/>
      <c r="HPJ115" s="376"/>
      <c r="HPK115" s="376"/>
      <c r="HPL115" s="376"/>
      <c r="HPM115" s="376"/>
      <c r="HPN115" s="376"/>
      <c r="HPO115" s="376"/>
      <c r="HPP115" s="376"/>
      <c r="HPQ115" s="376"/>
      <c r="HPR115" s="376"/>
      <c r="HPS115" s="376"/>
      <c r="HPT115" s="376"/>
      <c r="HPU115" s="376"/>
      <c r="HPV115" s="376"/>
      <c r="HPW115" s="376"/>
      <c r="HPX115" s="376"/>
      <c r="HPY115" s="376"/>
      <c r="HPZ115" s="376"/>
      <c r="HQA115" s="376"/>
      <c r="HQB115" s="376"/>
      <c r="HQC115" s="376"/>
      <c r="HQD115" s="376"/>
      <c r="HQE115" s="376"/>
      <c r="HQF115" s="376"/>
      <c r="HQG115" s="376"/>
      <c r="HQH115" s="376"/>
      <c r="HQI115" s="376"/>
      <c r="HQJ115" s="376"/>
      <c r="HQK115" s="376"/>
      <c r="HQL115" s="376"/>
      <c r="HQM115" s="376"/>
      <c r="HQN115" s="376"/>
      <c r="HQO115" s="376"/>
      <c r="HQP115" s="376"/>
      <c r="HQQ115" s="376"/>
      <c r="HQR115" s="376"/>
      <c r="HQS115" s="376"/>
      <c r="HQT115" s="376"/>
      <c r="HQU115" s="376"/>
      <c r="HQV115" s="376"/>
      <c r="HQW115" s="376"/>
      <c r="HQX115" s="376"/>
      <c r="HQY115" s="376"/>
      <c r="HQZ115" s="376"/>
      <c r="HRA115" s="376"/>
      <c r="HRB115" s="376"/>
      <c r="HRC115" s="376"/>
      <c r="HRD115" s="376"/>
      <c r="HRE115" s="376"/>
      <c r="HRF115" s="376"/>
      <c r="HRG115" s="376"/>
      <c r="HRH115" s="376"/>
      <c r="HRI115" s="376"/>
      <c r="HRJ115" s="376"/>
      <c r="HRK115" s="376"/>
      <c r="HRL115" s="376"/>
      <c r="HRM115" s="376"/>
      <c r="HRN115" s="376"/>
      <c r="HRO115" s="376"/>
      <c r="HRP115" s="376"/>
      <c r="HRQ115" s="376"/>
      <c r="HRR115" s="376"/>
      <c r="HRS115" s="376"/>
      <c r="HRT115" s="376"/>
      <c r="HRU115" s="376"/>
      <c r="HRV115" s="376"/>
      <c r="HRW115" s="376"/>
      <c r="HRX115" s="376"/>
      <c r="HRY115" s="376"/>
      <c r="HRZ115" s="376"/>
      <c r="HSA115" s="376"/>
      <c r="HSB115" s="376"/>
      <c r="HSC115" s="376"/>
      <c r="HSD115" s="376"/>
      <c r="HSE115" s="376"/>
      <c r="HSF115" s="376"/>
      <c r="HSG115" s="376"/>
      <c r="HSH115" s="376"/>
      <c r="HSI115" s="376"/>
      <c r="HSJ115" s="376"/>
      <c r="HSK115" s="376"/>
      <c r="HSL115" s="376"/>
      <c r="HSM115" s="376"/>
      <c r="HSN115" s="376"/>
      <c r="HSO115" s="376"/>
      <c r="HSP115" s="376"/>
      <c r="HSQ115" s="376"/>
      <c r="HSR115" s="376"/>
      <c r="HSS115" s="376"/>
      <c r="HST115" s="376"/>
      <c r="HSU115" s="376"/>
      <c r="HSV115" s="376"/>
      <c r="HSW115" s="376"/>
      <c r="HSX115" s="376"/>
      <c r="HSY115" s="376"/>
      <c r="HSZ115" s="376"/>
      <c r="HTA115" s="376"/>
      <c r="HTB115" s="376"/>
      <c r="HTC115" s="376"/>
      <c r="HTD115" s="376"/>
      <c r="HTE115" s="376"/>
      <c r="HTF115" s="376"/>
      <c r="HTG115" s="376"/>
      <c r="HTH115" s="376"/>
      <c r="HTI115" s="376"/>
      <c r="HTJ115" s="376"/>
      <c r="HTK115" s="376"/>
      <c r="HTL115" s="376"/>
      <c r="HTM115" s="376"/>
      <c r="HTN115" s="376"/>
      <c r="HTO115" s="376"/>
      <c r="HTP115" s="376"/>
      <c r="HTQ115" s="376"/>
      <c r="HTR115" s="376"/>
      <c r="HTS115" s="376"/>
      <c r="HTT115" s="376"/>
      <c r="HTU115" s="376"/>
      <c r="HTV115" s="376"/>
      <c r="HTW115" s="376"/>
      <c r="HTX115" s="376"/>
      <c r="HTY115" s="376"/>
      <c r="HTZ115" s="376"/>
      <c r="HUA115" s="376"/>
      <c r="HUB115" s="376"/>
      <c r="HUC115" s="376"/>
      <c r="HUD115" s="376"/>
      <c r="HUE115" s="376"/>
      <c r="HUF115" s="376"/>
      <c r="HUG115" s="376"/>
      <c r="HUH115" s="376"/>
      <c r="HUI115" s="376"/>
      <c r="HUJ115" s="376"/>
      <c r="HUK115" s="376"/>
      <c r="HUL115" s="376"/>
      <c r="HUM115" s="376"/>
      <c r="HUN115" s="376"/>
      <c r="HUO115" s="376"/>
      <c r="HUP115" s="376"/>
      <c r="HUQ115" s="376"/>
      <c r="HUR115" s="376"/>
      <c r="HUS115" s="376"/>
      <c r="HUT115" s="376"/>
      <c r="HUU115" s="376"/>
      <c r="HUV115" s="376"/>
      <c r="HUW115" s="376"/>
      <c r="HUX115" s="376"/>
      <c r="HUY115" s="376"/>
      <c r="HUZ115" s="376"/>
      <c r="HVA115" s="376"/>
      <c r="HVB115" s="376"/>
      <c r="HVC115" s="376"/>
      <c r="HVD115" s="376"/>
      <c r="HVE115" s="376"/>
      <c r="HVF115" s="376"/>
      <c r="HVG115" s="376"/>
      <c r="HVH115" s="376"/>
      <c r="HVI115" s="376"/>
      <c r="HVJ115" s="376"/>
      <c r="HVK115" s="376"/>
      <c r="HVL115" s="376"/>
      <c r="HVM115" s="376"/>
      <c r="HVN115" s="376"/>
      <c r="HVO115" s="376"/>
      <c r="HVP115" s="376"/>
      <c r="HVQ115" s="376"/>
      <c r="HVR115" s="376"/>
      <c r="HVS115" s="376"/>
      <c r="HVT115" s="376"/>
      <c r="HVU115" s="376"/>
      <c r="HVV115" s="376"/>
      <c r="HVW115" s="376"/>
      <c r="HVX115" s="376"/>
      <c r="HVY115" s="376"/>
      <c r="HVZ115" s="376"/>
      <c r="HWA115" s="376"/>
      <c r="HWB115" s="376"/>
      <c r="HWC115" s="376"/>
      <c r="HWD115" s="376"/>
      <c r="HWE115" s="376"/>
      <c r="HWF115" s="376"/>
      <c r="HWG115" s="376"/>
      <c r="HWH115" s="376"/>
      <c r="HWI115" s="376"/>
      <c r="HWJ115" s="376"/>
      <c r="HWK115" s="376"/>
      <c r="HWL115" s="376"/>
      <c r="HWM115" s="376"/>
      <c r="HWN115" s="376"/>
      <c r="HWO115" s="376"/>
      <c r="HWP115" s="376"/>
      <c r="HWQ115" s="376"/>
      <c r="HWR115" s="376"/>
      <c r="HWS115" s="376"/>
      <c r="HWT115" s="376"/>
      <c r="HWU115" s="376"/>
      <c r="HWV115" s="376"/>
      <c r="HWW115" s="376"/>
      <c r="HWX115" s="376"/>
      <c r="HWY115" s="376"/>
      <c r="HWZ115" s="376"/>
      <c r="HXA115" s="376"/>
      <c r="HXB115" s="376"/>
      <c r="HXC115" s="376"/>
      <c r="HXD115" s="376"/>
      <c r="HXE115" s="376"/>
      <c r="HXF115" s="376"/>
      <c r="HXG115" s="376"/>
      <c r="HXH115" s="376"/>
      <c r="HXI115" s="376"/>
      <c r="HXJ115" s="376"/>
      <c r="HXK115" s="376"/>
      <c r="HXL115" s="376"/>
      <c r="HXM115" s="376"/>
      <c r="HXN115" s="376"/>
      <c r="HXO115" s="376"/>
      <c r="HXP115" s="376"/>
      <c r="HXQ115" s="376"/>
      <c r="HXR115" s="376"/>
      <c r="HXS115" s="376"/>
      <c r="HXT115" s="376"/>
      <c r="HXU115" s="376"/>
      <c r="HXV115" s="376"/>
      <c r="HXW115" s="376"/>
      <c r="HXX115" s="376"/>
      <c r="HXY115" s="376"/>
      <c r="HXZ115" s="376"/>
      <c r="HYA115" s="376"/>
      <c r="HYB115" s="376"/>
      <c r="HYC115" s="376"/>
      <c r="HYD115" s="376"/>
      <c r="HYE115" s="376"/>
      <c r="HYF115" s="376"/>
      <c r="HYG115" s="376"/>
      <c r="HYH115" s="376"/>
      <c r="HYI115" s="376"/>
      <c r="HYJ115" s="376"/>
      <c r="HYK115" s="376"/>
      <c r="HYL115" s="376"/>
      <c r="HYM115" s="376"/>
      <c r="HYN115" s="376"/>
      <c r="HYO115" s="376"/>
      <c r="HYP115" s="376"/>
      <c r="HYQ115" s="376"/>
      <c r="HYR115" s="376"/>
      <c r="HYS115" s="376"/>
      <c r="HYT115" s="376"/>
      <c r="HYU115" s="376"/>
      <c r="HYV115" s="376"/>
      <c r="HYW115" s="376"/>
      <c r="HYX115" s="376"/>
      <c r="HYY115" s="376"/>
      <c r="HYZ115" s="376"/>
      <c r="HZA115" s="376"/>
      <c r="HZB115" s="376"/>
      <c r="HZC115" s="376"/>
      <c r="HZD115" s="376"/>
      <c r="HZE115" s="376"/>
      <c r="HZF115" s="376"/>
      <c r="HZG115" s="376"/>
      <c r="HZH115" s="376"/>
      <c r="HZI115" s="376"/>
      <c r="HZJ115" s="376"/>
      <c r="HZK115" s="376"/>
      <c r="HZL115" s="376"/>
      <c r="HZM115" s="376"/>
      <c r="HZN115" s="376"/>
      <c r="HZO115" s="376"/>
      <c r="HZP115" s="376"/>
      <c r="HZQ115" s="376"/>
      <c r="HZR115" s="376"/>
      <c r="HZS115" s="376"/>
      <c r="HZT115" s="376"/>
      <c r="HZU115" s="376"/>
      <c r="HZV115" s="376"/>
      <c r="HZW115" s="376"/>
      <c r="HZX115" s="376"/>
      <c r="HZY115" s="376"/>
      <c r="HZZ115" s="376"/>
      <c r="IAA115" s="376"/>
      <c r="IAB115" s="376"/>
      <c r="IAC115" s="376"/>
      <c r="IAD115" s="376"/>
      <c r="IAE115" s="376"/>
      <c r="IAF115" s="376"/>
      <c r="IAG115" s="376"/>
      <c r="IAH115" s="376"/>
      <c r="IAI115" s="376"/>
      <c r="IAJ115" s="376"/>
      <c r="IAK115" s="376"/>
      <c r="IAL115" s="376"/>
      <c r="IAM115" s="376"/>
      <c r="IAN115" s="376"/>
      <c r="IAO115" s="376"/>
      <c r="IAP115" s="376"/>
      <c r="IAQ115" s="376"/>
      <c r="IAR115" s="376"/>
      <c r="IAS115" s="376"/>
      <c r="IAT115" s="376"/>
      <c r="IAU115" s="376"/>
      <c r="IAV115" s="376"/>
      <c r="IAW115" s="376"/>
      <c r="IAX115" s="376"/>
      <c r="IAY115" s="376"/>
      <c r="IAZ115" s="376"/>
      <c r="IBA115" s="376"/>
      <c r="IBB115" s="376"/>
      <c r="IBC115" s="376"/>
      <c r="IBD115" s="376"/>
      <c r="IBE115" s="376"/>
      <c r="IBF115" s="376"/>
      <c r="IBG115" s="376"/>
      <c r="IBH115" s="376"/>
      <c r="IBI115" s="376"/>
      <c r="IBJ115" s="376"/>
      <c r="IBK115" s="376"/>
      <c r="IBL115" s="376"/>
      <c r="IBM115" s="376"/>
      <c r="IBN115" s="376"/>
      <c r="IBO115" s="376"/>
      <c r="IBP115" s="376"/>
      <c r="IBQ115" s="376"/>
      <c r="IBR115" s="376"/>
      <c r="IBS115" s="376"/>
      <c r="IBT115" s="376"/>
      <c r="IBU115" s="376"/>
      <c r="IBV115" s="376"/>
      <c r="IBW115" s="376"/>
      <c r="IBX115" s="376"/>
      <c r="IBY115" s="376"/>
      <c r="IBZ115" s="376"/>
      <c r="ICA115" s="376"/>
      <c r="ICB115" s="376"/>
      <c r="ICC115" s="376"/>
      <c r="ICD115" s="376"/>
      <c r="ICE115" s="376"/>
      <c r="ICF115" s="376"/>
      <c r="ICG115" s="376"/>
      <c r="ICH115" s="376"/>
      <c r="ICI115" s="376"/>
      <c r="ICJ115" s="376"/>
      <c r="ICK115" s="376"/>
      <c r="ICL115" s="376"/>
      <c r="ICM115" s="376"/>
      <c r="ICN115" s="376"/>
      <c r="ICO115" s="376"/>
      <c r="ICP115" s="376"/>
      <c r="ICQ115" s="376"/>
      <c r="ICR115" s="376"/>
      <c r="ICS115" s="376"/>
      <c r="ICT115" s="376"/>
      <c r="ICU115" s="376"/>
      <c r="ICV115" s="376"/>
      <c r="ICW115" s="376"/>
      <c r="ICX115" s="376"/>
      <c r="ICY115" s="376"/>
      <c r="ICZ115" s="376"/>
      <c r="IDA115" s="376"/>
      <c r="IDB115" s="376"/>
      <c r="IDC115" s="376"/>
      <c r="IDD115" s="376"/>
      <c r="IDE115" s="376"/>
      <c r="IDF115" s="376"/>
      <c r="IDG115" s="376"/>
      <c r="IDH115" s="376"/>
      <c r="IDI115" s="376"/>
      <c r="IDJ115" s="376"/>
      <c r="IDK115" s="376"/>
      <c r="IDL115" s="376"/>
      <c r="IDM115" s="376"/>
      <c r="IDN115" s="376"/>
      <c r="IDO115" s="376"/>
      <c r="IDP115" s="376"/>
      <c r="IDQ115" s="376"/>
      <c r="IDR115" s="376"/>
      <c r="IDS115" s="376"/>
      <c r="IDT115" s="376"/>
      <c r="IDU115" s="376"/>
      <c r="IDV115" s="376"/>
      <c r="IDW115" s="376"/>
      <c r="IDX115" s="376"/>
      <c r="IDY115" s="376"/>
      <c r="IDZ115" s="376"/>
      <c r="IEA115" s="376"/>
      <c r="IEB115" s="376"/>
      <c r="IEC115" s="376"/>
      <c r="IED115" s="376"/>
      <c r="IEE115" s="376"/>
      <c r="IEF115" s="376"/>
      <c r="IEG115" s="376"/>
      <c r="IEH115" s="376"/>
      <c r="IEI115" s="376"/>
      <c r="IEJ115" s="376"/>
      <c r="IEK115" s="376"/>
      <c r="IEL115" s="376"/>
      <c r="IEM115" s="376"/>
      <c r="IEN115" s="376"/>
      <c r="IEO115" s="376"/>
      <c r="IEP115" s="376"/>
      <c r="IEQ115" s="376"/>
      <c r="IER115" s="376"/>
      <c r="IES115" s="376"/>
      <c r="IET115" s="376"/>
      <c r="IEU115" s="376"/>
      <c r="IEV115" s="376"/>
      <c r="IEW115" s="376"/>
      <c r="IEX115" s="376"/>
      <c r="IEY115" s="376"/>
      <c r="IEZ115" s="376"/>
      <c r="IFA115" s="376"/>
      <c r="IFB115" s="376"/>
      <c r="IFC115" s="376"/>
      <c r="IFD115" s="376"/>
      <c r="IFE115" s="376"/>
      <c r="IFF115" s="376"/>
      <c r="IFG115" s="376"/>
      <c r="IFH115" s="376"/>
      <c r="IFI115" s="376"/>
      <c r="IFJ115" s="376"/>
      <c r="IFK115" s="376"/>
      <c r="IFL115" s="376"/>
      <c r="IFM115" s="376"/>
      <c r="IFN115" s="376"/>
      <c r="IFO115" s="376"/>
      <c r="IFP115" s="376"/>
      <c r="IFQ115" s="376"/>
      <c r="IFR115" s="376"/>
      <c r="IFS115" s="376"/>
      <c r="IFT115" s="376"/>
      <c r="IFU115" s="376"/>
      <c r="IFV115" s="376"/>
      <c r="IFW115" s="376"/>
      <c r="IFX115" s="376"/>
      <c r="IFY115" s="376"/>
      <c r="IFZ115" s="376"/>
      <c r="IGA115" s="376"/>
      <c r="IGB115" s="376"/>
      <c r="IGC115" s="376"/>
      <c r="IGD115" s="376"/>
      <c r="IGE115" s="376"/>
      <c r="IGF115" s="376"/>
      <c r="IGG115" s="376"/>
      <c r="IGH115" s="376"/>
      <c r="IGI115" s="376"/>
      <c r="IGJ115" s="376"/>
      <c r="IGK115" s="376"/>
      <c r="IGL115" s="376"/>
      <c r="IGM115" s="376"/>
      <c r="IGN115" s="376"/>
      <c r="IGO115" s="376"/>
      <c r="IGP115" s="376"/>
      <c r="IGQ115" s="376"/>
      <c r="IGR115" s="376"/>
      <c r="IGS115" s="376"/>
      <c r="IGT115" s="376"/>
      <c r="IGU115" s="376"/>
      <c r="IGV115" s="376"/>
      <c r="IGW115" s="376"/>
      <c r="IGX115" s="376"/>
      <c r="IGY115" s="376"/>
      <c r="IGZ115" s="376"/>
      <c r="IHA115" s="376"/>
      <c r="IHB115" s="376"/>
      <c r="IHC115" s="376"/>
      <c r="IHD115" s="376"/>
      <c r="IHE115" s="376"/>
      <c r="IHF115" s="376"/>
      <c r="IHG115" s="376"/>
      <c r="IHH115" s="376"/>
      <c r="IHI115" s="376"/>
      <c r="IHJ115" s="376"/>
      <c r="IHK115" s="376"/>
      <c r="IHL115" s="376"/>
      <c r="IHM115" s="376"/>
      <c r="IHN115" s="376"/>
      <c r="IHO115" s="376"/>
      <c r="IHP115" s="376"/>
      <c r="IHQ115" s="376"/>
      <c r="IHR115" s="376"/>
      <c r="IHS115" s="376"/>
      <c r="IHT115" s="376"/>
      <c r="IHU115" s="376"/>
      <c r="IHV115" s="376"/>
      <c r="IHW115" s="376"/>
      <c r="IHX115" s="376"/>
      <c r="IHY115" s="376"/>
      <c r="IHZ115" s="376"/>
      <c r="IIA115" s="376"/>
      <c r="IIB115" s="376"/>
      <c r="IIC115" s="376"/>
      <c r="IID115" s="376"/>
      <c r="IIE115" s="376"/>
      <c r="IIF115" s="376"/>
      <c r="IIG115" s="376"/>
      <c r="IIH115" s="376"/>
      <c r="III115" s="376"/>
      <c r="IIJ115" s="376"/>
      <c r="IIK115" s="376"/>
      <c r="IIL115" s="376"/>
      <c r="IIM115" s="376"/>
      <c r="IIN115" s="376"/>
      <c r="IIO115" s="376"/>
      <c r="IIP115" s="376"/>
      <c r="IIQ115" s="376"/>
      <c r="IIR115" s="376"/>
      <c r="IIS115" s="376"/>
      <c r="IIT115" s="376"/>
      <c r="IIU115" s="376"/>
      <c r="IIV115" s="376"/>
      <c r="IIW115" s="376"/>
      <c r="IIX115" s="376"/>
      <c r="IIY115" s="376"/>
      <c r="IIZ115" s="376"/>
      <c r="IJA115" s="376"/>
      <c r="IJB115" s="376"/>
      <c r="IJC115" s="376"/>
      <c r="IJD115" s="376"/>
      <c r="IJE115" s="376"/>
      <c r="IJF115" s="376"/>
      <c r="IJG115" s="376"/>
      <c r="IJH115" s="376"/>
      <c r="IJI115" s="376"/>
      <c r="IJJ115" s="376"/>
      <c r="IJK115" s="376"/>
      <c r="IJL115" s="376"/>
      <c r="IJM115" s="376"/>
      <c r="IJN115" s="376"/>
      <c r="IJO115" s="376"/>
      <c r="IJP115" s="376"/>
      <c r="IJQ115" s="376"/>
      <c r="IJR115" s="376"/>
      <c r="IJS115" s="376"/>
      <c r="IJT115" s="376"/>
      <c r="IJU115" s="376"/>
      <c r="IJV115" s="376"/>
      <c r="IJW115" s="376"/>
      <c r="IJX115" s="376"/>
      <c r="IJY115" s="376"/>
      <c r="IJZ115" s="376"/>
      <c r="IKA115" s="376"/>
      <c r="IKB115" s="376"/>
      <c r="IKC115" s="376"/>
      <c r="IKD115" s="376"/>
      <c r="IKE115" s="376"/>
      <c r="IKF115" s="376"/>
      <c r="IKG115" s="376"/>
      <c r="IKH115" s="376"/>
      <c r="IKI115" s="376"/>
      <c r="IKJ115" s="376"/>
      <c r="IKK115" s="376"/>
      <c r="IKL115" s="376"/>
      <c r="IKM115" s="376"/>
      <c r="IKN115" s="376"/>
      <c r="IKO115" s="376"/>
      <c r="IKP115" s="376"/>
      <c r="IKQ115" s="376"/>
      <c r="IKR115" s="376"/>
      <c r="IKS115" s="376"/>
      <c r="IKT115" s="376"/>
      <c r="IKU115" s="376"/>
      <c r="IKV115" s="376"/>
      <c r="IKW115" s="376"/>
      <c r="IKX115" s="376"/>
      <c r="IKY115" s="376"/>
      <c r="IKZ115" s="376"/>
      <c r="ILA115" s="376"/>
      <c r="ILB115" s="376"/>
      <c r="ILC115" s="376"/>
      <c r="ILD115" s="376"/>
      <c r="ILE115" s="376"/>
      <c r="ILF115" s="376"/>
      <c r="ILG115" s="376"/>
      <c r="ILH115" s="376"/>
      <c r="ILI115" s="376"/>
      <c r="ILJ115" s="376"/>
      <c r="ILK115" s="376"/>
      <c r="ILL115" s="376"/>
      <c r="ILM115" s="376"/>
      <c r="ILN115" s="376"/>
      <c r="ILO115" s="376"/>
      <c r="ILP115" s="376"/>
      <c r="ILQ115" s="376"/>
      <c r="ILR115" s="376"/>
      <c r="ILS115" s="376"/>
      <c r="ILT115" s="376"/>
      <c r="ILU115" s="376"/>
      <c r="ILV115" s="376"/>
      <c r="ILW115" s="376"/>
      <c r="ILX115" s="376"/>
      <c r="ILY115" s="376"/>
      <c r="ILZ115" s="376"/>
      <c r="IMA115" s="376"/>
      <c r="IMB115" s="376"/>
      <c r="IMC115" s="376"/>
      <c r="IMD115" s="376"/>
      <c r="IME115" s="376"/>
      <c r="IMF115" s="376"/>
      <c r="IMG115" s="376"/>
      <c r="IMH115" s="376"/>
      <c r="IMI115" s="376"/>
      <c r="IMJ115" s="376"/>
      <c r="IMK115" s="376"/>
      <c r="IML115" s="376"/>
      <c r="IMM115" s="376"/>
      <c r="IMN115" s="376"/>
      <c r="IMO115" s="376"/>
      <c r="IMP115" s="376"/>
      <c r="IMQ115" s="376"/>
      <c r="IMR115" s="376"/>
      <c r="IMS115" s="376"/>
      <c r="IMT115" s="376"/>
      <c r="IMU115" s="376"/>
      <c r="IMV115" s="376"/>
      <c r="IMW115" s="376"/>
      <c r="IMX115" s="376"/>
      <c r="IMY115" s="376"/>
      <c r="IMZ115" s="376"/>
      <c r="INA115" s="376"/>
      <c r="INB115" s="376"/>
      <c r="INC115" s="376"/>
      <c r="IND115" s="376"/>
      <c r="INE115" s="376"/>
      <c r="INF115" s="376"/>
      <c r="ING115" s="376"/>
      <c r="INH115" s="376"/>
      <c r="INI115" s="376"/>
      <c r="INJ115" s="376"/>
      <c r="INK115" s="376"/>
      <c r="INL115" s="376"/>
      <c r="INM115" s="376"/>
      <c r="INN115" s="376"/>
      <c r="INO115" s="376"/>
      <c r="INP115" s="376"/>
      <c r="INQ115" s="376"/>
      <c r="INR115" s="376"/>
      <c r="INS115" s="376"/>
      <c r="INT115" s="376"/>
      <c r="INU115" s="376"/>
      <c r="INV115" s="376"/>
      <c r="INW115" s="376"/>
      <c r="INX115" s="376"/>
      <c r="INY115" s="376"/>
      <c r="INZ115" s="376"/>
      <c r="IOA115" s="376"/>
      <c r="IOB115" s="376"/>
      <c r="IOC115" s="376"/>
      <c r="IOD115" s="376"/>
      <c r="IOE115" s="376"/>
      <c r="IOF115" s="376"/>
      <c r="IOG115" s="376"/>
      <c r="IOH115" s="376"/>
      <c r="IOI115" s="376"/>
      <c r="IOJ115" s="376"/>
      <c r="IOK115" s="376"/>
      <c r="IOL115" s="376"/>
      <c r="IOM115" s="376"/>
      <c r="ION115" s="376"/>
      <c r="IOO115" s="376"/>
      <c r="IOP115" s="376"/>
      <c r="IOQ115" s="376"/>
      <c r="IOR115" s="376"/>
      <c r="IOS115" s="376"/>
      <c r="IOT115" s="376"/>
      <c r="IOU115" s="376"/>
      <c r="IOV115" s="376"/>
      <c r="IOW115" s="376"/>
      <c r="IOX115" s="376"/>
      <c r="IOY115" s="376"/>
      <c r="IOZ115" s="376"/>
      <c r="IPA115" s="376"/>
      <c r="IPB115" s="376"/>
      <c r="IPC115" s="376"/>
      <c r="IPD115" s="376"/>
      <c r="IPE115" s="376"/>
      <c r="IPF115" s="376"/>
      <c r="IPG115" s="376"/>
      <c r="IPH115" s="376"/>
      <c r="IPI115" s="376"/>
      <c r="IPJ115" s="376"/>
      <c r="IPK115" s="376"/>
      <c r="IPL115" s="376"/>
      <c r="IPM115" s="376"/>
      <c r="IPN115" s="376"/>
      <c r="IPO115" s="376"/>
      <c r="IPP115" s="376"/>
      <c r="IPQ115" s="376"/>
      <c r="IPR115" s="376"/>
      <c r="IPS115" s="376"/>
      <c r="IPT115" s="376"/>
      <c r="IPU115" s="376"/>
      <c r="IPV115" s="376"/>
      <c r="IPW115" s="376"/>
      <c r="IPX115" s="376"/>
      <c r="IPY115" s="376"/>
      <c r="IPZ115" s="376"/>
      <c r="IQA115" s="376"/>
      <c r="IQB115" s="376"/>
      <c r="IQC115" s="376"/>
      <c r="IQD115" s="376"/>
      <c r="IQE115" s="376"/>
      <c r="IQF115" s="376"/>
      <c r="IQG115" s="376"/>
      <c r="IQH115" s="376"/>
      <c r="IQI115" s="376"/>
      <c r="IQJ115" s="376"/>
      <c r="IQK115" s="376"/>
      <c r="IQL115" s="376"/>
      <c r="IQM115" s="376"/>
      <c r="IQN115" s="376"/>
      <c r="IQO115" s="376"/>
      <c r="IQP115" s="376"/>
      <c r="IQQ115" s="376"/>
      <c r="IQR115" s="376"/>
      <c r="IQS115" s="376"/>
      <c r="IQT115" s="376"/>
      <c r="IQU115" s="376"/>
      <c r="IQV115" s="376"/>
      <c r="IQW115" s="376"/>
      <c r="IQX115" s="376"/>
      <c r="IQY115" s="376"/>
      <c r="IQZ115" s="376"/>
      <c r="IRA115" s="376"/>
      <c r="IRB115" s="376"/>
      <c r="IRC115" s="376"/>
      <c r="IRD115" s="376"/>
      <c r="IRE115" s="376"/>
      <c r="IRF115" s="376"/>
      <c r="IRG115" s="376"/>
      <c r="IRH115" s="376"/>
      <c r="IRI115" s="376"/>
      <c r="IRJ115" s="376"/>
      <c r="IRK115" s="376"/>
      <c r="IRL115" s="376"/>
      <c r="IRM115" s="376"/>
      <c r="IRN115" s="376"/>
      <c r="IRO115" s="376"/>
      <c r="IRP115" s="376"/>
      <c r="IRQ115" s="376"/>
      <c r="IRR115" s="376"/>
      <c r="IRS115" s="376"/>
      <c r="IRT115" s="376"/>
      <c r="IRU115" s="376"/>
      <c r="IRV115" s="376"/>
      <c r="IRW115" s="376"/>
      <c r="IRX115" s="376"/>
      <c r="IRY115" s="376"/>
      <c r="IRZ115" s="376"/>
      <c r="ISA115" s="376"/>
      <c r="ISB115" s="376"/>
      <c r="ISC115" s="376"/>
      <c r="ISD115" s="376"/>
      <c r="ISE115" s="376"/>
      <c r="ISF115" s="376"/>
      <c r="ISG115" s="376"/>
      <c r="ISH115" s="376"/>
      <c r="ISI115" s="376"/>
      <c r="ISJ115" s="376"/>
      <c r="ISK115" s="376"/>
      <c r="ISL115" s="376"/>
      <c r="ISM115" s="376"/>
      <c r="ISN115" s="376"/>
      <c r="ISO115" s="376"/>
      <c r="ISP115" s="376"/>
      <c r="ISQ115" s="376"/>
      <c r="ISR115" s="376"/>
      <c r="ISS115" s="376"/>
      <c r="IST115" s="376"/>
      <c r="ISU115" s="376"/>
      <c r="ISV115" s="376"/>
      <c r="ISW115" s="376"/>
      <c r="ISX115" s="376"/>
      <c r="ISY115" s="376"/>
      <c r="ISZ115" s="376"/>
      <c r="ITA115" s="376"/>
      <c r="ITB115" s="376"/>
      <c r="ITC115" s="376"/>
      <c r="ITD115" s="376"/>
      <c r="ITE115" s="376"/>
      <c r="ITF115" s="376"/>
      <c r="ITG115" s="376"/>
      <c r="ITH115" s="376"/>
      <c r="ITI115" s="376"/>
      <c r="ITJ115" s="376"/>
      <c r="ITK115" s="376"/>
      <c r="ITL115" s="376"/>
      <c r="ITM115" s="376"/>
      <c r="ITN115" s="376"/>
      <c r="ITO115" s="376"/>
      <c r="ITP115" s="376"/>
      <c r="ITQ115" s="376"/>
      <c r="ITR115" s="376"/>
      <c r="ITS115" s="376"/>
      <c r="ITT115" s="376"/>
      <c r="ITU115" s="376"/>
      <c r="ITV115" s="376"/>
      <c r="ITW115" s="376"/>
      <c r="ITX115" s="376"/>
      <c r="ITY115" s="376"/>
      <c r="ITZ115" s="376"/>
      <c r="IUA115" s="376"/>
      <c r="IUB115" s="376"/>
      <c r="IUC115" s="376"/>
      <c r="IUD115" s="376"/>
      <c r="IUE115" s="376"/>
      <c r="IUF115" s="376"/>
      <c r="IUG115" s="376"/>
      <c r="IUH115" s="376"/>
      <c r="IUI115" s="376"/>
      <c r="IUJ115" s="376"/>
      <c r="IUK115" s="376"/>
      <c r="IUL115" s="376"/>
      <c r="IUM115" s="376"/>
      <c r="IUN115" s="376"/>
      <c r="IUO115" s="376"/>
      <c r="IUP115" s="376"/>
      <c r="IUQ115" s="376"/>
      <c r="IUR115" s="376"/>
      <c r="IUS115" s="376"/>
      <c r="IUT115" s="376"/>
      <c r="IUU115" s="376"/>
      <c r="IUV115" s="376"/>
      <c r="IUW115" s="376"/>
      <c r="IUX115" s="376"/>
      <c r="IUY115" s="376"/>
      <c r="IUZ115" s="376"/>
      <c r="IVA115" s="376"/>
      <c r="IVB115" s="376"/>
      <c r="IVC115" s="376"/>
      <c r="IVD115" s="376"/>
      <c r="IVE115" s="376"/>
      <c r="IVF115" s="376"/>
      <c r="IVG115" s="376"/>
      <c r="IVH115" s="376"/>
      <c r="IVI115" s="376"/>
      <c r="IVJ115" s="376"/>
      <c r="IVK115" s="376"/>
      <c r="IVL115" s="376"/>
      <c r="IVM115" s="376"/>
      <c r="IVN115" s="376"/>
      <c r="IVO115" s="376"/>
      <c r="IVP115" s="376"/>
      <c r="IVQ115" s="376"/>
      <c r="IVR115" s="376"/>
      <c r="IVS115" s="376"/>
      <c r="IVT115" s="376"/>
      <c r="IVU115" s="376"/>
      <c r="IVV115" s="376"/>
      <c r="IVW115" s="376"/>
      <c r="IVX115" s="376"/>
      <c r="IVY115" s="376"/>
      <c r="IVZ115" s="376"/>
      <c r="IWA115" s="376"/>
      <c r="IWB115" s="376"/>
      <c r="IWC115" s="376"/>
      <c r="IWD115" s="376"/>
      <c r="IWE115" s="376"/>
      <c r="IWF115" s="376"/>
      <c r="IWG115" s="376"/>
      <c r="IWH115" s="376"/>
      <c r="IWI115" s="376"/>
      <c r="IWJ115" s="376"/>
      <c r="IWK115" s="376"/>
      <c r="IWL115" s="376"/>
      <c r="IWM115" s="376"/>
      <c r="IWN115" s="376"/>
      <c r="IWO115" s="376"/>
      <c r="IWP115" s="376"/>
      <c r="IWQ115" s="376"/>
      <c r="IWR115" s="376"/>
      <c r="IWS115" s="376"/>
      <c r="IWT115" s="376"/>
      <c r="IWU115" s="376"/>
      <c r="IWV115" s="376"/>
      <c r="IWW115" s="376"/>
      <c r="IWX115" s="376"/>
      <c r="IWY115" s="376"/>
      <c r="IWZ115" s="376"/>
      <c r="IXA115" s="376"/>
      <c r="IXB115" s="376"/>
      <c r="IXC115" s="376"/>
      <c r="IXD115" s="376"/>
      <c r="IXE115" s="376"/>
      <c r="IXF115" s="376"/>
      <c r="IXG115" s="376"/>
      <c r="IXH115" s="376"/>
      <c r="IXI115" s="376"/>
      <c r="IXJ115" s="376"/>
      <c r="IXK115" s="376"/>
      <c r="IXL115" s="376"/>
      <c r="IXM115" s="376"/>
      <c r="IXN115" s="376"/>
      <c r="IXO115" s="376"/>
      <c r="IXP115" s="376"/>
      <c r="IXQ115" s="376"/>
      <c r="IXR115" s="376"/>
      <c r="IXS115" s="376"/>
      <c r="IXT115" s="376"/>
      <c r="IXU115" s="376"/>
      <c r="IXV115" s="376"/>
      <c r="IXW115" s="376"/>
      <c r="IXX115" s="376"/>
      <c r="IXY115" s="376"/>
      <c r="IXZ115" s="376"/>
      <c r="IYA115" s="376"/>
      <c r="IYB115" s="376"/>
      <c r="IYC115" s="376"/>
      <c r="IYD115" s="376"/>
      <c r="IYE115" s="376"/>
      <c r="IYF115" s="376"/>
      <c r="IYG115" s="376"/>
      <c r="IYH115" s="376"/>
      <c r="IYI115" s="376"/>
      <c r="IYJ115" s="376"/>
      <c r="IYK115" s="376"/>
      <c r="IYL115" s="376"/>
      <c r="IYM115" s="376"/>
      <c r="IYN115" s="376"/>
      <c r="IYO115" s="376"/>
      <c r="IYP115" s="376"/>
      <c r="IYQ115" s="376"/>
      <c r="IYR115" s="376"/>
      <c r="IYS115" s="376"/>
      <c r="IYT115" s="376"/>
      <c r="IYU115" s="376"/>
      <c r="IYV115" s="376"/>
      <c r="IYW115" s="376"/>
      <c r="IYX115" s="376"/>
      <c r="IYY115" s="376"/>
      <c r="IYZ115" s="376"/>
      <c r="IZA115" s="376"/>
      <c r="IZB115" s="376"/>
      <c r="IZC115" s="376"/>
      <c r="IZD115" s="376"/>
      <c r="IZE115" s="376"/>
      <c r="IZF115" s="376"/>
      <c r="IZG115" s="376"/>
      <c r="IZH115" s="376"/>
      <c r="IZI115" s="376"/>
      <c r="IZJ115" s="376"/>
      <c r="IZK115" s="376"/>
      <c r="IZL115" s="376"/>
      <c r="IZM115" s="376"/>
      <c r="IZN115" s="376"/>
      <c r="IZO115" s="376"/>
      <c r="IZP115" s="376"/>
      <c r="IZQ115" s="376"/>
      <c r="IZR115" s="376"/>
      <c r="IZS115" s="376"/>
      <c r="IZT115" s="376"/>
      <c r="IZU115" s="376"/>
      <c r="IZV115" s="376"/>
      <c r="IZW115" s="376"/>
      <c r="IZX115" s="376"/>
      <c r="IZY115" s="376"/>
      <c r="IZZ115" s="376"/>
      <c r="JAA115" s="376"/>
      <c r="JAB115" s="376"/>
      <c r="JAC115" s="376"/>
      <c r="JAD115" s="376"/>
      <c r="JAE115" s="376"/>
      <c r="JAF115" s="376"/>
      <c r="JAG115" s="376"/>
      <c r="JAH115" s="376"/>
      <c r="JAI115" s="376"/>
      <c r="JAJ115" s="376"/>
      <c r="JAK115" s="376"/>
      <c r="JAL115" s="376"/>
      <c r="JAM115" s="376"/>
      <c r="JAN115" s="376"/>
      <c r="JAO115" s="376"/>
      <c r="JAP115" s="376"/>
      <c r="JAQ115" s="376"/>
      <c r="JAR115" s="376"/>
      <c r="JAS115" s="376"/>
      <c r="JAT115" s="376"/>
      <c r="JAU115" s="376"/>
      <c r="JAV115" s="376"/>
      <c r="JAW115" s="376"/>
      <c r="JAX115" s="376"/>
      <c r="JAY115" s="376"/>
      <c r="JAZ115" s="376"/>
      <c r="JBA115" s="376"/>
      <c r="JBB115" s="376"/>
      <c r="JBC115" s="376"/>
      <c r="JBD115" s="376"/>
      <c r="JBE115" s="376"/>
      <c r="JBF115" s="376"/>
      <c r="JBG115" s="376"/>
      <c r="JBH115" s="376"/>
      <c r="JBI115" s="376"/>
      <c r="JBJ115" s="376"/>
      <c r="JBK115" s="376"/>
      <c r="JBL115" s="376"/>
      <c r="JBM115" s="376"/>
      <c r="JBN115" s="376"/>
      <c r="JBO115" s="376"/>
      <c r="JBP115" s="376"/>
      <c r="JBQ115" s="376"/>
      <c r="JBR115" s="376"/>
      <c r="JBS115" s="376"/>
      <c r="JBT115" s="376"/>
      <c r="JBU115" s="376"/>
      <c r="JBV115" s="376"/>
      <c r="JBW115" s="376"/>
      <c r="JBX115" s="376"/>
      <c r="JBY115" s="376"/>
      <c r="JBZ115" s="376"/>
      <c r="JCA115" s="376"/>
      <c r="JCB115" s="376"/>
      <c r="JCC115" s="376"/>
      <c r="JCD115" s="376"/>
      <c r="JCE115" s="376"/>
      <c r="JCF115" s="376"/>
      <c r="JCG115" s="376"/>
      <c r="JCH115" s="376"/>
      <c r="JCI115" s="376"/>
      <c r="JCJ115" s="376"/>
      <c r="JCK115" s="376"/>
      <c r="JCL115" s="376"/>
      <c r="JCM115" s="376"/>
      <c r="JCN115" s="376"/>
      <c r="JCO115" s="376"/>
      <c r="JCP115" s="376"/>
      <c r="JCQ115" s="376"/>
      <c r="JCR115" s="376"/>
      <c r="JCS115" s="376"/>
      <c r="JCT115" s="376"/>
      <c r="JCU115" s="376"/>
      <c r="JCV115" s="376"/>
      <c r="JCW115" s="376"/>
      <c r="JCX115" s="376"/>
      <c r="JCY115" s="376"/>
      <c r="JCZ115" s="376"/>
      <c r="JDA115" s="376"/>
      <c r="JDB115" s="376"/>
      <c r="JDC115" s="376"/>
      <c r="JDD115" s="376"/>
      <c r="JDE115" s="376"/>
      <c r="JDF115" s="376"/>
      <c r="JDG115" s="376"/>
      <c r="JDH115" s="376"/>
      <c r="JDI115" s="376"/>
      <c r="JDJ115" s="376"/>
      <c r="JDK115" s="376"/>
      <c r="JDL115" s="376"/>
      <c r="JDM115" s="376"/>
      <c r="JDN115" s="376"/>
      <c r="JDO115" s="376"/>
      <c r="JDP115" s="376"/>
      <c r="JDQ115" s="376"/>
      <c r="JDR115" s="376"/>
      <c r="JDS115" s="376"/>
      <c r="JDT115" s="376"/>
      <c r="JDU115" s="376"/>
      <c r="JDV115" s="376"/>
      <c r="JDW115" s="376"/>
      <c r="JDX115" s="376"/>
      <c r="JDY115" s="376"/>
      <c r="JDZ115" s="376"/>
      <c r="JEA115" s="376"/>
      <c r="JEB115" s="376"/>
      <c r="JEC115" s="376"/>
      <c r="JED115" s="376"/>
      <c r="JEE115" s="376"/>
      <c r="JEF115" s="376"/>
      <c r="JEG115" s="376"/>
      <c r="JEH115" s="376"/>
      <c r="JEI115" s="376"/>
      <c r="JEJ115" s="376"/>
      <c r="JEK115" s="376"/>
      <c r="JEL115" s="376"/>
      <c r="JEM115" s="376"/>
      <c r="JEN115" s="376"/>
      <c r="JEO115" s="376"/>
      <c r="JEP115" s="376"/>
      <c r="JEQ115" s="376"/>
      <c r="JER115" s="376"/>
      <c r="JES115" s="376"/>
      <c r="JET115" s="376"/>
      <c r="JEU115" s="376"/>
      <c r="JEV115" s="376"/>
      <c r="JEW115" s="376"/>
      <c r="JEX115" s="376"/>
      <c r="JEY115" s="376"/>
      <c r="JEZ115" s="376"/>
      <c r="JFA115" s="376"/>
      <c r="JFB115" s="376"/>
      <c r="JFC115" s="376"/>
      <c r="JFD115" s="376"/>
      <c r="JFE115" s="376"/>
      <c r="JFF115" s="376"/>
      <c r="JFG115" s="376"/>
      <c r="JFH115" s="376"/>
      <c r="JFI115" s="376"/>
      <c r="JFJ115" s="376"/>
      <c r="JFK115" s="376"/>
      <c r="JFL115" s="376"/>
      <c r="JFM115" s="376"/>
      <c r="JFN115" s="376"/>
      <c r="JFO115" s="376"/>
      <c r="JFP115" s="376"/>
      <c r="JFQ115" s="376"/>
      <c r="JFR115" s="376"/>
      <c r="JFS115" s="376"/>
      <c r="JFT115" s="376"/>
      <c r="JFU115" s="376"/>
      <c r="JFV115" s="376"/>
      <c r="JFW115" s="376"/>
      <c r="JFX115" s="376"/>
      <c r="JFY115" s="376"/>
      <c r="JFZ115" s="376"/>
      <c r="JGA115" s="376"/>
      <c r="JGB115" s="376"/>
      <c r="JGC115" s="376"/>
      <c r="JGD115" s="376"/>
      <c r="JGE115" s="376"/>
      <c r="JGF115" s="376"/>
      <c r="JGG115" s="376"/>
      <c r="JGH115" s="376"/>
      <c r="JGI115" s="376"/>
      <c r="JGJ115" s="376"/>
      <c r="JGK115" s="376"/>
      <c r="JGL115" s="376"/>
      <c r="JGM115" s="376"/>
      <c r="JGN115" s="376"/>
      <c r="JGO115" s="376"/>
      <c r="JGP115" s="376"/>
      <c r="JGQ115" s="376"/>
      <c r="JGR115" s="376"/>
      <c r="JGS115" s="376"/>
      <c r="JGT115" s="376"/>
      <c r="JGU115" s="376"/>
      <c r="JGV115" s="376"/>
      <c r="JGW115" s="376"/>
      <c r="JGX115" s="376"/>
      <c r="JGY115" s="376"/>
      <c r="JGZ115" s="376"/>
      <c r="JHA115" s="376"/>
      <c r="JHB115" s="376"/>
      <c r="JHC115" s="376"/>
      <c r="JHD115" s="376"/>
      <c r="JHE115" s="376"/>
      <c r="JHF115" s="376"/>
      <c r="JHG115" s="376"/>
      <c r="JHH115" s="376"/>
      <c r="JHI115" s="376"/>
      <c r="JHJ115" s="376"/>
      <c r="JHK115" s="376"/>
      <c r="JHL115" s="376"/>
      <c r="JHM115" s="376"/>
      <c r="JHN115" s="376"/>
      <c r="JHO115" s="376"/>
      <c r="JHP115" s="376"/>
      <c r="JHQ115" s="376"/>
      <c r="JHR115" s="376"/>
      <c r="JHS115" s="376"/>
      <c r="JHT115" s="376"/>
      <c r="JHU115" s="376"/>
      <c r="JHV115" s="376"/>
      <c r="JHW115" s="376"/>
      <c r="JHX115" s="376"/>
      <c r="JHY115" s="376"/>
      <c r="JHZ115" s="376"/>
      <c r="JIA115" s="376"/>
      <c r="JIB115" s="376"/>
      <c r="JIC115" s="376"/>
      <c r="JID115" s="376"/>
      <c r="JIE115" s="376"/>
      <c r="JIF115" s="376"/>
      <c r="JIG115" s="376"/>
      <c r="JIH115" s="376"/>
      <c r="JII115" s="376"/>
      <c r="JIJ115" s="376"/>
      <c r="JIK115" s="376"/>
      <c r="JIL115" s="376"/>
      <c r="JIM115" s="376"/>
      <c r="JIN115" s="376"/>
      <c r="JIO115" s="376"/>
      <c r="JIP115" s="376"/>
      <c r="JIQ115" s="376"/>
      <c r="JIR115" s="376"/>
      <c r="JIS115" s="376"/>
      <c r="JIT115" s="376"/>
      <c r="JIU115" s="376"/>
      <c r="JIV115" s="376"/>
      <c r="JIW115" s="376"/>
      <c r="JIX115" s="376"/>
      <c r="JIY115" s="376"/>
      <c r="JIZ115" s="376"/>
      <c r="JJA115" s="376"/>
      <c r="JJB115" s="376"/>
      <c r="JJC115" s="376"/>
      <c r="JJD115" s="376"/>
      <c r="JJE115" s="376"/>
      <c r="JJF115" s="376"/>
      <c r="JJG115" s="376"/>
      <c r="JJH115" s="376"/>
      <c r="JJI115" s="376"/>
      <c r="JJJ115" s="376"/>
      <c r="JJK115" s="376"/>
      <c r="JJL115" s="376"/>
      <c r="JJM115" s="376"/>
      <c r="JJN115" s="376"/>
      <c r="JJO115" s="376"/>
      <c r="JJP115" s="376"/>
      <c r="JJQ115" s="376"/>
      <c r="JJR115" s="376"/>
      <c r="JJS115" s="376"/>
      <c r="JJT115" s="376"/>
      <c r="JJU115" s="376"/>
      <c r="JJV115" s="376"/>
      <c r="JJW115" s="376"/>
      <c r="JJX115" s="376"/>
      <c r="JJY115" s="376"/>
      <c r="JJZ115" s="376"/>
      <c r="JKA115" s="376"/>
      <c r="JKB115" s="376"/>
      <c r="JKC115" s="376"/>
      <c r="JKD115" s="376"/>
      <c r="JKE115" s="376"/>
      <c r="JKF115" s="376"/>
      <c r="JKG115" s="376"/>
      <c r="JKH115" s="376"/>
      <c r="JKI115" s="376"/>
      <c r="JKJ115" s="376"/>
      <c r="JKK115" s="376"/>
      <c r="JKL115" s="376"/>
      <c r="JKM115" s="376"/>
      <c r="JKN115" s="376"/>
      <c r="JKO115" s="376"/>
      <c r="JKP115" s="376"/>
      <c r="JKQ115" s="376"/>
      <c r="JKR115" s="376"/>
      <c r="JKS115" s="376"/>
      <c r="JKT115" s="376"/>
      <c r="JKU115" s="376"/>
      <c r="JKV115" s="376"/>
      <c r="JKW115" s="376"/>
      <c r="JKX115" s="376"/>
      <c r="JKY115" s="376"/>
      <c r="JKZ115" s="376"/>
      <c r="JLA115" s="376"/>
      <c r="JLB115" s="376"/>
      <c r="JLC115" s="376"/>
      <c r="JLD115" s="376"/>
      <c r="JLE115" s="376"/>
      <c r="JLF115" s="376"/>
      <c r="JLG115" s="376"/>
      <c r="JLH115" s="376"/>
      <c r="JLI115" s="376"/>
      <c r="JLJ115" s="376"/>
      <c r="JLK115" s="376"/>
      <c r="JLL115" s="376"/>
      <c r="JLM115" s="376"/>
      <c r="JLN115" s="376"/>
      <c r="JLO115" s="376"/>
      <c r="JLP115" s="376"/>
      <c r="JLQ115" s="376"/>
      <c r="JLR115" s="376"/>
      <c r="JLS115" s="376"/>
      <c r="JLT115" s="376"/>
      <c r="JLU115" s="376"/>
      <c r="JLV115" s="376"/>
      <c r="JLW115" s="376"/>
      <c r="JLX115" s="376"/>
      <c r="JLY115" s="376"/>
      <c r="JLZ115" s="376"/>
      <c r="JMA115" s="376"/>
      <c r="JMB115" s="376"/>
      <c r="JMC115" s="376"/>
      <c r="JMD115" s="376"/>
      <c r="JME115" s="376"/>
      <c r="JMF115" s="376"/>
      <c r="JMG115" s="376"/>
      <c r="JMH115" s="376"/>
      <c r="JMI115" s="376"/>
      <c r="JMJ115" s="376"/>
      <c r="JMK115" s="376"/>
      <c r="JML115" s="376"/>
      <c r="JMM115" s="376"/>
      <c r="JMN115" s="376"/>
      <c r="JMO115" s="376"/>
      <c r="JMP115" s="376"/>
      <c r="JMQ115" s="376"/>
      <c r="JMR115" s="376"/>
      <c r="JMS115" s="376"/>
      <c r="JMT115" s="376"/>
      <c r="JMU115" s="376"/>
      <c r="JMV115" s="376"/>
      <c r="JMW115" s="376"/>
      <c r="JMX115" s="376"/>
      <c r="JMY115" s="376"/>
      <c r="JMZ115" s="376"/>
      <c r="JNA115" s="376"/>
      <c r="JNB115" s="376"/>
      <c r="JNC115" s="376"/>
      <c r="JND115" s="376"/>
      <c r="JNE115" s="376"/>
      <c r="JNF115" s="376"/>
      <c r="JNG115" s="376"/>
      <c r="JNH115" s="376"/>
      <c r="JNI115" s="376"/>
      <c r="JNJ115" s="376"/>
      <c r="JNK115" s="376"/>
      <c r="JNL115" s="376"/>
      <c r="JNM115" s="376"/>
      <c r="JNN115" s="376"/>
      <c r="JNO115" s="376"/>
      <c r="JNP115" s="376"/>
      <c r="JNQ115" s="376"/>
      <c r="JNR115" s="376"/>
      <c r="JNS115" s="376"/>
      <c r="JNT115" s="376"/>
      <c r="JNU115" s="376"/>
      <c r="JNV115" s="376"/>
      <c r="JNW115" s="376"/>
      <c r="JNX115" s="376"/>
      <c r="JNY115" s="376"/>
      <c r="JNZ115" s="376"/>
      <c r="JOA115" s="376"/>
      <c r="JOB115" s="376"/>
      <c r="JOC115" s="376"/>
      <c r="JOD115" s="376"/>
      <c r="JOE115" s="376"/>
      <c r="JOF115" s="376"/>
      <c r="JOG115" s="376"/>
      <c r="JOH115" s="376"/>
      <c r="JOI115" s="376"/>
      <c r="JOJ115" s="376"/>
      <c r="JOK115" s="376"/>
      <c r="JOL115" s="376"/>
      <c r="JOM115" s="376"/>
      <c r="JON115" s="376"/>
      <c r="JOO115" s="376"/>
      <c r="JOP115" s="376"/>
      <c r="JOQ115" s="376"/>
      <c r="JOR115" s="376"/>
      <c r="JOS115" s="376"/>
      <c r="JOT115" s="376"/>
      <c r="JOU115" s="376"/>
      <c r="JOV115" s="376"/>
      <c r="JOW115" s="376"/>
      <c r="JOX115" s="376"/>
      <c r="JOY115" s="376"/>
      <c r="JOZ115" s="376"/>
      <c r="JPA115" s="376"/>
      <c r="JPB115" s="376"/>
      <c r="JPC115" s="376"/>
      <c r="JPD115" s="376"/>
      <c r="JPE115" s="376"/>
      <c r="JPF115" s="376"/>
      <c r="JPG115" s="376"/>
      <c r="JPH115" s="376"/>
      <c r="JPI115" s="376"/>
      <c r="JPJ115" s="376"/>
      <c r="JPK115" s="376"/>
      <c r="JPL115" s="376"/>
      <c r="JPM115" s="376"/>
      <c r="JPN115" s="376"/>
      <c r="JPO115" s="376"/>
      <c r="JPP115" s="376"/>
      <c r="JPQ115" s="376"/>
      <c r="JPR115" s="376"/>
      <c r="JPS115" s="376"/>
      <c r="JPT115" s="376"/>
      <c r="JPU115" s="376"/>
      <c r="JPV115" s="376"/>
      <c r="JPW115" s="376"/>
      <c r="JPX115" s="376"/>
      <c r="JPY115" s="376"/>
      <c r="JPZ115" s="376"/>
      <c r="JQA115" s="376"/>
      <c r="JQB115" s="376"/>
      <c r="JQC115" s="376"/>
      <c r="JQD115" s="376"/>
      <c r="JQE115" s="376"/>
      <c r="JQF115" s="376"/>
      <c r="JQG115" s="376"/>
      <c r="JQH115" s="376"/>
      <c r="JQI115" s="376"/>
      <c r="JQJ115" s="376"/>
      <c r="JQK115" s="376"/>
      <c r="JQL115" s="376"/>
      <c r="JQM115" s="376"/>
      <c r="JQN115" s="376"/>
      <c r="JQO115" s="376"/>
      <c r="JQP115" s="376"/>
      <c r="JQQ115" s="376"/>
      <c r="JQR115" s="376"/>
      <c r="JQS115" s="376"/>
      <c r="JQT115" s="376"/>
      <c r="JQU115" s="376"/>
      <c r="JQV115" s="376"/>
      <c r="JQW115" s="376"/>
      <c r="JQX115" s="376"/>
      <c r="JQY115" s="376"/>
      <c r="JQZ115" s="376"/>
      <c r="JRA115" s="376"/>
      <c r="JRB115" s="376"/>
      <c r="JRC115" s="376"/>
      <c r="JRD115" s="376"/>
      <c r="JRE115" s="376"/>
      <c r="JRF115" s="376"/>
      <c r="JRG115" s="376"/>
      <c r="JRH115" s="376"/>
      <c r="JRI115" s="376"/>
      <c r="JRJ115" s="376"/>
      <c r="JRK115" s="376"/>
      <c r="JRL115" s="376"/>
      <c r="JRM115" s="376"/>
      <c r="JRN115" s="376"/>
      <c r="JRO115" s="376"/>
      <c r="JRP115" s="376"/>
      <c r="JRQ115" s="376"/>
      <c r="JRR115" s="376"/>
      <c r="JRS115" s="376"/>
      <c r="JRT115" s="376"/>
      <c r="JRU115" s="376"/>
      <c r="JRV115" s="376"/>
      <c r="JRW115" s="376"/>
      <c r="JRX115" s="376"/>
      <c r="JRY115" s="376"/>
      <c r="JRZ115" s="376"/>
      <c r="JSA115" s="376"/>
      <c r="JSB115" s="376"/>
      <c r="JSC115" s="376"/>
      <c r="JSD115" s="376"/>
      <c r="JSE115" s="376"/>
      <c r="JSF115" s="376"/>
      <c r="JSG115" s="376"/>
      <c r="JSH115" s="376"/>
      <c r="JSI115" s="376"/>
      <c r="JSJ115" s="376"/>
      <c r="JSK115" s="376"/>
      <c r="JSL115" s="376"/>
      <c r="JSM115" s="376"/>
      <c r="JSN115" s="376"/>
      <c r="JSO115" s="376"/>
      <c r="JSP115" s="376"/>
      <c r="JSQ115" s="376"/>
      <c r="JSR115" s="376"/>
      <c r="JSS115" s="376"/>
      <c r="JST115" s="376"/>
      <c r="JSU115" s="376"/>
      <c r="JSV115" s="376"/>
      <c r="JSW115" s="376"/>
      <c r="JSX115" s="376"/>
      <c r="JSY115" s="376"/>
      <c r="JSZ115" s="376"/>
      <c r="JTA115" s="376"/>
      <c r="JTB115" s="376"/>
      <c r="JTC115" s="376"/>
      <c r="JTD115" s="376"/>
      <c r="JTE115" s="376"/>
      <c r="JTF115" s="376"/>
      <c r="JTG115" s="376"/>
      <c r="JTH115" s="376"/>
      <c r="JTI115" s="376"/>
      <c r="JTJ115" s="376"/>
      <c r="JTK115" s="376"/>
      <c r="JTL115" s="376"/>
      <c r="JTM115" s="376"/>
      <c r="JTN115" s="376"/>
      <c r="JTO115" s="376"/>
      <c r="JTP115" s="376"/>
      <c r="JTQ115" s="376"/>
      <c r="JTR115" s="376"/>
      <c r="JTS115" s="376"/>
      <c r="JTT115" s="376"/>
      <c r="JTU115" s="376"/>
      <c r="JTV115" s="376"/>
      <c r="JTW115" s="376"/>
      <c r="JTX115" s="376"/>
      <c r="JTY115" s="376"/>
      <c r="JTZ115" s="376"/>
      <c r="JUA115" s="376"/>
      <c r="JUB115" s="376"/>
      <c r="JUC115" s="376"/>
      <c r="JUD115" s="376"/>
      <c r="JUE115" s="376"/>
      <c r="JUF115" s="376"/>
      <c r="JUG115" s="376"/>
      <c r="JUH115" s="376"/>
      <c r="JUI115" s="376"/>
      <c r="JUJ115" s="376"/>
      <c r="JUK115" s="376"/>
      <c r="JUL115" s="376"/>
      <c r="JUM115" s="376"/>
      <c r="JUN115" s="376"/>
      <c r="JUO115" s="376"/>
      <c r="JUP115" s="376"/>
      <c r="JUQ115" s="376"/>
      <c r="JUR115" s="376"/>
      <c r="JUS115" s="376"/>
      <c r="JUT115" s="376"/>
      <c r="JUU115" s="376"/>
      <c r="JUV115" s="376"/>
      <c r="JUW115" s="376"/>
      <c r="JUX115" s="376"/>
      <c r="JUY115" s="376"/>
      <c r="JUZ115" s="376"/>
      <c r="JVA115" s="376"/>
      <c r="JVB115" s="376"/>
      <c r="JVC115" s="376"/>
      <c r="JVD115" s="376"/>
      <c r="JVE115" s="376"/>
      <c r="JVF115" s="376"/>
      <c r="JVG115" s="376"/>
      <c r="JVH115" s="376"/>
      <c r="JVI115" s="376"/>
      <c r="JVJ115" s="376"/>
      <c r="JVK115" s="376"/>
      <c r="JVL115" s="376"/>
      <c r="JVM115" s="376"/>
      <c r="JVN115" s="376"/>
      <c r="JVO115" s="376"/>
      <c r="JVP115" s="376"/>
      <c r="JVQ115" s="376"/>
      <c r="JVR115" s="376"/>
      <c r="JVS115" s="376"/>
      <c r="JVT115" s="376"/>
      <c r="JVU115" s="376"/>
      <c r="JVV115" s="376"/>
      <c r="JVW115" s="376"/>
      <c r="JVX115" s="376"/>
      <c r="JVY115" s="376"/>
      <c r="JVZ115" s="376"/>
      <c r="JWA115" s="376"/>
      <c r="JWB115" s="376"/>
      <c r="JWC115" s="376"/>
      <c r="JWD115" s="376"/>
      <c r="JWE115" s="376"/>
      <c r="JWF115" s="376"/>
      <c r="JWG115" s="376"/>
      <c r="JWH115" s="376"/>
      <c r="JWI115" s="376"/>
      <c r="JWJ115" s="376"/>
      <c r="JWK115" s="376"/>
      <c r="JWL115" s="376"/>
      <c r="JWM115" s="376"/>
      <c r="JWN115" s="376"/>
      <c r="JWO115" s="376"/>
      <c r="JWP115" s="376"/>
      <c r="JWQ115" s="376"/>
      <c r="JWR115" s="376"/>
      <c r="JWS115" s="376"/>
      <c r="JWT115" s="376"/>
      <c r="JWU115" s="376"/>
      <c r="JWV115" s="376"/>
      <c r="JWW115" s="376"/>
      <c r="JWX115" s="376"/>
      <c r="JWY115" s="376"/>
      <c r="JWZ115" s="376"/>
      <c r="JXA115" s="376"/>
      <c r="JXB115" s="376"/>
      <c r="JXC115" s="376"/>
      <c r="JXD115" s="376"/>
      <c r="JXE115" s="376"/>
      <c r="JXF115" s="376"/>
      <c r="JXG115" s="376"/>
      <c r="JXH115" s="376"/>
      <c r="JXI115" s="376"/>
      <c r="JXJ115" s="376"/>
      <c r="JXK115" s="376"/>
      <c r="JXL115" s="376"/>
      <c r="JXM115" s="376"/>
      <c r="JXN115" s="376"/>
      <c r="JXO115" s="376"/>
      <c r="JXP115" s="376"/>
      <c r="JXQ115" s="376"/>
      <c r="JXR115" s="376"/>
      <c r="JXS115" s="376"/>
      <c r="JXT115" s="376"/>
      <c r="JXU115" s="376"/>
      <c r="JXV115" s="376"/>
      <c r="JXW115" s="376"/>
      <c r="JXX115" s="376"/>
      <c r="JXY115" s="376"/>
      <c r="JXZ115" s="376"/>
      <c r="JYA115" s="376"/>
      <c r="JYB115" s="376"/>
      <c r="JYC115" s="376"/>
      <c r="JYD115" s="376"/>
      <c r="JYE115" s="376"/>
      <c r="JYF115" s="376"/>
      <c r="JYG115" s="376"/>
      <c r="JYH115" s="376"/>
      <c r="JYI115" s="376"/>
      <c r="JYJ115" s="376"/>
      <c r="JYK115" s="376"/>
      <c r="JYL115" s="376"/>
      <c r="JYM115" s="376"/>
      <c r="JYN115" s="376"/>
      <c r="JYO115" s="376"/>
      <c r="JYP115" s="376"/>
      <c r="JYQ115" s="376"/>
      <c r="JYR115" s="376"/>
      <c r="JYS115" s="376"/>
      <c r="JYT115" s="376"/>
      <c r="JYU115" s="376"/>
      <c r="JYV115" s="376"/>
      <c r="JYW115" s="376"/>
      <c r="JYX115" s="376"/>
      <c r="JYY115" s="376"/>
      <c r="JYZ115" s="376"/>
      <c r="JZA115" s="376"/>
      <c r="JZB115" s="376"/>
      <c r="JZC115" s="376"/>
      <c r="JZD115" s="376"/>
      <c r="JZE115" s="376"/>
      <c r="JZF115" s="376"/>
      <c r="JZG115" s="376"/>
      <c r="JZH115" s="376"/>
      <c r="JZI115" s="376"/>
      <c r="JZJ115" s="376"/>
      <c r="JZK115" s="376"/>
      <c r="JZL115" s="376"/>
      <c r="JZM115" s="376"/>
      <c r="JZN115" s="376"/>
      <c r="JZO115" s="376"/>
      <c r="JZP115" s="376"/>
      <c r="JZQ115" s="376"/>
      <c r="JZR115" s="376"/>
      <c r="JZS115" s="376"/>
      <c r="JZT115" s="376"/>
      <c r="JZU115" s="376"/>
      <c r="JZV115" s="376"/>
      <c r="JZW115" s="376"/>
      <c r="JZX115" s="376"/>
      <c r="JZY115" s="376"/>
      <c r="JZZ115" s="376"/>
      <c r="KAA115" s="376"/>
      <c r="KAB115" s="376"/>
      <c r="KAC115" s="376"/>
      <c r="KAD115" s="376"/>
      <c r="KAE115" s="376"/>
      <c r="KAF115" s="376"/>
      <c r="KAG115" s="376"/>
      <c r="KAH115" s="376"/>
      <c r="KAI115" s="376"/>
      <c r="KAJ115" s="376"/>
      <c r="KAK115" s="376"/>
      <c r="KAL115" s="376"/>
      <c r="KAM115" s="376"/>
      <c r="KAN115" s="376"/>
      <c r="KAO115" s="376"/>
      <c r="KAP115" s="376"/>
      <c r="KAQ115" s="376"/>
      <c r="KAR115" s="376"/>
      <c r="KAS115" s="376"/>
      <c r="KAT115" s="376"/>
      <c r="KAU115" s="376"/>
      <c r="KAV115" s="376"/>
      <c r="KAW115" s="376"/>
      <c r="KAX115" s="376"/>
      <c r="KAY115" s="376"/>
      <c r="KAZ115" s="376"/>
      <c r="KBA115" s="376"/>
      <c r="KBB115" s="376"/>
      <c r="KBC115" s="376"/>
      <c r="KBD115" s="376"/>
      <c r="KBE115" s="376"/>
      <c r="KBF115" s="376"/>
      <c r="KBG115" s="376"/>
      <c r="KBH115" s="376"/>
      <c r="KBI115" s="376"/>
      <c r="KBJ115" s="376"/>
      <c r="KBK115" s="376"/>
      <c r="KBL115" s="376"/>
      <c r="KBM115" s="376"/>
      <c r="KBN115" s="376"/>
      <c r="KBO115" s="376"/>
      <c r="KBP115" s="376"/>
      <c r="KBQ115" s="376"/>
      <c r="KBR115" s="376"/>
      <c r="KBS115" s="376"/>
      <c r="KBT115" s="376"/>
      <c r="KBU115" s="376"/>
      <c r="KBV115" s="376"/>
      <c r="KBW115" s="376"/>
      <c r="KBX115" s="376"/>
      <c r="KBY115" s="376"/>
      <c r="KBZ115" s="376"/>
      <c r="KCA115" s="376"/>
      <c r="KCB115" s="376"/>
      <c r="KCC115" s="376"/>
      <c r="KCD115" s="376"/>
      <c r="KCE115" s="376"/>
      <c r="KCF115" s="376"/>
      <c r="KCG115" s="376"/>
      <c r="KCH115" s="376"/>
      <c r="KCI115" s="376"/>
      <c r="KCJ115" s="376"/>
      <c r="KCK115" s="376"/>
      <c r="KCL115" s="376"/>
      <c r="KCM115" s="376"/>
      <c r="KCN115" s="376"/>
      <c r="KCO115" s="376"/>
      <c r="KCP115" s="376"/>
      <c r="KCQ115" s="376"/>
      <c r="KCR115" s="376"/>
      <c r="KCS115" s="376"/>
      <c r="KCT115" s="376"/>
      <c r="KCU115" s="376"/>
      <c r="KCV115" s="376"/>
      <c r="KCW115" s="376"/>
      <c r="KCX115" s="376"/>
      <c r="KCY115" s="376"/>
      <c r="KCZ115" s="376"/>
      <c r="KDA115" s="376"/>
      <c r="KDB115" s="376"/>
      <c r="KDC115" s="376"/>
      <c r="KDD115" s="376"/>
      <c r="KDE115" s="376"/>
      <c r="KDF115" s="376"/>
      <c r="KDG115" s="376"/>
      <c r="KDH115" s="376"/>
      <c r="KDI115" s="376"/>
      <c r="KDJ115" s="376"/>
      <c r="KDK115" s="376"/>
      <c r="KDL115" s="376"/>
      <c r="KDM115" s="376"/>
      <c r="KDN115" s="376"/>
      <c r="KDO115" s="376"/>
      <c r="KDP115" s="376"/>
      <c r="KDQ115" s="376"/>
      <c r="KDR115" s="376"/>
      <c r="KDS115" s="376"/>
      <c r="KDT115" s="376"/>
      <c r="KDU115" s="376"/>
      <c r="KDV115" s="376"/>
      <c r="KDW115" s="376"/>
      <c r="KDX115" s="376"/>
      <c r="KDY115" s="376"/>
      <c r="KDZ115" s="376"/>
      <c r="KEA115" s="376"/>
      <c r="KEB115" s="376"/>
      <c r="KEC115" s="376"/>
      <c r="KED115" s="376"/>
      <c r="KEE115" s="376"/>
      <c r="KEF115" s="376"/>
      <c r="KEG115" s="376"/>
      <c r="KEH115" s="376"/>
      <c r="KEI115" s="376"/>
      <c r="KEJ115" s="376"/>
      <c r="KEK115" s="376"/>
      <c r="KEL115" s="376"/>
      <c r="KEM115" s="376"/>
      <c r="KEN115" s="376"/>
      <c r="KEO115" s="376"/>
      <c r="KEP115" s="376"/>
      <c r="KEQ115" s="376"/>
      <c r="KER115" s="376"/>
      <c r="KES115" s="376"/>
      <c r="KET115" s="376"/>
      <c r="KEU115" s="376"/>
      <c r="KEV115" s="376"/>
      <c r="KEW115" s="376"/>
      <c r="KEX115" s="376"/>
      <c r="KEY115" s="376"/>
      <c r="KEZ115" s="376"/>
      <c r="KFA115" s="376"/>
      <c r="KFB115" s="376"/>
      <c r="KFC115" s="376"/>
      <c r="KFD115" s="376"/>
      <c r="KFE115" s="376"/>
      <c r="KFF115" s="376"/>
      <c r="KFG115" s="376"/>
      <c r="KFH115" s="376"/>
      <c r="KFI115" s="376"/>
      <c r="KFJ115" s="376"/>
      <c r="KFK115" s="376"/>
      <c r="KFL115" s="376"/>
      <c r="KFM115" s="376"/>
      <c r="KFN115" s="376"/>
      <c r="KFO115" s="376"/>
      <c r="KFP115" s="376"/>
      <c r="KFQ115" s="376"/>
      <c r="KFR115" s="376"/>
      <c r="KFS115" s="376"/>
      <c r="KFT115" s="376"/>
      <c r="KFU115" s="376"/>
      <c r="KFV115" s="376"/>
      <c r="KFW115" s="376"/>
      <c r="KFX115" s="376"/>
      <c r="KFY115" s="376"/>
      <c r="KFZ115" s="376"/>
      <c r="KGA115" s="376"/>
      <c r="KGB115" s="376"/>
      <c r="KGC115" s="376"/>
      <c r="KGD115" s="376"/>
      <c r="KGE115" s="376"/>
      <c r="KGF115" s="376"/>
      <c r="KGG115" s="376"/>
      <c r="KGH115" s="376"/>
      <c r="KGI115" s="376"/>
      <c r="KGJ115" s="376"/>
      <c r="KGK115" s="376"/>
      <c r="KGL115" s="376"/>
      <c r="KGM115" s="376"/>
      <c r="KGN115" s="376"/>
      <c r="KGO115" s="376"/>
      <c r="KGP115" s="376"/>
      <c r="KGQ115" s="376"/>
      <c r="KGR115" s="376"/>
      <c r="KGS115" s="376"/>
      <c r="KGT115" s="376"/>
      <c r="KGU115" s="376"/>
      <c r="KGV115" s="376"/>
      <c r="KGW115" s="376"/>
      <c r="KGX115" s="376"/>
      <c r="KGY115" s="376"/>
      <c r="KGZ115" s="376"/>
      <c r="KHA115" s="376"/>
      <c r="KHB115" s="376"/>
      <c r="KHC115" s="376"/>
      <c r="KHD115" s="376"/>
      <c r="KHE115" s="376"/>
      <c r="KHF115" s="376"/>
      <c r="KHG115" s="376"/>
      <c r="KHH115" s="376"/>
      <c r="KHI115" s="376"/>
      <c r="KHJ115" s="376"/>
      <c r="KHK115" s="376"/>
      <c r="KHL115" s="376"/>
      <c r="KHM115" s="376"/>
      <c r="KHN115" s="376"/>
      <c r="KHO115" s="376"/>
      <c r="KHP115" s="376"/>
      <c r="KHQ115" s="376"/>
      <c r="KHR115" s="376"/>
      <c r="KHS115" s="376"/>
      <c r="KHT115" s="376"/>
      <c r="KHU115" s="376"/>
      <c r="KHV115" s="376"/>
      <c r="KHW115" s="376"/>
      <c r="KHX115" s="376"/>
      <c r="KHY115" s="376"/>
      <c r="KHZ115" s="376"/>
      <c r="KIA115" s="376"/>
      <c r="KIB115" s="376"/>
      <c r="KIC115" s="376"/>
      <c r="KID115" s="376"/>
      <c r="KIE115" s="376"/>
      <c r="KIF115" s="376"/>
      <c r="KIG115" s="376"/>
      <c r="KIH115" s="376"/>
      <c r="KII115" s="376"/>
      <c r="KIJ115" s="376"/>
      <c r="KIK115" s="376"/>
      <c r="KIL115" s="376"/>
      <c r="KIM115" s="376"/>
      <c r="KIN115" s="376"/>
      <c r="KIO115" s="376"/>
      <c r="KIP115" s="376"/>
      <c r="KIQ115" s="376"/>
      <c r="KIR115" s="376"/>
      <c r="KIS115" s="376"/>
      <c r="KIT115" s="376"/>
      <c r="KIU115" s="376"/>
      <c r="KIV115" s="376"/>
      <c r="KIW115" s="376"/>
      <c r="KIX115" s="376"/>
      <c r="KIY115" s="376"/>
      <c r="KIZ115" s="376"/>
      <c r="KJA115" s="376"/>
      <c r="KJB115" s="376"/>
      <c r="KJC115" s="376"/>
      <c r="KJD115" s="376"/>
      <c r="KJE115" s="376"/>
      <c r="KJF115" s="376"/>
      <c r="KJG115" s="376"/>
      <c r="KJH115" s="376"/>
      <c r="KJI115" s="376"/>
      <c r="KJJ115" s="376"/>
      <c r="KJK115" s="376"/>
      <c r="KJL115" s="376"/>
      <c r="KJM115" s="376"/>
      <c r="KJN115" s="376"/>
      <c r="KJO115" s="376"/>
      <c r="KJP115" s="376"/>
      <c r="KJQ115" s="376"/>
      <c r="KJR115" s="376"/>
      <c r="KJS115" s="376"/>
      <c r="KJT115" s="376"/>
      <c r="KJU115" s="376"/>
      <c r="KJV115" s="376"/>
      <c r="KJW115" s="376"/>
      <c r="KJX115" s="376"/>
      <c r="KJY115" s="376"/>
      <c r="KJZ115" s="376"/>
      <c r="KKA115" s="376"/>
      <c r="KKB115" s="376"/>
      <c r="KKC115" s="376"/>
      <c r="KKD115" s="376"/>
      <c r="KKE115" s="376"/>
      <c r="KKF115" s="376"/>
      <c r="KKG115" s="376"/>
      <c r="KKH115" s="376"/>
      <c r="KKI115" s="376"/>
      <c r="KKJ115" s="376"/>
      <c r="KKK115" s="376"/>
      <c r="KKL115" s="376"/>
      <c r="KKM115" s="376"/>
      <c r="KKN115" s="376"/>
      <c r="KKO115" s="376"/>
      <c r="KKP115" s="376"/>
      <c r="KKQ115" s="376"/>
      <c r="KKR115" s="376"/>
      <c r="KKS115" s="376"/>
      <c r="KKT115" s="376"/>
      <c r="KKU115" s="376"/>
      <c r="KKV115" s="376"/>
      <c r="KKW115" s="376"/>
      <c r="KKX115" s="376"/>
      <c r="KKY115" s="376"/>
      <c r="KKZ115" s="376"/>
      <c r="KLA115" s="376"/>
      <c r="KLB115" s="376"/>
      <c r="KLC115" s="376"/>
      <c r="KLD115" s="376"/>
      <c r="KLE115" s="376"/>
      <c r="KLF115" s="376"/>
      <c r="KLG115" s="376"/>
      <c r="KLH115" s="376"/>
      <c r="KLI115" s="376"/>
      <c r="KLJ115" s="376"/>
      <c r="KLK115" s="376"/>
      <c r="KLL115" s="376"/>
      <c r="KLM115" s="376"/>
      <c r="KLN115" s="376"/>
      <c r="KLO115" s="376"/>
      <c r="KLP115" s="376"/>
      <c r="KLQ115" s="376"/>
      <c r="KLR115" s="376"/>
      <c r="KLS115" s="376"/>
      <c r="KLT115" s="376"/>
      <c r="KLU115" s="376"/>
      <c r="KLV115" s="376"/>
      <c r="KLW115" s="376"/>
      <c r="KLX115" s="376"/>
      <c r="KLY115" s="376"/>
      <c r="KLZ115" s="376"/>
      <c r="KMA115" s="376"/>
      <c r="KMB115" s="376"/>
      <c r="KMC115" s="376"/>
      <c r="KMD115" s="376"/>
      <c r="KME115" s="376"/>
      <c r="KMF115" s="376"/>
      <c r="KMG115" s="376"/>
      <c r="KMH115" s="376"/>
      <c r="KMI115" s="376"/>
      <c r="KMJ115" s="376"/>
      <c r="KMK115" s="376"/>
      <c r="KML115" s="376"/>
      <c r="KMM115" s="376"/>
      <c r="KMN115" s="376"/>
      <c r="KMO115" s="376"/>
      <c r="KMP115" s="376"/>
      <c r="KMQ115" s="376"/>
      <c r="KMR115" s="376"/>
      <c r="KMS115" s="376"/>
      <c r="KMT115" s="376"/>
      <c r="KMU115" s="376"/>
      <c r="KMV115" s="376"/>
      <c r="KMW115" s="376"/>
      <c r="KMX115" s="376"/>
      <c r="KMY115" s="376"/>
      <c r="KMZ115" s="376"/>
      <c r="KNA115" s="376"/>
      <c r="KNB115" s="376"/>
      <c r="KNC115" s="376"/>
      <c r="KND115" s="376"/>
      <c r="KNE115" s="376"/>
      <c r="KNF115" s="376"/>
      <c r="KNG115" s="376"/>
      <c r="KNH115" s="376"/>
      <c r="KNI115" s="376"/>
      <c r="KNJ115" s="376"/>
      <c r="KNK115" s="376"/>
      <c r="KNL115" s="376"/>
      <c r="KNM115" s="376"/>
      <c r="KNN115" s="376"/>
      <c r="KNO115" s="376"/>
      <c r="KNP115" s="376"/>
      <c r="KNQ115" s="376"/>
      <c r="KNR115" s="376"/>
      <c r="KNS115" s="376"/>
      <c r="KNT115" s="376"/>
      <c r="KNU115" s="376"/>
      <c r="KNV115" s="376"/>
      <c r="KNW115" s="376"/>
      <c r="KNX115" s="376"/>
      <c r="KNY115" s="376"/>
      <c r="KNZ115" s="376"/>
      <c r="KOA115" s="376"/>
      <c r="KOB115" s="376"/>
      <c r="KOC115" s="376"/>
      <c r="KOD115" s="376"/>
      <c r="KOE115" s="376"/>
      <c r="KOF115" s="376"/>
      <c r="KOG115" s="376"/>
      <c r="KOH115" s="376"/>
      <c r="KOI115" s="376"/>
      <c r="KOJ115" s="376"/>
      <c r="KOK115" s="376"/>
      <c r="KOL115" s="376"/>
      <c r="KOM115" s="376"/>
      <c r="KON115" s="376"/>
      <c r="KOO115" s="376"/>
      <c r="KOP115" s="376"/>
      <c r="KOQ115" s="376"/>
      <c r="KOR115" s="376"/>
      <c r="KOS115" s="376"/>
      <c r="KOT115" s="376"/>
      <c r="KOU115" s="376"/>
      <c r="KOV115" s="376"/>
      <c r="KOW115" s="376"/>
      <c r="KOX115" s="376"/>
      <c r="KOY115" s="376"/>
      <c r="KOZ115" s="376"/>
      <c r="KPA115" s="376"/>
      <c r="KPB115" s="376"/>
      <c r="KPC115" s="376"/>
      <c r="KPD115" s="376"/>
      <c r="KPE115" s="376"/>
      <c r="KPF115" s="376"/>
      <c r="KPG115" s="376"/>
      <c r="KPH115" s="376"/>
      <c r="KPI115" s="376"/>
      <c r="KPJ115" s="376"/>
      <c r="KPK115" s="376"/>
      <c r="KPL115" s="376"/>
      <c r="KPM115" s="376"/>
      <c r="KPN115" s="376"/>
      <c r="KPO115" s="376"/>
      <c r="KPP115" s="376"/>
      <c r="KPQ115" s="376"/>
      <c r="KPR115" s="376"/>
      <c r="KPS115" s="376"/>
      <c r="KPT115" s="376"/>
      <c r="KPU115" s="376"/>
      <c r="KPV115" s="376"/>
      <c r="KPW115" s="376"/>
      <c r="KPX115" s="376"/>
      <c r="KPY115" s="376"/>
      <c r="KPZ115" s="376"/>
      <c r="KQA115" s="376"/>
      <c r="KQB115" s="376"/>
      <c r="KQC115" s="376"/>
      <c r="KQD115" s="376"/>
      <c r="KQE115" s="376"/>
      <c r="KQF115" s="376"/>
      <c r="KQG115" s="376"/>
      <c r="KQH115" s="376"/>
      <c r="KQI115" s="376"/>
      <c r="KQJ115" s="376"/>
      <c r="KQK115" s="376"/>
      <c r="KQL115" s="376"/>
      <c r="KQM115" s="376"/>
      <c r="KQN115" s="376"/>
      <c r="KQO115" s="376"/>
      <c r="KQP115" s="376"/>
      <c r="KQQ115" s="376"/>
      <c r="KQR115" s="376"/>
      <c r="KQS115" s="376"/>
      <c r="KQT115" s="376"/>
      <c r="KQU115" s="376"/>
      <c r="KQV115" s="376"/>
      <c r="KQW115" s="376"/>
      <c r="KQX115" s="376"/>
      <c r="KQY115" s="376"/>
      <c r="KQZ115" s="376"/>
      <c r="KRA115" s="376"/>
      <c r="KRB115" s="376"/>
      <c r="KRC115" s="376"/>
      <c r="KRD115" s="376"/>
      <c r="KRE115" s="376"/>
      <c r="KRF115" s="376"/>
      <c r="KRG115" s="376"/>
      <c r="KRH115" s="376"/>
      <c r="KRI115" s="376"/>
      <c r="KRJ115" s="376"/>
      <c r="KRK115" s="376"/>
      <c r="KRL115" s="376"/>
      <c r="KRM115" s="376"/>
      <c r="KRN115" s="376"/>
      <c r="KRO115" s="376"/>
      <c r="KRP115" s="376"/>
      <c r="KRQ115" s="376"/>
      <c r="KRR115" s="376"/>
      <c r="KRS115" s="376"/>
      <c r="KRT115" s="376"/>
      <c r="KRU115" s="376"/>
      <c r="KRV115" s="376"/>
      <c r="KRW115" s="376"/>
      <c r="KRX115" s="376"/>
      <c r="KRY115" s="376"/>
      <c r="KRZ115" s="376"/>
      <c r="KSA115" s="376"/>
      <c r="KSB115" s="376"/>
      <c r="KSC115" s="376"/>
      <c r="KSD115" s="376"/>
      <c r="KSE115" s="376"/>
      <c r="KSF115" s="376"/>
      <c r="KSG115" s="376"/>
      <c r="KSH115" s="376"/>
      <c r="KSI115" s="376"/>
      <c r="KSJ115" s="376"/>
      <c r="KSK115" s="376"/>
      <c r="KSL115" s="376"/>
      <c r="KSM115" s="376"/>
      <c r="KSN115" s="376"/>
      <c r="KSO115" s="376"/>
      <c r="KSP115" s="376"/>
      <c r="KSQ115" s="376"/>
      <c r="KSR115" s="376"/>
      <c r="KSS115" s="376"/>
      <c r="KST115" s="376"/>
      <c r="KSU115" s="376"/>
      <c r="KSV115" s="376"/>
      <c r="KSW115" s="376"/>
      <c r="KSX115" s="376"/>
      <c r="KSY115" s="376"/>
      <c r="KSZ115" s="376"/>
      <c r="KTA115" s="376"/>
      <c r="KTB115" s="376"/>
      <c r="KTC115" s="376"/>
      <c r="KTD115" s="376"/>
      <c r="KTE115" s="376"/>
      <c r="KTF115" s="376"/>
      <c r="KTG115" s="376"/>
      <c r="KTH115" s="376"/>
      <c r="KTI115" s="376"/>
      <c r="KTJ115" s="376"/>
      <c r="KTK115" s="376"/>
      <c r="KTL115" s="376"/>
      <c r="KTM115" s="376"/>
      <c r="KTN115" s="376"/>
      <c r="KTO115" s="376"/>
      <c r="KTP115" s="376"/>
      <c r="KTQ115" s="376"/>
      <c r="KTR115" s="376"/>
      <c r="KTS115" s="376"/>
      <c r="KTT115" s="376"/>
      <c r="KTU115" s="376"/>
      <c r="KTV115" s="376"/>
      <c r="KTW115" s="376"/>
      <c r="KTX115" s="376"/>
      <c r="KTY115" s="376"/>
      <c r="KTZ115" s="376"/>
      <c r="KUA115" s="376"/>
      <c r="KUB115" s="376"/>
      <c r="KUC115" s="376"/>
      <c r="KUD115" s="376"/>
      <c r="KUE115" s="376"/>
      <c r="KUF115" s="376"/>
      <c r="KUG115" s="376"/>
      <c r="KUH115" s="376"/>
      <c r="KUI115" s="376"/>
      <c r="KUJ115" s="376"/>
      <c r="KUK115" s="376"/>
      <c r="KUL115" s="376"/>
      <c r="KUM115" s="376"/>
      <c r="KUN115" s="376"/>
      <c r="KUO115" s="376"/>
      <c r="KUP115" s="376"/>
      <c r="KUQ115" s="376"/>
      <c r="KUR115" s="376"/>
      <c r="KUS115" s="376"/>
      <c r="KUT115" s="376"/>
      <c r="KUU115" s="376"/>
      <c r="KUV115" s="376"/>
      <c r="KUW115" s="376"/>
      <c r="KUX115" s="376"/>
      <c r="KUY115" s="376"/>
      <c r="KUZ115" s="376"/>
      <c r="KVA115" s="376"/>
      <c r="KVB115" s="376"/>
      <c r="KVC115" s="376"/>
      <c r="KVD115" s="376"/>
      <c r="KVE115" s="376"/>
      <c r="KVF115" s="376"/>
      <c r="KVG115" s="376"/>
      <c r="KVH115" s="376"/>
      <c r="KVI115" s="376"/>
      <c r="KVJ115" s="376"/>
      <c r="KVK115" s="376"/>
      <c r="KVL115" s="376"/>
      <c r="KVM115" s="376"/>
      <c r="KVN115" s="376"/>
      <c r="KVO115" s="376"/>
      <c r="KVP115" s="376"/>
      <c r="KVQ115" s="376"/>
      <c r="KVR115" s="376"/>
      <c r="KVS115" s="376"/>
      <c r="KVT115" s="376"/>
      <c r="KVU115" s="376"/>
      <c r="KVV115" s="376"/>
      <c r="KVW115" s="376"/>
      <c r="KVX115" s="376"/>
      <c r="KVY115" s="376"/>
      <c r="KVZ115" s="376"/>
      <c r="KWA115" s="376"/>
      <c r="KWB115" s="376"/>
      <c r="KWC115" s="376"/>
      <c r="KWD115" s="376"/>
      <c r="KWE115" s="376"/>
      <c r="KWF115" s="376"/>
      <c r="KWG115" s="376"/>
      <c r="KWH115" s="376"/>
      <c r="KWI115" s="376"/>
      <c r="KWJ115" s="376"/>
      <c r="KWK115" s="376"/>
      <c r="KWL115" s="376"/>
      <c r="KWM115" s="376"/>
      <c r="KWN115" s="376"/>
      <c r="KWO115" s="376"/>
      <c r="KWP115" s="376"/>
      <c r="KWQ115" s="376"/>
      <c r="KWR115" s="376"/>
      <c r="KWS115" s="376"/>
      <c r="KWT115" s="376"/>
      <c r="KWU115" s="376"/>
      <c r="KWV115" s="376"/>
      <c r="KWW115" s="376"/>
      <c r="KWX115" s="376"/>
      <c r="KWY115" s="376"/>
      <c r="KWZ115" s="376"/>
      <c r="KXA115" s="376"/>
      <c r="KXB115" s="376"/>
      <c r="KXC115" s="376"/>
      <c r="KXD115" s="376"/>
      <c r="KXE115" s="376"/>
      <c r="KXF115" s="376"/>
      <c r="KXG115" s="376"/>
      <c r="KXH115" s="376"/>
      <c r="KXI115" s="376"/>
      <c r="KXJ115" s="376"/>
      <c r="KXK115" s="376"/>
      <c r="KXL115" s="376"/>
      <c r="KXM115" s="376"/>
      <c r="KXN115" s="376"/>
      <c r="KXO115" s="376"/>
      <c r="KXP115" s="376"/>
      <c r="KXQ115" s="376"/>
      <c r="KXR115" s="376"/>
      <c r="KXS115" s="376"/>
      <c r="KXT115" s="376"/>
      <c r="KXU115" s="376"/>
      <c r="KXV115" s="376"/>
      <c r="KXW115" s="376"/>
      <c r="KXX115" s="376"/>
      <c r="KXY115" s="376"/>
      <c r="KXZ115" s="376"/>
      <c r="KYA115" s="376"/>
      <c r="KYB115" s="376"/>
      <c r="KYC115" s="376"/>
      <c r="KYD115" s="376"/>
      <c r="KYE115" s="376"/>
      <c r="KYF115" s="376"/>
      <c r="KYG115" s="376"/>
      <c r="KYH115" s="376"/>
      <c r="KYI115" s="376"/>
      <c r="KYJ115" s="376"/>
      <c r="KYK115" s="376"/>
      <c r="KYL115" s="376"/>
      <c r="KYM115" s="376"/>
      <c r="KYN115" s="376"/>
      <c r="KYO115" s="376"/>
      <c r="KYP115" s="376"/>
      <c r="KYQ115" s="376"/>
      <c r="KYR115" s="376"/>
      <c r="KYS115" s="376"/>
      <c r="KYT115" s="376"/>
      <c r="KYU115" s="376"/>
      <c r="KYV115" s="376"/>
      <c r="KYW115" s="376"/>
      <c r="KYX115" s="376"/>
      <c r="KYY115" s="376"/>
      <c r="KYZ115" s="376"/>
      <c r="KZA115" s="376"/>
      <c r="KZB115" s="376"/>
      <c r="KZC115" s="376"/>
      <c r="KZD115" s="376"/>
      <c r="KZE115" s="376"/>
      <c r="KZF115" s="376"/>
      <c r="KZG115" s="376"/>
      <c r="KZH115" s="376"/>
      <c r="KZI115" s="376"/>
      <c r="KZJ115" s="376"/>
      <c r="KZK115" s="376"/>
      <c r="KZL115" s="376"/>
      <c r="KZM115" s="376"/>
      <c r="KZN115" s="376"/>
      <c r="KZO115" s="376"/>
      <c r="KZP115" s="376"/>
      <c r="KZQ115" s="376"/>
      <c r="KZR115" s="376"/>
      <c r="KZS115" s="376"/>
      <c r="KZT115" s="376"/>
      <c r="KZU115" s="376"/>
      <c r="KZV115" s="376"/>
      <c r="KZW115" s="376"/>
      <c r="KZX115" s="376"/>
      <c r="KZY115" s="376"/>
      <c r="KZZ115" s="376"/>
      <c r="LAA115" s="376"/>
      <c r="LAB115" s="376"/>
      <c r="LAC115" s="376"/>
      <c r="LAD115" s="376"/>
      <c r="LAE115" s="376"/>
      <c r="LAF115" s="376"/>
      <c r="LAG115" s="376"/>
      <c r="LAH115" s="376"/>
      <c r="LAI115" s="376"/>
      <c r="LAJ115" s="376"/>
      <c r="LAK115" s="376"/>
      <c r="LAL115" s="376"/>
      <c r="LAM115" s="376"/>
      <c r="LAN115" s="376"/>
      <c r="LAO115" s="376"/>
      <c r="LAP115" s="376"/>
      <c r="LAQ115" s="376"/>
      <c r="LAR115" s="376"/>
      <c r="LAS115" s="376"/>
      <c r="LAT115" s="376"/>
      <c r="LAU115" s="376"/>
      <c r="LAV115" s="376"/>
      <c r="LAW115" s="376"/>
      <c r="LAX115" s="376"/>
      <c r="LAY115" s="376"/>
      <c r="LAZ115" s="376"/>
      <c r="LBA115" s="376"/>
      <c r="LBB115" s="376"/>
      <c r="LBC115" s="376"/>
      <c r="LBD115" s="376"/>
      <c r="LBE115" s="376"/>
      <c r="LBF115" s="376"/>
      <c r="LBG115" s="376"/>
      <c r="LBH115" s="376"/>
      <c r="LBI115" s="376"/>
      <c r="LBJ115" s="376"/>
      <c r="LBK115" s="376"/>
      <c r="LBL115" s="376"/>
      <c r="LBM115" s="376"/>
      <c r="LBN115" s="376"/>
      <c r="LBO115" s="376"/>
      <c r="LBP115" s="376"/>
      <c r="LBQ115" s="376"/>
      <c r="LBR115" s="376"/>
      <c r="LBS115" s="376"/>
      <c r="LBT115" s="376"/>
      <c r="LBU115" s="376"/>
      <c r="LBV115" s="376"/>
      <c r="LBW115" s="376"/>
      <c r="LBX115" s="376"/>
      <c r="LBY115" s="376"/>
      <c r="LBZ115" s="376"/>
      <c r="LCA115" s="376"/>
      <c r="LCB115" s="376"/>
      <c r="LCC115" s="376"/>
      <c r="LCD115" s="376"/>
      <c r="LCE115" s="376"/>
      <c r="LCF115" s="376"/>
      <c r="LCG115" s="376"/>
      <c r="LCH115" s="376"/>
      <c r="LCI115" s="376"/>
      <c r="LCJ115" s="376"/>
      <c r="LCK115" s="376"/>
      <c r="LCL115" s="376"/>
      <c r="LCM115" s="376"/>
      <c r="LCN115" s="376"/>
      <c r="LCO115" s="376"/>
      <c r="LCP115" s="376"/>
      <c r="LCQ115" s="376"/>
      <c r="LCR115" s="376"/>
      <c r="LCS115" s="376"/>
      <c r="LCT115" s="376"/>
      <c r="LCU115" s="376"/>
      <c r="LCV115" s="376"/>
      <c r="LCW115" s="376"/>
      <c r="LCX115" s="376"/>
      <c r="LCY115" s="376"/>
      <c r="LCZ115" s="376"/>
      <c r="LDA115" s="376"/>
      <c r="LDB115" s="376"/>
      <c r="LDC115" s="376"/>
      <c r="LDD115" s="376"/>
      <c r="LDE115" s="376"/>
      <c r="LDF115" s="376"/>
      <c r="LDG115" s="376"/>
      <c r="LDH115" s="376"/>
      <c r="LDI115" s="376"/>
      <c r="LDJ115" s="376"/>
      <c r="LDK115" s="376"/>
      <c r="LDL115" s="376"/>
      <c r="LDM115" s="376"/>
      <c r="LDN115" s="376"/>
      <c r="LDO115" s="376"/>
      <c r="LDP115" s="376"/>
      <c r="LDQ115" s="376"/>
      <c r="LDR115" s="376"/>
      <c r="LDS115" s="376"/>
      <c r="LDT115" s="376"/>
      <c r="LDU115" s="376"/>
      <c r="LDV115" s="376"/>
      <c r="LDW115" s="376"/>
      <c r="LDX115" s="376"/>
      <c r="LDY115" s="376"/>
      <c r="LDZ115" s="376"/>
      <c r="LEA115" s="376"/>
      <c r="LEB115" s="376"/>
      <c r="LEC115" s="376"/>
      <c r="LED115" s="376"/>
      <c r="LEE115" s="376"/>
      <c r="LEF115" s="376"/>
      <c r="LEG115" s="376"/>
      <c r="LEH115" s="376"/>
      <c r="LEI115" s="376"/>
      <c r="LEJ115" s="376"/>
      <c r="LEK115" s="376"/>
      <c r="LEL115" s="376"/>
      <c r="LEM115" s="376"/>
      <c r="LEN115" s="376"/>
      <c r="LEO115" s="376"/>
      <c r="LEP115" s="376"/>
      <c r="LEQ115" s="376"/>
      <c r="LER115" s="376"/>
      <c r="LES115" s="376"/>
      <c r="LET115" s="376"/>
      <c r="LEU115" s="376"/>
      <c r="LEV115" s="376"/>
      <c r="LEW115" s="376"/>
      <c r="LEX115" s="376"/>
      <c r="LEY115" s="376"/>
      <c r="LEZ115" s="376"/>
      <c r="LFA115" s="376"/>
      <c r="LFB115" s="376"/>
      <c r="LFC115" s="376"/>
      <c r="LFD115" s="376"/>
      <c r="LFE115" s="376"/>
      <c r="LFF115" s="376"/>
      <c r="LFG115" s="376"/>
      <c r="LFH115" s="376"/>
      <c r="LFI115" s="376"/>
      <c r="LFJ115" s="376"/>
      <c r="LFK115" s="376"/>
      <c r="LFL115" s="376"/>
      <c r="LFM115" s="376"/>
      <c r="LFN115" s="376"/>
      <c r="LFO115" s="376"/>
      <c r="LFP115" s="376"/>
      <c r="LFQ115" s="376"/>
      <c r="LFR115" s="376"/>
      <c r="LFS115" s="376"/>
      <c r="LFT115" s="376"/>
      <c r="LFU115" s="376"/>
      <c r="LFV115" s="376"/>
      <c r="LFW115" s="376"/>
      <c r="LFX115" s="376"/>
      <c r="LFY115" s="376"/>
      <c r="LFZ115" s="376"/>
      <c r="LGA115" s="376"/>
      <c r="LGB115" s="376"/>
      <c r="LGC115" s="376"/>
      <c r="LGD115" s="376"/>
      <c r="LGE115" s="376"/>
      <c r="LGF115" s="376"/>
      <c r="LGG115" s="376"/>
      <c r="LGH115" s="376"/>
      <c r="LGI115" s="376"/>
      <c r="LGJ115" s="376"/>
      <c r="LGK115" s="376"/>
      <c r="LGL115" s="376"/>
      <c r="LGM115" s="376"/>
      <c r="LGN115" s="376"/>
      <c r="LGO115" s="376"/>
      <c r="LGP115" s="376"/>
      <c r="LGQ115" s="376"/>
      <c r="LGR115" s="376"/>
      <c r="LGS115" s="376"/>
      <c r="LGT115" s="376"/>
      <c r="LGU115" s="376"/>
      <c r="LGV115" s="376"/>
      <c r="LGW115" s="376"/>
      <c r="LGX115" s="376"/>
      <c r="LGY115" s="376"/>
      <c r="LGZ115" s="376"/>
      <c r="LHA115" s="376"/>
      <c r="LHB115" s="376"/>
      <c r="LHC115" s="376"/>
      <c r="LHD115" s="376"/>
      <c r="LHE115" s="376"/>
      <c r="LHF115" s="376"/>
      <c r="LHG115" s="376"/>
      <c r="LHH115" s="376"/>
      <c r="LHI115" s="376"/>
      <c r="LHJ115" s="376"/>
      <c r="LHK115" s="376"/>
      <c r="LHL115" s="376"/>
      <c r="LHM115" s="376"/>
      <c r="LHN115" s="376"/>
      <c r="LHO115" s="376"/>
      <c r="LHP115" s="376"/>
      <c r="LHQ115" s="376"/>
      <c r="LHR115" s="376"/>
      <c r="LHS115" s="376"/>
      <c r="LHT115" s="376"/>
      <c r="LHU115" s="376"/>
      <c r="LHV115" s="376"/>
      <c r="LHW115" s="376"/>
      <c r="LHX115" s="376"/>
      <c r="LHY115" s="376"/>
      <c r="LHZ115" s="376"/>
      <c r="LIA115" s="376"/>
      <c r="LIB115" s="376"/>
      <c r="LIC115" s="376"/>
      <c r="LID115" s="376"/>
      <c r="LIE115" s="376"/>
      <c r="LIF115" s="376"/>
      <c r="LIG115" s="376"/>
      <c r="LIH115" s="376"/>
      <c r="LII115" s="376"/>
      <c r="LIJ115" s="376"/>
      <c r="LIK115" s="376"/>
      <c r="LIL115" s="376"/>
      <c r="LIM115" s="376"/>
      <c r="LIN115" s="376"/>
      <c r="LIO115" s="376"/>
      <c r="LIP115" s="376"/>
      <c r="LIQ115" s="376"/>
      <c r="LIR115" s="376"/>
      <c r="LIS115" s="376"/>
      <c r="LIT115" s="376"/>
      <c r="LIU115" s="376"/>
      <c r="LIV115" s="376"/>
      <c r="LIW115" s="376"/>
      <c r="LIX115" s="376"/>
      <c r="LIY115" s="376"/>
      <c r="LIZ115" s="376"/>
      <c r="LJA115" s="376"/>
      <c r="LJB115" s="376"/>
      <c r="LJC115" s="376"/>
      <c r="LJD115" s="376"/>
      <c r="LJE115" s="376"/>
      <c r="LJF115" s="376"/>
      <c r="LJG115" s="376"/>
      <c r="LJH115" s="376"/>
      <c r="LJI115" s="376"/>
      <c r="LJJ115" s="376"/>
      <c r="LJK115" s="376"/>
      <c r="LJL115" s="376"/>
      <c r="LJM115" s="376"/>
      <c r="LJN115" s="376"/>
      <c r="LJO115" s="376"/>
      <c r="LJP115" s="376"/>
      <c r="LJQ115" s="376"/>
      <c r="LJR115" s="376"/>
      <c r="LJS115" s="376"/>
      <c r="LJT115" s="376"/>
      <c r="LJU115" s="376"/>
      <c r="LJV115" s="376"/>
      <c r="LJW115" s="376"/>
      <c r="LJX115" s="376"/>
      <c r="LJY115" s="376"/>
      <c r="LJZ115" s="376"/>
      <c r="LKA115" s="376"/>
      <c r="LKB115" s="376"/>
      <c r="LKC115" s="376"/>
      <c r="LKD115" s="376"/>
      <c r="LKE115" s="376"/>
      <c r="LKF115" s="376"/>
      <c r="LKG115" s="376"/>
      <c r="LKH115" s="376"/>
      <c r="LKI115" s="376"/>
      <c r="LKJ115" s="376"/>
      <c r="LKK115" s="376"/>
      <c r="LKL115" s="376"/>
      <c r="LKM115" s="376"/>
      <c r="LKN115" s="376"/>
      <c r="LKO115" s="376"/>
      <c r="LKP115" s="376"/>
      <c r="LKQ115" s="376"/>
      <c r="LKR115" s="376"/>
      <c r="LKS115" s="376"/>
      <c r="LKT115" s="376"/>
      <c r="LKU115" s="376"/>
      <c r="LKV115" s="376"/>
      <c r="LKW115" s="376"/>
      <c r="LKX115" s="376"/>
      <c r="LKY115" s="376"/>
      <c r="LKZ115" s="376"/>
      <c r="LLA115" s="376"/>
      <c r="LLB115" s="376"/>
      <c r="LLC115" s="376"/>
      <c r="LLD115" s="376"/>
      <c r="LLE115" s="376"/>
      <c r="LLF115" s="376"/>
      <c r="LLG115" s="376"/>
      <c r="LLH115" s="376"/>
      <c r="LLI115" s="376"/>
      <c r="LLJ115" s="376"/>
      <c r="LLK115" s="376"/>
      <c r="LLL115" s="376"/>
      <c r="LLM115" s="376"/>
      <c r="LLN115" s="376"/>
      <c r="LLO115" s="376"/>
      <c r="LLP115" s="376"/>
      <c r="LLQ115" s="376"/>
      <c r="LLR115" s="376"/>
      <c r="LLS115" s="376"/>
      <c r="LLT115" s="376"/>
      <c r="LLU115" s="376"/>
      <c r="LLV115" s="376"/>
      <c r="LLW115" s="376"/>
      <c r="LLX115" s="376"/>
      <c r="LLY115" s="376"/>
      <c r="LLZ115" s="376"/>
      <c r="LMA115" s="376"/>
      <c r="LMB115" s="376"/>
      <c r="LMC115" s="376"/>
      <c r="LMD115" s="376"/>
      <c r="LME115" s="376"/>
      <c r="LMF115" s="376"/>
      <c r="LMG115" s="376"/>
      <c r="LMH115" s="376"/>
      <c r="LMI115" s="376"/>
      <c r="LMJ115" s="376"/>
      <c r="LMK115" s="376"/>
      <c r="LML115" s="376"/>
      <c r="LMM115" s="376"/>
      <c r="LMN115" s="376"/>
      <c r="LMO115" s="376"/>
      <c r="LMP115" s="376"/>
      <c r="LMQ115" s="376"/>
      <c r="LMR115" s="376"/>
      <c r="LMS115" s="376"/>
      <c r="LMT115" s="376"/>
      <c r="LMU115" s="376"/>
      <c r="LMV115" s="376"/>
      <c r="LMW115" s="376"/>
      <c r="LMX115" s="376"/>
      <c r="LMY115" s="376"/>
      <c r="LMZ115" s="376"/>
      <c r="LNA115" s="376"/>
      <c r="LNB115" s="376"/>
      <c r="LNC115" s="376"/>
      <c r="LND115" s="376"/>
      <c r="LNE115" s="376"/>
      <c r="LNF115" s="376"/>
      <c r="LNG115" s="376"/>
      <c r="LNH115" s="376"/>
      <c r="LNI115" s="376"/>
      <c r="LNJ115" s="376"/>
      <c r="LNK115" s="376"/>
      <c r="LNL115" s="376"/>
      <c r="LNM115" s="376"/>
      <c r="LNN115" s="376"/>
      <c r="LNO115" s="376"/>
      <c r="LNP115" s="376"/>
      <c r="LNQ115" s="376"/>
      <c r="LNR115" s="376"/>
      <c r="LNS115" s="376"/>
      <c r="LNT115" s="376"/>
      <c r="LNU115" s="376"/>
      <c r="LNV115" s="376"/>
      <c r="LNW115" s="376"/>
      <c r="LNX115" s="376"/>
      <c r="LNY115" s="376"/>
      <c r="LNZ115" s="376"/>
      <c r="LOA115" s="376"/>
      <c r="LOB115" s="376"/>
      <c r="LOC115" s="376"/>
      <c r="LOD115" s="376"/>
      <c r="LOE115" s="376"/>
      <c r="LOF115" s="376"/>
      <c r="LOG115" s="376"/>
      <c r="LOH115" s="376"/>
      <c r="LOI115" s="376"/>
      <c r="LOJ115" s="376"/>
      <c r="LOK115" s="376"/>
      <c r="LOL115" s="376"/>
      <c r="LOM115" s="376"/>
      <c r="LON115" s="376"/>
      <c r="LOO115" s="376"/>
      <c r="LOP115" s="376"/>
      <c r="LOQ115" s="376"/>
      <c r="LOR115" s="376"/>
      <c r="LOS115" s="376"/>
      <c r="LOT115" s="376"/>
      <c r="LOU115" s="376"/>
      <c r="LOV115" s="376"/>
      <c r="LOW115" s="376"/>
      <c r="LOX115" s="376"/>
      <c r="LOY115" s="376"/>
      <c r="LOZ115" s="376"/>
      <c r="LPA115" s="376"/>
      <c r="LPB115" s="376"/>
      <c r="LPC115" s="376"/>
      <c r="LPD115" s="376"/>
      <c r="LPE115" s="376"/>
      <c r="LPF115" s="376"/>
      <c r="LPG115" s="376"/>
      <c r="LPH115" s="376"/>
      <c r="LPI115" s="376"/>
      <c r="LPJ115" s="376"/>
      <c r="LPK115" s="376"/>
      <c r="LPL115" s="376"/>
      <c r="LPM115" s="376"/>
      <c r="LPN115" s="376"/>
      <c r="LPO115" s="376"/>
      <c r="LPP115" s="376"/>
      <c r="LPQ115" s="376"/>
      <c r="LPR115" s="376"/>
      <c r="LPS115" s="376"/>
      <c r="LPT115" s="376"/>
      <c r="LPU115" s="376"/>
      <c r="LPV115" s="376"/>
      <c r="LPW115" s="376"/>
      <c r="LPX115" s="376"/>
      <c r="LPY115" s="376"/>
      <c r="LPZ115" s="376"/>
      <c r="LQA115" s="376"/>
      <c r="LQB115" s="376"/>
      <c r="LQC115" s="376"/>
      <c r="LQD115" s="376"/>
      <c r="LQE115" s="376"/>
      <c r="LQF115" s="376"/>
      <c r="LQG115" s="376"/>
      <c r="LQH115" s="376"/>
      <c r="LQI115" s="376"/>
      <c r="LQJ115" s="376"/>
      <c r="LQK115" s="376"/>
      <c r="LQL115" s="376"/>
      <c r="LQM115" s="376"/>
      <c r="LQN115" s="376"/>
      <c r="LQO115" s="376"/>
      <c r="LQP115" s="376"/>
      <c r="LQQ115" s="376"/>
      <c r="LQR115" s="376"/>
      <c r="LQS115" s="376"/>
      <c r="LQT115" s="376"/>
      <c r="LQU115" s="376"/>
      <c r="LQV115" s="376"/>
      <c r="LQW115" s="376"/>
      <c r="LQX115" s="376"/>
      <c r="LQY115" s="376"/>
      <c r="LQZ115" s="376"/>
      <c r="LRA115" s="376"/>
      <c r="LRB115" s="376"/>
      <c r="LRC115" s="376"/>
      <c r="LRD115" s="376"/>
      <c r="LRE115" s="376"/>
      <c r="LRF115" s="376"/>
      <c r="LRG115" s="376"/>
      <c r="LRH115" s="376"/>
      <c r="LRI115" s="376"/>
      <c r="LRJ115" s="376"/>
      <c r="LRK115" s="376"/>
      <c r="LRL115" s="376"/>
      <c r="LRM115" s="376"/>
      <c r="LRN115" s="376"/>
      <c r="LRO115" s="376"/>
      <c r="LRP115" s="376"/>
      <c r="LRQ115" s="376"/>
      <c r="LRR115" s="376"/>
      <c r="LRS115" s="376"/>
      <c r="LRT115" s="376"/>
      <c r="LRU115" s="376"/>
      <c r="LRV115" s="376"/>
      <c r="LRW115" s="376"/>
      <c r="LRX115" s="376"/>
      <c r="LRY115" s="376"/>
      <c r="LRZ115" s="376"/>
      <c r="LSA115" s="376"/>
      <c r="LSB115" s="376"/>
      <c r="LSC115" s="376"/>
      <c r="LSD115" s="376"/>
      <c r="LSE115" s="376"/>
      <c r="LSF115" s="376"/>
      <c r="LSG115" s="376"/>
      <c r="LSH115" s="376"/>
      <c r="LSI115" s="376"/>
      <c r="LSJ115" s="376"/>
      <c r="LSK115" s="376"/>
      <c r="LSL115" s="376"/>
      <c r="LSM115" s="376"/>
      <c r="LSN115" s="376"/>
      <c r="LSO115" s="376"/>
      <c r="LSP115" s="376"/>
      <c r="LSQ115" s="376"/>
      <c r="LSR115" s="376"/>
      <c r="LSS115" s="376"/>
      <c r="LST115" s="376"/>
      <c r="LSU115" s="376"/>
      <c r="LSV115" s="376"/>
      <c r="LSW115" s="376"/>
      <c r="LSX115" s="376"/>
      <c r="LSY115" s="376"/>
      <c r="LSZ115" s="376"/>
      <c r="LTA115" s="376"/>
      <c r="LTB115" s="376"/>
      <c r="LTC115" s="376"/>
      <c r="LTD115" s="376"/>
      <c r="LTE115" s="376"/>
      <c r="LTF115" s="376"/>
      <c r="LTG115" s="376"/>
      <c r="LTH115" s="376"/>
      <c r="LTI115" s="376"/>
      <c r="LTJ115" s="376"/>
      <c r="LTK115" s="376"/>
      <c r="LTL115" s="376"/>
      <c r="LTM115" s="376"/>
      <c r="LTN115" s="376"/>
      <c r="LTO115" s="376"/>
      <c r="LTP115" s="376"/>
      <c r="LTQ115" s="376"/>
      <c r="LTR115" s="376"/>
      <c r="LTS115" s="376"/>
      <c r="LTT115" s="376"/>
      <c r="LTU115" s="376"/>
      <c r="LTV115" s="376"/>
      <c r="LTW115" s="376"/>
      <c r="LTX115" s="376"/>
      <c r="LTY115" s="376"/>
      <c r="LTZ115" s="376"/>
      <c r="LUA115" s="376"/>
      <c r="LUB115" s="376"/>
      <c r="LUC115" s="376"/>
      <c r="LUD115" s="376"/>
      <c r="LUE115" s="376"/>
      <c r="LUF115" s="376"/>
      <c r="LUG115" s="376"/>
      <c r="LUH115" s="376"/>
      <c r="LUI115" s="376"/>
      <c r="LUJ115" s="376"/>
      <c r="LUK115" s="376"/>
      <c r="LUL115" s="376"/>
      <c r="LUM115" s="376"/>
      <c r="LUN115" s="376"/>
      <c r="LUO115" s="376"/>
      <c r="LUP115" s="376"/>
      <c r="LUQ115" s="376"/>
      <c r="LUR115" s="376"/>
      <c r="LUS115" s="376"/>
      <c r="LUT115" s="376"/>
      <c r="LUU115" s="376"/>
      <c r="LUV115" s="376"/>
      <c r="LUW115" s="376"/>
      <c r="LUX115" s="376"/>
      <c r="LUY115" s="376"/>
      <c r="LUZ115" s="376"/>
      <c r="LVA115" s="376"/>
      <c r="LVB115" s="376"/>
      <c r="LVC115" s="376"/>
      <c r="LVD115" s="376"/>
      <c r="LVE115" s="376"/>
      <c r="LVF115" s="376"/>
      <c r="LVG115" s="376"/>
      <c r="LVH115" s="376"/>
      <c r="LVI115" s="376"/>
      <c r="LVJ115" s="376"/>
      <c r="LVK115" s="376"/>
      <c r="LVL115" s="376"/>
      <c r="LVM115" s="376"/>
      <c r="LVN115" s="376"/>
      <c r="LVO115" s="376"/>
      <c r="LVP115" s="376"/>
      <c r="LVQ115" s="376"/>
      <c r="LVR115" s="376"/>
      <c r="LVS115" s="376"/>
      <c r="LVT115" s="376"/>
      <c r="LVU115" s="376"/>
      <c r="LVV115" s="376"/>
      <c r="LVW115" s="376"/>
      <c r="LVX115" s="376"/>
      <c r="LVY115" s="376"/>
      <c r="LVZ115" s="376"/>
      <c r="LWA115" s="376"/>
      <c r="LWB115" s="376"/>
      <c r="LWC115" s="376"/>
      <c r="LWD115" s="376"/>
      <c r="LWE115" s="376"/>
      <c r="LWF115" s="376"/>
      <c r="LWG115" s="376"/>
      <c r="LWH115" s="376"/>
      <c r="LWI115" s="376"/>
      <c r="LWJ115" s="376"/>
      <c r="LWK115" s="376"/>
      <c r="LWL115" s="376"/>
      <c r="LWM115" s="376"/>
      <c r="LWN115" s="376"/>
      <c r="LWO115" s="376"/>
      <c r="LWP115" s="376"/>
      <c r="LWQ115" s="376"/>
      <c r="LWR115" s="376"/>
      <c r="LWS115" s="376"/>
      <c r="LWT115" s="376"/>
      <c r="LWU115" s="376"/>
      <c r="LWV115" s="376"/>
      <c r="LWW115" s="376"/>
      <c r="LWX115" s="376"/>
      <c r="LWY115" s="376"/>
      <c r="LWZ115" s="376"/>
      <c r="LXA115" s="376"/>
      <c r="LXB115" s="376"/>
      <c r="LXC115" s="376"/>
      <c r="LXD115" s="376"/>
      <c r="LXE115" s="376"/>
      <c r="LXF115" s="376"/>
      <c r="LXG115" s="376"/>
      <c r="LXH115" s="376"/>
      <c r="LXI115" s="376"/>
      <c r="LXJ115" s="376"/>
      <c r="LXK115" s="376"/>
      <c r="LXL115" s="376"/>
      <c r="LXM115" s="376"/>
      <c r="LXN115" s="376"/>
      <c r="LXO115" s="376"/>
      <c r="LXP115" s="376"/>
      <c r="LXQ115" s="376"/>
      <c r="LXR115" s="376"/>
      <c r="LXS115" s="376"/>
      <c r="LXT115" s="376"/>
      <c r="LXU115" s="376"/>
      <c r="LXV115" s="376"/>
      <c r="LXW115" s="376"/>
      <c r="LXX115" s="376"/>
      <c r="LXY115" s="376"/>
      <c r="LXZ115" s="376"/>
      <c r="LYA115" s="376"/>
      <c r="LYB115" s="376"/>
      <c r="LYC115" s="376"/>
      <c r="LYD115" s="376"/>
      <c r="LYE115" s="376"/>
      <c r="LYF115" s="376"/>
      <c r="LYG115" s="376"/>
      <c r="LYH115" s="376"/>
      <c r="LYI115" s="376"/>
      <c r="LYJ115" s="376"/>
      <c r="LYK115" s="376"/>
      <c r="LYL115" s="376"/>
      <c r="LYM115" s="376"/>
      <c r="LYN115" s="376"/>
      <c r="LYO115" s="376"/>
      <c r="LYP115" s="376"/>
      <c r="LYQ115" s="376"/>
      <c r="LYR115" s="376"/>
      <c r="LYS115" s="376"/>
      <c r="LYT115" s="376"/>
      <c r="LYU115" s="376"/>
      <c r="LYV115" s="376"/>
      <c r="LYW115" s="376"/>
      <c r="LYX115" s="376"/>
      <c r="LYY115" s="376"/>
      <c r="LYZ115" s="376"/>
      <c r="LZA115" s="376"/>
      <c r="LZB115" s="376"/>
      <c r="LZC115" s="376"/>
      <c r="LZD115" s="376"/>
      <c r="LZE115" s="376"/>
      <c r="LZF115" s="376"/>
      <c r="LZG115" s="376"/>
      <c r="LZH115" s="376"/>
      <c r="LZI115" s="376"/>
      <c r="LZJ115" s="376"/>
      <c r="LZK115" s="376"/>
      <c r="LZL115" s="376"/>
      <c r="LZM115" s="376"/>
      <c r="LZN115" s="376"/>
      <c r="LZO115" s="376"/>
      <c r="LZP115" s="376"/>
      <c r="LZQ115" s="376"/>
      <c r="LZR115" s="376"/>
      <c r="LZS115" s="376"/>
      <c r="LZT115" s="376"/>
      <c r="LZU115" s="376"/>
      <c r="LZV115" s="376"/>
      <c r="LZW115" s="376"/>
      <c r="LZX115" s="376"/>
      <c r="LZY115" s="376"/>
      <c r="LZZ115" s="376"/>
      <c r="MAA115" s="376"/>
      <c r="MAB115" s="376"/>
      <c r="MAC115" s="376"/>
      <c r="MAD115" s="376"/>
      <c r="MAE115" s="376"/>
      <c r="MAF115" s="376"/>
      <c r="MAG115" s="376"/>
      <c r="MAH115" s="376"/>
      <c r="MAI115" s="376"/>
      <c r="MAJ115" s="376"/>
      <c r="MAK115" s="376"/>
      <c r="MAL115" s="376"/>
      <c r="MAM115" s="376"/>
      <c r="MAN115" s="376"/>
      <c r="MAO115" s="376"/>
      <c r="MAP115" s="376"/>
      <c r="MAQ115" s="376"/>
      <c r="MAR115" s="376"/>
      <c r="MAS115" s="376"/>
      <c r="MAT115" s="376"/>
      <c r="MAU115" s="376"/>
      <c r="MAV115" s="376"/>
      <c r="MAW115" s="376"/>
      <c r="MAX115" s="376"/>
      <c r="MAY115" s="376"/>
      <c r="MAZ115" s="376"/>
      <c r="MBA115" s="376"/>
      <c r="MBB115" s="376"/>
      <c r="MBC115" s="376"/>
      <c r="MBD115" s="376"/>
      <c r="MBE115" s="376"/>
      <c r="MBF115" s="376"/>
      <c r="MBG115" s="376"/>
      <c r="MBH115" s="376"/>
      <c r="MBI115" s="376"/>
      <c r="MBJ115" s="376"/>
      <c r="MBK115" s="376"/>
      <c r="MBL115" s="376"/>
      <c r="MBM115" s="376"/>
      <c r="MBN115" s="376"/>
      <c r="MBO115" s="376"/>
      <c r="MBP115" s="376"/>
      <c r="MBQ115" s="376"/>
      <c r="MBR115" s="376"/>
      <c r="MBS115" s="376"/>
      <c r="MBT115" s="376"/>
      <c r="MBU115" s="376"/>
      <c r="MBV115" s="376"/>
      <c r="MBW115" s="376"/>
      <c r="MBX115" s="376"/>
      <c r="MBY115" s="376"/>
      <c r="MBZ115" s="376"/>
      <c r="MCA115" s="376"/>
      <c r="MCB115" s="376"/>
      <c r="MCC115" s="376"/>
      <c r="MCD115" s="376"/>
      <c r="MCE115" s="376"/>
      <c r="MCF115" s="376"/>
      <c r="MCG115" s="376"/>
      <c r="MCH115" s="376"/>
      <c r="MCI115" s="376"/>
      <c r="MCJ115" s="376"/>
      <c r="MCK115" s="376"/>
      <c r="MCL115" s="376"/>
      <c r="MCM115" s="376"/>
      <c r="MCN115" s="376"/>
      <c r="MCO115" s="376"/>
      <c r="MCP115" s="376"/>
      <c r="MCQ115" s="376"/>
      <c r="MCR115" s="376"/>
      <c r="MCS115" s="376"/>
      <c r="MCT115" s="376"/>
      <c r="MCU115" s="376"/>
      <c r="MCV115" s="376"/>
      <c r="MCW115" s="376"/>
      <c r="MCX115" s="376"/>
      <c r="MCY115" s="376"/>
      <c r="MCZ115" s="376"/>
      <c r="MDA115" s="376"/>
      <c r="MDB115" s="376"/>
      <c r="MDC115" s="376"/>
      <c r="MDD115" s="376"/>
      <c r="MDE115" s="376"/>
      <c r="MDF115" s="376"/>
      <c r="MDG115" s="376"/>
      <c r="MDH115" s="376"/>
      <c r="MDI115" s="376"/>
      <c r="MDJ115" s="376"/>
      <c r="MDK115" s="376"/>
      <c r="MDL115" s="376"/>
      <c r="MDM115" s="376"/>
      <c r="MDN115" s="376"/>
      <c r="MDO115" s="376"/>
      <c r="MDP115" s="376"/>
      <c r="MDQ115" s="376"/>
      <c r="MDR115" s="376"/>
      <c r="MDS115" s="376"/>
      <c r="MDT115" s="376"/>
      <c r="MDU115" s="376"/>
      <c r="MDV115" s="376"/>
      <c r="MDW115" s="376"/>
      <c r="MDX115" s="376"/>
      <c r="MDY115" s="376"/>
      <c r="MDZ115" s="376"/>
      <c r="MEA115" s="376"/>
      <c r="MEB115" s="376"/>
      <c r="MEC115" s="376"/>
      <c r="MED115" s="376"/>
      <c r="MEE115" s="376"/>
      <c r="MEF115" s="376"/>
      <c r="MEG115" s="376"/>
      <c r="MEH115" s="376"/>
      <c r="MEI115" s="376"/>
      <c r="MEJ115" s="376"/>
      <c r="MEK115" s="376"/>
      <c r="MEL115" s="376"/>
      <c r="MEM115" s="376"/>
      <c r="MEN115" s="376"/>
      <c r="MEO115" s="376"/>
      <c r="MEP115" s="376"/>
      <c r="MEQ115" s="376"/>
      <c r="MER115" s="376"/>
      <c r="MES115" s="376"/>
      <c r="MET115" s="376"/>
      <c r="MEU115" s="376"/>
      <c r="MEV115" s="376"/>
      <c r="MEW115" s="376"/>
      <c r="MEX115" s="376"/>
      <c r="MEY115" s="376"/>
      <c r="MEZ115" s="376"/>
      <c r="MFA115" s="376"/>
      <c r="MFB115" s="376"/>
      <c r="MFC115" s="376"/>
      <c r="MFD115" s="376"/>
      <c r="MFE115" s="376"/>
      <c r="MFF115" s="376"/>
      <c r="MFG115" s="376"/>
      <c r="MFH115" s="376"/>
      <c r="MFI115" s="376"/>
      <c r="MFJ115" s="376"/>
      <c r="MFK115" s="376"/>
      <c r="MFL115" s="376"/>
      <c r="MFM115" s="376"/>
      <c r="MFN115" s="376"/>
      <c r="MFO115" s="376"/>
      <c r="MFP115" s="376"/>
      <c r="MFQ115" s="376"/>
      <c r="MFR115" s="376"/>
      <c r="MFS115" s="376"/>
      <c r="MFT115" s="376"/>
      <c r="MFU115" s="376"/>
      <c r="MFV115" s="376"/>
      <c r="MFW115" s="376"/>
      <c r="MFX115" s="376"/>
      <c r="MFY115" s="376"/>
      <c r="MFZ115" s="376"/>
      <c r="MGA115" s="376"/>
      <c r="MGB115" s="376"/>
      <c r="MGC115" s="376"/>
      <c r="MGD115" s="376"/>
      <c r="MGE115" s="376"/>
      <c r="MGF115" s="376"/>
      <c r="MGG115" s="376"/>
      <c r="MGH115" s="376"/>
      <c r="MGI115" s="376"/>
      <c r="MGJ115" s="376"/>
      <c r="MGK115" s="376"/>
      <c r="MGL115" s="376"/>
      <c r="MGM115" s="376"/>
      <c r="MGN115" s="376"/>
      <c r="MGO115" s="376"/>
      <c r="MGP115" s="376"/>
      <c r="MGQ115" s="376"/>
      <c r="MGR115" s="376"/>
      <c r="MGS115" s="376"/>
      <c r="MGT115" s="376"/>
      <c r="MGU115" s="376"/>
      <c r="MGV115" s="376"/>
      <c r="MGW115" s="376"/>
      <c r="MGX115" s="376"/>
      <c r="MGY115" s="376"/>
      <c r="MGZ115" s="376"/>
      <c r="MHA115" s="376"/>
      <c r="MHB115" s="376"/>
      <c r="MHC115" s="376"/>
      <c r="MHD115" s="376"/>
      <c r="MHE115" s="376"/>
      <c r="MHF115" s="376"/>
      <c r="MHG115" s="376"/>
      <c r="MHH115" s="376"/>
      <c r="MHI115" s="376"/>
      <c r="MHJ115" s="376"/>
      <c r="MHK115" s="376"/>
      <c r="MHL115" s="376"/>
      <c r="MHM115" s="376"/>
      <c r="MHN115" s="376"/>
      <c r="MHO115" s="376"/>
      <c r="MHP115" s="376"/>
      <c r="MHQ115" s="376"/>
      <c r="MHR115" s="376"/>
      <c r="MHS115" s="376"/>
      <c r="MHT115" s="376"/>
      <c r="MHU115" s="376"/>
      <c r="MHV115" s="376"/>
      <c r="MHW115" s="376"/>
      <c r="MHX115" s="376"/>
      <c r="MHY115" s="376"/>
      <c r="MHZ115" s="376"/>
      <c r="MIA115" s="376"/>
      <c r="MIB115" s="376"/>
      <c r="MIC115" s="376"/>
      <c r="MID115" s="376"/>
      <c r="MIE115" s="376"/>
      <c r="MIF115" s="376"/>
      <c r="MIG115" s="376"/>
      <c r="MIH115" s="376"/>
      <c r="MII115" s="376"/>
      <c r="MIJ115" s="376"/>
      <c r="MIK115" s="376"/>
      <c r="MIL115" s="376"/>
      <c r="MIM115" s="376"/>
      <c r="MIN115" s="376"/>
      <c r="MIO115" s="376"/>
      <c r="MIP115" s="376"/>
      <c r="MIQ115" s="376"/>
      <c r="MIR115" s="376"/>
      <c r="MIS115" s="376"/>
      <c r="MIT115" s="376"/>
      <c r="MIU115" s="376"/>
      <c r="MIV115" s="376"/>
      <c r="MIW115" s="376"/>
      <c r="MIX115" s="376"/>
      <c r="MIY115" s="376"/>
      <c r="MIZ115" s="376"/>
      <c r="MJA115" s="376"/>
      <c r="MJB115" s="376"/>
      <c r="MJC115" s="376"/>
      <c r="MJD115" s="376"/>
      <c r="MJE115" s="376"/>
      <c r="MJF115" s="376"/>
      <c r="MJG115" s="376"/>
      <c r="MJH115" s="376"/>
      <c r="MJI115" s="376"/>
      <c r="MJJ115" s="376"/>
      <c r="MJK115" s="376"/>
      <c r="MJL115" s="376"/>
      <c r="MJM115" s="376"/>
      <c r="MJN115" s="376"/>
      <c r="MJO115" s="376"/>
      <c r="MJP115" s="376"/>
      <c r="MJQ115" s="376"/>
      <c r="MJR115" s="376"/>
      <c r="MJS115" s="376"/>
      <c r="MJT115" s="376"/>
      <c r="MJU115" s="376"/>
      <c r="MJV115" s="376"/>
      <c r="MJW115" s="376"/>
      <c r="MJX115" s="376"/>
      <c r="MJY115" s="376"/>
      <c r="MJZ115" s="376"/>
      <c r="MKA115" s="376"/>
      <c r="MKB115" s="376"/>
      <c r="MKC115" s="376"/>
      <c r="MKD115" s="376"/>
      <c r="MKE115" s="376"/>
      <c r="MKF115" s="376"/>
      <c r="MKG115" s="376"/>
      <c r="MKH115" s="376"/>
      <c r="MKI115" s="376"/>
      <c r="MKJ115" s="376"/>
      <c r="MKK115" s="376"/>
      <c r="MKL115" s="376"/>
      <c r="MKM115" s="376"/>
      <c r="MKN115" s="376"/>
      <c r="MKO115" s="376"/>
      <c r="MKP115" s="376"/>
      <c r="MKQ115" s="376"/>
      <c r="MKR115" s="376"/>
      <c r="MKS115" s="376"/>
      <c r="MKT115" s="376"/>
      <c r="MKU115" s="376"/>
      <c r="MKV115" s="376"/>
      <c r="MKW115" s="376"/>
      <c r="MKX115" s="376"/>
      <c r="MKY115" s="376"/>
      <c r="MKZ115" s="376"/>
      <c r="MLA115" s="376"/>
      <c r="MLB115" s="376"/>
      <c r="MLC115" s="376"/>
      <c r="MLD115" s="376"/>
      <c r="MLE115" s="376"/>
      <c r="MLF115" s="376"/>
      <c r="MLG115" s="376"/>
      <c r="MLH115" s="376"/>
      <c r="MLI115" s="376"/>
      <c r="MLJ115" s="376"/>
      <c r="MLK115" s="376"/>
      <c r="MLL115" s="376"/>
      <c r="MLM115" s="376"/>
      <c r="MLN115" s="376"/>
      <c r="MLO115" s="376"/>
      <c r="MLP115" s="376"/>
      <c r="MLQ115" s="376"/>
      <c r="MLR115" s="376"/>
      <c r="MLS115" s="376"/>
      <c r="MLT115" s="376"/>
      <c r="MLU115" s="376"/>
      <c r="MLV115" s="376"/>
      <c r="MLW115" s="376"/>
      <c r="MLX115" s="376"/>
      <c r="MLY115" s="376"/>
      <c r="MLZ115" s="376"/>
      <c r="MMA115" s="376"/>
      <c r="MMB115" s="376"/>
      <c r="MMC115" s="376"/>
      <c r="MMD115" s="376"/>
      <c r="MME115" s="376"/>
      <c r="MMF115" s="376"/>
      <c r="MMG115" s="376"/>
      <c r="MMH115" s="376"/>
      <c r="MMI115" s="376"/>
      <c r="MMJ115" s="376"/>
      <c r="MMK115" s="376"/>
      <c r="MML115" s="376"/>
      <c r="MMM115" s="376"/>
      <c r="MMN115" s="376"/>
      <c r="MMO115" s="376"/>
      <c r="MMP115" s="376"/>
      <c r="MMQ115" s="376"/>
      <c r="MMR115" s="376"/>
      <c r="MMS115" s="376"/>
      <c r="MMT115" s="376"/>
      <c r="MMU115" s="376"/>
      <c r="MMV115" s="376"/>
      <c r="MMW115" s="376"/>
      <c r="MMX115" s="376"/>
      <c r="MMY115" s="376"/>
      <c r="MMZ115" s="376"/>
      <c r="MNA115" s="376"/>
      <c r="MNB115" s="376"/>
      <c r="MNC115" s="376"/>
      <c r="MND115" s="376"/>
      <c r="MNE115" s="376"/>
      <c r="MNF115" s="376"/>
      <c r="MNG115" s="376"/>
      <c r="MNH115" s="376"/>
      <c r="MNI115" s="376"/>
      <c r="MNJ115" s="376"/>
      <c r="MNK115" s="376"/>
      <c r="MNL115" s="376"/>
      <c r="MNM115" s="376"/>
      <c r="MNN115" s="376"/>
      <c r="MNO115" s="376"/>
      <c r="MNP115" s="376"/>
      <c r="MNQ115" s="376"/>
      <c r="MNR115" s="376"/>
      <c r="MNS115" s="376"/>
      <c r="MNT115" s="376"/>
      <c r="MNU115" s="376"/>
      <c r="MNV115" s="376"/>
      <c r="MNW115" s="376"/>
      <c r="MNX115" s="376"/>
      <c r="MNY115" s="376"/>
      <c r="MNZ115" s="376"/>
      <c r="MOA115" s="376"/>
      <c r="MOB115" s="376"/>
      <c r="MOC115" s="376"/>
      <c r="MOD115" s="376"/>
      <c r="MOE115" s="376"/>
      <c r="MOF115" s="376"/>
      <c r="MOG115" s="376"/>
      <c r="MOH115" s="376"/>
      <c r="MOI115" s="376"/>
      <c r="MOJ115" s="376"/>
      <c r="MOK115" s="376"/>
      <c r="MOL115" s="376"/>
      <c r="MOM115" s="376"/>
      <c r="MON115" s="376"/>
      <c r="MOO115" s="376"/>
      <c r="MOP115" s="376"/>
      <c r="MOQ115" s="376"/>
      <c r="MOR115" s="376"/>
      <c r="MOS115" s="376"/>
      <c r="MOT115" s="376"/>
      <c r="MOU115" s="376"/>
      <c r="MOV115" s="376"/>
      <c r="MOW115" s="376"/>
      <c r="MOX115" s="376"/>
      <c r="MOY115" s="376"/>
      <c r="MOZ115" s="376"/>
      <c r="MPA115" s="376"/>
      <c r="MPB115" s="376"/>
      <c r="MPC115" s="376"/>
      <c r="MPD115" s="376"/>
      <c r="MPE115" s="376"/>
      <c r="MPF115" s="376"/>
      <c r="MPG115" s="376"/>
      <c r="MPH115" s="376"/>
      <c r="MPI115" s="376"/>
      <c r="MPJ115" s="376"/>
      <c r="MPK115" s="376"/>
      <c r="MPL115" s="376"/>
      <c r="MPM115" s="376"/>
      <c r="MPN115" s="376"/>
      <c r="MPO115" s="376"/>
      <c r="MPP115" s="376"/>
      <c r="MPQ115" s="376"/>
      <c r="MPR115" s="376"/>
      <c r="MPS115" s="376"/>
      <c r="MPT115" s="376"/>
      <c r="MPU115" s="376"/>
      <c r="MPV115" s="376"/>
      <c r="MPW115" s="376"/>
      <c r="MPX115" s="376"/>
      <c r="MPY115" s="376"/>
      <c r="MPZ115" s="376"/>
      <c r="MQA115" s="376"/>
      <c r="MQB115" s="376"/>
      <c r="MQC115" s="376"/>
      <c r="MQD115" s="376"/>
      <c r="MQE115" s="376"/>
      <c r="MQF115" s="376"/>
      <c r="MQG115" s="376"/>
      <c r="MQH115" s="376"/>
      <c r="MQI115" s="376"/>
      <c r="MQJ115" s="376"/>
      <c r="MQK115" s="376"/>
      <c r="MQL115" s="376"/>
      <c r="MQM115" s="376"/>
      <c r="MQN115" s="376"/>
      <c r="MQO115" s="376"/>
      <c r="MQP115" s="376"/>
      <c r="MQQ115" s="376"/>
      <c r="MQR115" s="376"/>
      <c r="MQS115" s="376"/>
      <c r="MQT115" s="376"/>
      <c r="MQU115" s="376"/>
      <c r="MQV115" s="376"/>
      <c r="MQW115" s="376"/>
      <c r="MQX115" s="376"/>
      <c r="MQY115" s="376"/>
      <c r="MQZ115" s="376"/>
      <c r="MRA115" s="376"/>
      <c r="MRB115" s="376"/>
      <c r="MRC115" s="376"/>
      <c r="MRD115" s="376"/>
      <c r="MRE115" s="376"/>
      <c r="MRF115" s="376"/>
      <c r="MRG115" s="376"/>
      <c r="MRH115" s="376"/>
      <c r="MRI115" s="376"/>
      <c r="MRJ115" s="376"/>
      <c r="MRK115" s="376"/>
      <c r="MRL115" s="376"/>
      <c r="MRM115" s="376"/>
      <c r="MRN115" s="376"/>
      <c r="MRO115" s="376"/>
      <c r="MRP115" s="376"/>
      <c r="MRQ115" s="376"/>
      <c r="MRR115" s="376"/>
      <c r="MRS115" s="376"/>
      <c r="MRT115" s="376"/>
      <c r="MRU115" s="376"/>
      <c r="MRV115" s="376"/>
      <c r="MRW115" s="376"/>
      <c r="MRX115" s="376"/>
      <c r="MRY115" s="376"/>
      <c r="MRZ115" s="376"/>
      <c r="MSA115" s="376"/>
      <c r="MSB115" s="376"/>
      <c r="MSC115" s="376"/>
      <c r="MSD115" s="376"/>
      <c r="MSE115" s="376"/>
      <c r="MSF115" s="376"/>
      <c r="MSG115" s="376"/>
      <c r="MSH115" s="376"/>
      <c r="MSI115" s="376"/>
      <c r="MSJ115" s="376"/>
      <c r="MSK115" s="376"/>
      <c r="MSL115" s="376"/>
      <c r="MSM115" s="376"/>
      <c r="MSN115" s="376"/>
      <c r="MSO115" s="376"/>
      <c r="MSP115" s="376"/>
      <c r="MSQ115" s="376"/>
      <c r="MSR115" s="376"/>
      <c r="MSS115" s="376"/>
      <c r="MST115" s="376"/>
      <c r="MSU115" s="376"/>
      <c r="MSV115" s="376"/>
      <c r="MSW115" s="376"/>
      <c r="MSX115" s="376"/>
      <c r="MSY115" s="376"/>
      <c r="MSZ115" s="376"/>
      <c r="MTA115" s="376"/>
      <c r="MTB115" s="376"/>
      <c r="MTC115" s="376"/>
      <c r="MTD115" s="376"/>
      <c r="MTE115" s="376"/>
      <c r="MTF115" s="376"/>
      <c r="MTG115" s="376"/>
      <c r="MTH115" s="376"/>
      <c r="MTI115" s="376"/>
      <c r="MTJ115" s="376"/>
      <c r="MTK115" s="376"/>
      <c r="MTL115" s="376"/>
      <c r="MTM115" s="376"/>
      <c r="MTN115" s="376"/>
      <c r="MTO115" s="376"/>
      <c r="MTP115" s="376"/>
      <c r="MTQ115" s="376"/>
      <c r="MTR115" s="376"/>
      <c r="MTS115" s="376"/>
      <c r="MTT115" s="376"/>
      <c r="MTU115" s="376"/>
      <c r="MTV115" s="376"/>
      <c r="MTW115" s="376"/>
      <c r="MTX115" s="376"/>
      <c r="MTY115" s="376"/>
      <c r="MTZ115" s="376"/>
      <c r="MUA115" s="376"/>
      <c r="MUB115" s="376"/>
      <c r="MUC115" s="376"/>
      <c r="MUD115" s="376"/>
      <c r="MUE115" s="376"/>
      <c r="MUF115" s="376"/>
      <c r="MUG115" s="376"/>
      <c r="MUH115" s="376"/>
      <c r="MUI115" s="376"/>
      <c r="MUJ115" s="376"/>
      <c r="MUK115" s="376"/>
      <c r="MUL115" s="376"/>
      <c r="MUM115" s="376"/>
      <c r="MUN115" s="376"/>
      <c r="MUO115" s="376"/>
      <c r="MUP115" s="376"/>
      <c r="MUQ115" s="376"/>
      <c r="MUR115" s="376"/>
      <c r="MUS115" s="376"/>
      <c r="MUT115" s="376"/>
      <c r="MUU115" s="376"/>
      <c r="MUV115" s="376"/>
      <c r="MUW115" s="376"/>
      <c r="MUX115" s="376"/>
      <c r="MUY115" s="376"/>
      <c r="MUZ115" s="376"/>
      <c r="MVA115" s="376"/>
      <c r="MVB115" s="376"/>
      <c r="MVC115" s="376"/>
      <c r="MVD115" s="376"/>
      <c r="MVE115" s="376"/>
      <c r="MVF115" s="376"/>
      <c r="MVG115" s="376"/>
      <c r="MVH115" s="376"/>
      <c r="MVI115" s="376"/>
      <c r="MVJ115" s="376"/>
      <c r="MVK115" s="376"/>
      <c r="MVL115" s="376"/>
      <c r="MVM115" s="376"/>
      <c r="MVN115" s="376"/>
      <c r="MVO115" s="376"/>
      <c r="MVP115" s="376"/>
      <c r="MVQ115" s="376"/>
      <c r="MVR115" s="376"/>
      <c r="MVS115" s="376"/>
      <c r="MVT115" s="376"/>
      <c r="MVU115" s="376"/>
      <c r="MVV115" s="376"/>
      <c r="MVW115" s="376"/>
      <c r="MVX115" s="376"/>
      <c r="MVY115" s="376"/>
      <c r="MVZ115" s="376"/>
      <c r="MWA115" s="376"/>
      <c r="MWB115" s="376"/>
      <c r="MWC115" s="376"/>
      <c r="MWD115" s="376"/>
      <c r="MWE115" s="376"/>
      <c r="MWF115" s="376"/>
      <c r="MWG115" s="376"/>
      <c r="MWH115" s="376"/>
      <c r="MWI115" s="376"/>
      <c r="MWJ115" s="376"/>
      <c r="MWK115" s="376"/>
      <c r="MWL115" s="376"/>
      <c r="MWM115" s="376"/>
      <c r="MWN115" s="376"/>
      <c r="MWO115" s="376"/>
      <c r="MWP115" s="376"/>
      <c r="MWQ115" s="376"/>
      <c r="MWR115" s="376"/>
      <c r="MWS115" s="376"/>
      <c r="MWT115" s="376"/>
      <c r="MWU115" s="376"/>
      <c r="MWV115" s="376"/>
      <c r="MWW115" s="376"/>
      <c r="MWX115" s="376"/>
      <c r="MWY115" s="376"/>
      <c r="MWZ115" s="376"/>
      <c r="MXA115" s="376"/>
      <c r="MXB115" s="376"/>
      <c r="MXC115" s="376"/>
      <c r="MXD115" s="376"/>
      <c r="MXE115" s="376"/>
      <c r="MXF115" s="376"/>
      <c r="MXG115" s="376"/>
      <c r="MXH115" s="376"/>
      <c r="MXI115" s="376"/>
      <c r="MXJ115" s="376"/>
      <c r="MXK115" s="376"/>
      <c r="MXL115" s="376"/>
      <c r="MXM115" s="376"/>
      <c r="MXN115" s="376"/>
      <c r="MXO115" s="376"/>
      <c r="MXP115" s="376"/>
      <c r="MXQ115" s="376"/>
      <c r="MXR115" s="376"/>
      <c r="MXS115" s="376"/>
      <c r="MXT115" s="376"/>
      <c r="MXU115" s="376"/>
      <c r="MXV115" s="376"/>
      <c r="MXW115" s="376"/>
      <c r="MXX115" s="376"/>
      <c r="MXY115" s="376"/>
      <c r="MXZ115" s="376"/>
      <c r="MYA115" s="376"/>
      <c r="MYB115" s="376"/>
      <c r="MYC115" s="376"/>
      <c r="MYD115" s="376"/>
      <c r="MYE115" s="376"/>
      <c r="MYF115" s="376"/>
      <c r="MYG115" s="376"/>
      <c r="MYH115" s="376"/>
      <c r="MYI115" s="376"/>
      <c r="MYJ115" s="376"/>
      <c r="MYK115" s="376"/>
      <c r="MYL115" s="376"/>
      <c r="MYM115" s="376"/>
      <c r="MYN115" s="376"/>
      <c r="MYO115" s="376"/>
      <c r="MYP115" s="376"/>
      <c r="MYQ115" s="376"/>
      <c r="MYR115" s="376"/>
      <c r="MYS115" s="376"/>
      <c r="MYT115" s="376"/>
      <c r="MYU115" s="376"/>
      <c r="MYV115" s="376"/>
      <c r="MYW115" s="376"/>
      <c r="MYX115" s="376"/>
      <c r="MYY115" s="376"/>
      <c r="MYZ115" s="376"/>
      <c r="MZA115" s="376"/>
      <c r="MZB115" s="376"/>
      <c r="MZC115" s="376"/>
      <c r="MZD115" s="376"/>
      <c r="MZE115" s="376"/>
      <c r="MZF115" s="376"/>
      <c r="MZG115" s="376"/>
      <c r="MZH115" s="376"/>
      <c r="MZI115" s="376"/>
      <c r="MZJ115" s="376"/>
      <c r="MZK115" s="376"/>
      <c r="MZL115" s="376"/>
      <c r="MZM115" s="376"/>
      <c r="MZN115" s="376"/>
      <c r="MZO115" s="376"/>
      <c r="MZP115" s="376"/>
      <c r="MZQ115" s="376"/>
      <c r="MZR115" s="376"/>
      <c r="MZS115" s="376"/>
      <c r="MZT115" s="376"/>
      <c r="MZU115" s="376"/>
      <c r="MZV115" s="376"/>
      <c r="MZW115" s="376"/>
      <c r="MZX115" s="376"/>
      <c r="MZY115" s="376"/>
      <c r="MZZ115" s="376"/>
      <c r="NAA115" s="376"/>
      <c r="NAB115" s="376"/>
      <c r="NAC115" s="376"/>
      <c r="NAD115" s="376"/>
      <c r="NAE115" s="376"/>
      <c r="NAF115" s="376"/>
      <c r="NAG115" s="376"/>
      <c r="NAH115" s="376"/>
      <c r="NAI115" s="376"/>
      <c r="NAJ115" s="376"/>
      <c r="NAK115" s="376"/>
      <c r="NAL115" s="376"/>
      <c r="NAM115" s="376"/>
      <c r="NAN115" s="376"/>
      <c r="NAO115" s="376"/>
      <c r="NAP115" s="376"/>
      <c r="NAQ115" s="376"/>
      <c r="NAR115" s="376"/>
      <c r="NAS115" s="376"/>
      <c r="NAT115" s="376"/>
      <c r="NAU115" s="376"/>
      <c r="NAV115" s="376"/>
      <c r="NAW115" s="376"/>
      <c r="NAX115" s="376"/>
      <c r="NAY115" s="376"/>
      <c r="NAZ115" s="376"/>
      <c r="NBA115" s="376"/>
      <c r="NBB115" s="376"/>
      <c r="NBC115" s="376"/>
      <c r="NBD115" s="376"/>
      <c r="NBE115" s="376"/>
      <c r="NBF115" s="376"/>
      <c r="NBG115" s="376"/>
      <c r="NBH115" s="376"/>
      <c r="NBI115" s="376"/>
      <c r="NBJ115" s="376"/>
      <c r="NBK115" s="376"/>
      <c r="NBL115" s="376"/>
      <c r="NBM115" s="376"/>
      <c r="NBN115" s="376"/>
      <c r="NBO115" s="376"/>
      <c r="NBP115" s="376"/>
      <c r="NBQ115" s="376"/>
      <c r="NBR115" s="376"/>
      <c r="NBS115" s="376"/>
      <c r="NBT115" s="376"/>
      <c r="NBU115" s="376"/>
      <c r="NBV115" s="376"/>
      <c r="NBW115" s="376"/>
      <c r="NBX115" s="376"/>
      <c r="NBY115" s="376"/>
      <c r="NBZ115" s="376"/>
      <c r="NCA115" s="376"/>
      <c r="NCB115" s="376"/>
      <c r="NCC115" s="376"/>
      <c r="NCD115" s="376"/>
      <c r="NCE115" s="376"/>
      <c r="NCF115" s="376"/>
      <c r="NCG115" s="376"/>
      <c r="NCH115" s="376"/>
      <c r="NCI115" s="376"/>
      <c r="NCJ115" s="376"/>
      <c r="NCK115" s="376"/>
      <c r="NCL115" s="376"/>
      <c r="NCM115" s="376"/>
      <c r="NCN115" s="376"/>
      <c r="NCO115" s="376"/>
      <c r="NCP115" s="376"/>
      <c r="NCQ115" s="376"/>
      <c r="NCR115" s="376"/>
      <c r="NCS115" s="376"/>
      <c r="NCT115" s="376"/>
      <c r="NCU115" s="376"/>
      <c r="NCV115" s="376"/>
      <c r="NCW115" s="376"/>
      <c r="NCX115" s="376"/>
      <c r="NCY115" s="376"/>
      <c r="NCZ115" s="376"/>
      <c r="NDA115" s="376"/>
      <c r="NDB115" s="376"/>
      <c r="NDC115" s="376"/>
      <c r="NDD115" s="376"/>
      <c r="NDE115" s="376"/>
      <c r="NDF115" s="376"/>
      <c r="NDG115" s="376"/>
      <c r="NDH115" s="376"/>
      <c r="NDI115" s="376"/>
      <c r="NDJ115" s="376"/>
      <c r="NDK115" s="376"/>
      <c r="NDL115" s="376"/>
      <c r="NDM115" s="376"/>
      <c r="NDN115" s="376"/>
      <c r="NDO115" s="376"/>
      <c r="NDP115" s="376"/>
      <c r="NDQ115" s="376"/>
      <c r="NDR115" s="376"/>
      <c r="NDS115" s="376"/>
      <c r="NDT115" s="376"/>
      <c r="NDU115" s="376"/>
      <c r="NDV115" s="376"/>
      <c r="NDW115" s="376"/>
      <c r="NDX115" s="376"/>
      <c r="NDY115" s="376"/>
      <c r="NDZ115" s="376"/>
      <c r="NEA115" s="376"/>
      <c r="NEB115" s="376"/>
      <c r="NEC115" s="376"/>
      <c r="NED115" s="376"/>
      <c r="NEE115" s="376"/>
      <c r="NEF115" s="376"/>
      <c r="NEG115" s="376"/>
      <c r="NEH115" s="376"/>
      <c r="NEI115" s="376"/>
      <c r="NEJ115" s="376"/>
      <c r="NEK115" s="376"/>
      <c r="NEL115" s="376"/>
      <c r="NEM115" s="376"/>
      <c r="NEN115" s="376"/>
      <c r="NEO115" s="376"/>
      <c r="NEP115" s="376"/>
      <c r="NEQ115" s="376"/>
      <c r="NER115" s="376"/>
      <c r="NES115" s="376"/>
      <c r="NET115" s="376"/>
      <c r="NEU115" s="376"/>
      <c r="NEV115" s="376"/>
      <c r="NEW115" s="376"/>
      <c r="NEX115" s="376"/>
      <c r="NEY115" s="376"/>
      <c r="NEZ115" s="376"/>
      <c r="NFA115" s="376"/>
      <c r="NFB115" s="376"/>
      <c r="NFC115" s="376"/>
      <c r="NFD115" s="376"/>
      <c r="NFE115" s="376"/>
      <c r="NFF115" s="376"/>
      <c r="NFG115" s="376"/>
      <c r="NFH115" s="376"/>
      <c r="NFI115" s="376"/>
      <c r="NFJ115" s="376"/>
      <c r="NFK115" s="376"/>
      <c r="NFL115" s="376"/>
      <c r="NFM115" s="376"/>
      <c r="NFN115" s="376"/>
      <c r="NFO115" s="376"/>
      <c r="NFP115" s="376"/>
      <c r="NFQ115" s="376"/>
      <c r="NFR115" s="376"/>
      <c r="NFS115" s="376"/>
      <c r="NFT115" s="376"/>
      <c r="NFU115" s="376"/>
      <c r="NFV115" s="376"/>
      <c r="NFW115" s="376"/>
      <c r="NFX115" s="376"/>
      <c r="NFY115" s="376"/>
      <c r="NFZ115" s="376"/>
      <c r="NGA115" s="376"/>
      <c r="NGB115" s="376"/>
      <c r="NGC115" s="376"/>
      <c r="NGD115" s="376"/>
      <c r="NGE115" s="376"/>
      <c r="NGF115" s="376"/>
      <c r="NGG115" s="376"/>
      <c r="NGH115" s="376"/>
      <c r="NGI115" s="376"/>
      <c r="NGJ115" s="376"/>
      <c r="NGK115" s="376"/>
      <c r="NGL115" s="376"/>
      <c r="NGM115" s="376"/>
      <c r="NGN115" s="376"/>
      <c r="NGO115" s="376"/>
      <c r="NGP115" s="376"/>
      <c r="NGQ115" s="376"/>
      <c r="NGR115" s="376"/>
      <c r="NGS115" s="376"/>
      <c r="NGT115" s="376"/>
      <c r="NGU115" s="376"/>
      <c r="NGV115" s="376"/>
      <c r="NGW115" s="376"/>
      <c r="NGX115" s="376"/>
      <c r="NGY115" s="376"/>
      <c r="NGZ115" s="376"/>
      <c r="NHA115" s="376"/>
      <c r="NHB115" s="376"/>
      <c r="NHC115" s="376"/>
      <c r="NHD115" s="376"/>
      <c r="NHE115" s="376"/>
      <c r="NHF115" s="376"/>
      <c r="NHG115" s="376"/>
      <c r="NHH115" s="376"/>
      <c r="NHI115" s="376"/>
      <c r="NHJ115" s="376"/>
      <c r="NHK115" s="376"/>
      <c r="NHL115" s="376"/>
      <c r="NHM115" s="376"/>
      <c r="NHN115" s="376"/>
      <c r="NHO115" s="376"/>
      <c r="NHP115" s="376"/>
      <c r="NHQ115" s="376"/>
      <c r="NHR115" s="376"/>
      <c r="NHS115" s="376"/>
      <c r="NHT115" s="376"/>
      <c r="NHU115" s="376"/>
      <c r="NHV115" s="376"/>
      <c r="NHW115" s="376"/>
      <c r="NHX115" s="376"/>
      <c r="NHY115" s="376"/>
      <c r="NHZ115" s="376"/>
      <c r="NIA115" s="376"/>
      <c r="NIB115" s="376"/>
      <c r="NIC115" s="376"/>
      <c r="NID115" s="376"/>
      <c r="NIE115" s="376"/>
      <c r="NIF115" s="376"/>
      <c r="NIG115" s="376"/>
      <c r="NIH115" s="376"/>
      <c r="NII115" s="376"/>
      <c r="NIJ115" s="376"/>
      <c r="NIK115" s="376"/>
      <c r="NIL115" s="376"/>
      <c r="NIM115" s="376"/>
      <c r="NIN115" s="376"/>
      <c r="NIO115" s="376"/>
      <c r="NIP115" s="376"/>
      <c r="NIQ115" s="376"/>
      <c r="NIR115" s="376"/>
      <c r="NIS115" s="376"/>
      <c r="NIT115" s="376"/>
      <c r="NIU115" s="376"/>
      <c r="NIV115" s="376"/>
      <c r="NIW115" s="376"/>
      <c r="NIX115" s="376"/>
      <c r="NIY115" s="376"/>
      <c r="NIZ115" s="376"/>
      <c r="NJA115" s="376"/>
      <c r="NJB115" s="376"/>
      <c r="NJC115" s="376"/>
      <c r="NJD115" s="376"/>
      <c r="NJE115" s="376"/>
      <c r="NJF115" s="376"/>
      <c r="NJG115" s="376"/>
      <c r="NJH115" s="376"/>
      <c r="NJI115" s="376"/>
      <c r="NJJ115" s="376"/>
      <c r="NJK115" s="376"/>
      <c r="NJL115" s="376"/>
      <c r="NJM115" s="376"/>
      <c r="NJN115" s="376"/>
      <c r="NJO115" s="376"/>
      <c r="NJP115" s="376"/>
      <c r="NJQ115" s="376"/>
      <c r="NJR115" s="376"/>
      <c r="NJS115" s="376"/>
      <c r="NJT115" s="376"/>
      <c r="NJU115" s="376"/>
      <c r="NJV115" s="376"/>
      <c r="NJW115" s="376"/>
      <c r="NJX115" s="376"/>
      <c r="NJY115" s="376"/>
      <c r="NJZ115" s="376"/>
      <c r="NKA115" s="376"/>
      <c r="NKB115" s="376"/>
      <c r="NKC115" s="376"/>
      <c r="NKD115" s="376"/>
      <c r="NKE115" s="376"/>
      <c r="NKF115" s="376"/>
      <c r="NKG115" s="376"/>
      <c r="NKH115" s="376"/>
      <c r="NKI115" s="376"/>
      <c r="NKJ115" s="376"/>
      <c r="NKK115" s="376"/>
      <c r="NKL115" s="376"/>
      <c r="NKM115" s="376"/>
      <c r="NKN115" s="376"/>
      <c r="NKO115" s="376"/>
      <c r="NKP115" s="376"/>
      <c r="NKQ115" s="376"/>
      <c r="NKR115" s="376"/>
      <c r="NKS115" s="376"/>
      <c r="NKT115" s="376"/>
      <c r="NKU115" s="376"/>
      <c r="NKV115" s="376"/>
      <c r="NKW115" s="376"/>
      <c r="NKX115" s="376"/>
      <c r="NKY115" s="376"/>
      <c r="NKZ115" s="376"/>
      <c r="NLA115" s="376"/>
      <c r="NLB115" s="376"/>
      <c r="NLC115" s="376"/>
      <c r="NLD115" s="376"/>
      <c r="NLE115" s="376"/>
      <c r="NLF115" s="376"/>
      <c r="NLG115" s="376"/>
      <c r="NLH115" s="376"/>
      <c r="NLI115" s="376"/>
      <c r="NLJ115" s="376"/>
      <c r="NLK115" s="376"/>
      <c r="NLL115" s="376"/>
      <c r="NLM115" s="376"/>
      <c r="NLN115" s="376"/>
      <c r="NLO115" s="376"/>
      <c r="NLP115" s="376"/>
      <c r="NLQ115" s="376"/>
      <c r="NLR115" s="376"/>
      <c r="NLS115" s="376"/>
      <c r="NLT115" s="376"/>
      <c r="NLU115" s="376"/>
      <c r="NLV115" s="376"/>
      <c r="NLW115" s="376"/>
      <c r="NLX115" s="376"/>
      <c r="NLY115" s="376"/>
      <c r="NLZ115" s="376"/>
      <c r="NMA115" s="376"/>
      <c r="NMB115" s="376"/>
      <c r="NMC115" s="376"/>
      <c r="NMD115" s="376"/>
      <c r="NME115" s="376"/>
      <c r="NMF115" s="376"/>
      <c r="NMG115" s="376"/>
      <c r="NMH115" s="376"/>
      <c r="NMI115" s="376"/>
      <c r="NMJ115" s="376"/>
      <c r="NMK115" s="376"/>
      <c r="NML115" s="376"/>
      <c r="NMM115" s="376"/>
      <c r="NMN115" s="376"/>
      <c r="NMO115" s="376"/>
      <c r="NMP115" s="376"/>
      <c r="NMQ115" s="376"/>
      <c r="NMR115" s="376"/>
      <c r="NMS115" s="376"/>
      <c r="NMT115" s="376"/>
      <c r="NMU115" s="376"/>
      <c r="NMV115" s="376"/>
      <c r="NMW115" s="376"/>
      <c r="NMX115" s="376"/>
      <c r="NMY115" s="376"/>
      <c r="NMZ115" s="376"/>
      <c r="NNA115" s="376"/>
      <c r="NNB115" s="376"/>
      <c r="NNC115" s="376"/>
      <c r="NND115" s="376"/>
      <c r="NNE115" s="376"/>
      <c r="NNF115" s="376"/>
      <c r="NNG115" s="376"/>
      <c r="NNH115" s="376"/>
      <c r="NNI115" s="376"/>
      <c r="NNJ115" s="376"/>
      <c r="NNK115" s="376"/>
      <c r="NNL115" s="376"/>
      <c r="NNM115" s="376"/>
      <c r="NNN115" s="376"/>
      <c r="NNO115" s="376"/>
      <c r="NNP115" s="376"/>
      <c r="NNQ115" s="376"/>
      <c r="NNR115" s="376"/>
      <c r="NNS115" s="376"/>
      <c r="NNT115" s="376"/>
      <c r="NNU115" s="376"/>
      <c r="NNV115" s="376"/>
      <c r="NNW115" s="376"/>
      <c r="NNX115" s="376"/>
      <c r="NNY115" s="376"/>
      <c r="NNZ115" s="376"/>
      <c r="NOA115" s="376"/>
      <c r="NOB115" s="376"/>
      <c r="NOC115" s="376"/>
      <c r="NOD115" s="376"/>
      <c r="NOE115" s="376"/>
      <c r="NOF115" s="376"/>
      <c r="NOG115" s="376"/>
      <c r="NOH115" s="376"/>
      <c r="NOI115" s="376"/>
      <c r="NOJ115" s="376"/>
      <c r="NOK115" s="376"/>
      <c r="NOL115" s="376"/>
      <c r="NOM115" s="376"/>
      <c r="NON115" s="376"/>
      <c r="NOO115" s="376"/>
      <c r="NOP115" s="376"/>
      <c r="NOQ115" s="376"/>
      <c r="NOR115" s="376"/>
      <c r="NOS115" s="376"/>
      <c r="NOT115" s="376"/>
      <c r="NOU115" s="376"/>
      <c r="NOV115" s="376"/>
      <c r="NOW115" s="376"/>
      <c r="NOX115" s="376"/>
      <c r="NOY115" s="376"/>
      <c r="NOZ115" s="376"/>
      <c r="NPA115" s="376"/>
      <c r="NPB115" s="376"/>
      <c r="NPC115" s="376"/>
      <c r="NPD115" s="376"/>
      <c r="NPE115" s="376"/>
      <c r="NPF115" s="376"/>
      <c r="NPG115" s="376"/>
      <c r="NPH115" s="376"/>
      <c r="NPI115" s="376"/>
      <c r="NPJ115" s="376"/>
      <c r="NPK115" s="376"/>
      <c r="NPL115" s="376"/>
      <c r="NPM115" s="376"/>
      <c r="NPN115" s="376"/>
      <c r="NPO115" s="376"/>
      <c r="NPP115" s="376"/>
      <c r="NPQ115" s="376"/>
      <c r="NPR115" s="376"/>
      <c r="NPS115" s="376"/>
      <c r="NPT115" s="376"/>
      <c r="NPU115" s="376"/>
      <c r="NPV115" s="376"/>
      <c r="NPW115" s="376"/>
      <c r="NPX115" s="376"/>
      <c r="NPY115" s="376"/>
      <c r="NPZ115" s="376"/>
      <c r="NQA115" s="376"/>
      <c r="NQB115" s="376"/>
      <c r="NQC115" s="376"/>
      <c r="NQD115" s="376"/>
      <c r="NQE115" s="376"/>
      <c r="NQF115" s="376"/>
      <c r="NQG115" s="376"/>
      <c r="NQH115" s="376"/>
      <c r="NQI115" s="376"/>
      <c r="NQJ115" s="376"/>
      <c r="NQK115" s="376"/>
      <c r="NQL115" s="376"/>
      <c r="NQM115" s="376"/>
      <c r="NQN115" s="376"/>
      <c r="NQO115" s="376"/>
      <c r="NQP115" s="376"/>
      <c r="NQQ115" s="376"/>
      <c r="NQR115" s="376"/>
      <c r="NQS115" s="376"/>
      <c r="NQT115" s="376"/>
      <c r="NQU115" s="376"/>
      <c r="NQV115" s="376"/>
      <c r="NQW115" s="376"/>
      <c r="NQX115" s="376"/>
      <c r="NQY115" s="376"/>
      <c r="NQZ115" s="376"/>
      <c r="NRA115" s="376"/>
      <c r="NRB115" s="376"/>
      <c r="NRC115" s="376"/>
      <c r="NRD115" s="376"/>
      <c r="NRE115" s="376"/>
      <c r="NRF115" s="376"/>
      <c r="NRG115" s="376"/>
      <c r="NRH115" s="376"/>
      <c r="NRI115" s="376"/>
      <c r="NRJ115" s="376"/>
      <c r="NRK115" s="376"/>
      <c r="NRL115" s="376"/>
      <c r="NRM115" s="376"/>
      <c r="NRN115" s="376"/>
      <c r="NRO115" s="376"/>
      <c r="NRP115" s="376"/>
      <c r="NRQ115" s="376"/>
      <c r="NRR115" s="376"/>
      <c r="NRS115" s="376"/>
      <c r="NRT115" s="376"/>
      <c r="NRU115" s="376"/>
      <c r="NRV115" s="376"/>
      <c r="NRW115" s="376"/>
      <c r="NRX115" s="376"/>
      <c r="NRY115" s="376"/>
      <c r="NRZ115" s="376"/>
      <c r="NSA115" s="376"/>
      <c r="NSB115" s="376"/>
      <c r="NSC115" s="376"/>
      <c r="NSD115" s="376"/>
      <c r="NSE115" s="376"/>
      <c r="NSF115" s="376"/>
      <c r="NSG115" s="376"/>
      <c r="NSH115" s="376"/>
      <c r="NSI115" s="376"/>
      <c r="NSJ115" s="376"/>
      <c r="NSK115" s="376"/>
      <c r="NSL115" s="376"/>
      <c r="NSM115" s="376"/>
      <c r="NSN115" s="376"/>
      <c r="NSO115" s="376"/>
      <c r="NSP115" s="376"/>
      <c r="NSQ115" s="376"/>
      <c r="NSR115" s="376"/>
      <c r="NSS115" s="376"/>
      <c r="NST115" s="376"/>
      <c r="NSU115" s="376"/>
      <c r="NSV115" s="376"/>
      <c r="NSW115" s="376"/>
      <c r="NSX115" s="376"/>
      <c r="NSY115" s="376"/>
      <c r="NSZ115" s="376"/>
      <c r="NTA115" s="376"/>
      <c r="NTB115" s="376"/>
      <c r="NTC115" s="376"/>
      <c r="NTD115" s="376"/>
      <c r="NTE115" s="376"/>
      <c r="NTF115" s="376"/>
      <c r="NTG115" s="376"/>
      <c r="NTH115" s="376"/>
      <c r="NTI115" s="376"/>
      <c r="NTJ115" s="376"/>
      <c r="NTK115" s="376"/>
      <c r="NTL115" s="376"/>
      <c r="NTM115" s="376"/>
      <c r="NTN115" s="376"/>
      <c r="NTO115" s="376"/>
      <c r="NTP115" s="376"/>
      <c r="NTQ115" s="376"/>
      <c r="NTR115" s="376"/>
      <c r="NTS115" s="376"/>
      <c r="NTT115" s="376"/>
      <c r="NTU115" s="376"/>
      <c r="NTV115" s="376"/>
      <c r="NTW115" s="376"/>
      <c r="NTX115" s="376"/>
      <c r="NTY115" s="376"/>
      <c r="NTZ115" s="376"/>
      <c r="NUA115" s="376"/>
      <c r="NUB115" s="376"/>
      <c r="NUC115" s="376"/>
      <c r="NUD115" s="376"/>
      <c r="NUE115" s="376"/>
      <c r="NUF115" s="376"/>
      <c r="NUG115" s="376"/>
      <c r="NUH115" s="376"/>
      <c r="NUI115" s="376"/>
      <c r="NUJ115" s="376"/>
      <c r="NUK115" s="376"/>
      <c r="NUL115" s="376"/>
      <c r="NUM115" s="376"/>
      <c r="NUN115" s="376"/>
      <c r="NUO115" s="376"/>
      <c r="NUP115" s="376"/>
      <c r="NUQ115" s="376"/>
      <c r="NUR115" s="376"/>
      <c r="NUS115" s="376"/>
      <c r="NUT115" s="376"/>
      <c r="NUU115" s="376"/>
      <c r="NUV115" s="376"/>
      <c r="NUW115" s="376"/>
      <c r="NUX115" s="376"/>
      <c r="NUY115" s="376"/>
      <c r="NUZ115" s="376"/>
      <c r="NVA115" s="376"/>
      <c r="NVB115" s="376"/>
      <c r="NVC115" s="376"/>
      <c r="NVD115" s="376"/>
      <c r="NVE115" s="376"/>
      <c r="NVF115" s="376"/>
      <c r="NVG115" s="376"/>
      <c r="NVH115" s="376"/>
      <c r="NVI115" s="376"/>
      <c r="NVJ115" s="376"/>
      <c r="NVK115" s="376"/>
      <c r="NVL115" s="376"/>
      <c r="NVM115" s="376"/>
      <c r="NVN115" s="376"/>
      <c r="NVO115" s="376"/>
      <c r="NVP115" s="376"/>
      <c r="NVQ115" s="376"/>
      <c r="NVR115" s="376"/>
      <c r="NVS115" s="376"/>
      <c r="NVT115" s="376"/>
      <c r="NVU115" s="376"/>
      <c r="NVV115" s="376"/>
      <c r="NVW115" s="376"/>
      <c r="NVX115" s="376"/>
      <c r="NVY115" s="376"/>
      <c r="NVZ115" s="376"/>
      <c r="NWA115" s="376"/>
      <c r="NWB115" s="376"/>
      <c r="NWC115" s="376"/>
      <c r="NWD115" s="376"/>
      <c r="NWE115" s="376"/>
      <c r="NWF115" s="376"/>
      <c r="NWG115" s="376"/>
      <c r="NWH115" s="376"/>
      <c r="NWI115" s="376"/>
      <c r="NWJ115" s="376"/>
      <c r="NWK115" s="376"/>
      <c r="NWL115" s="376"/>
      <c r="NWM115" s="376"/>
      <c r="NWN115" s="376"/>
      <c r="NWO115" s="376"/>
      <c r="NWP115" s="376"/>
      <c r="NWQ115" s="376"/>
      <c r="NWR115" s="376"/>
      <c r="NWS115" s="376"/>
      <c r="NWT115" s="376"/>
      <c r="NWU115" s="376"/>
      <c r="NWV115" s="376"/>
      <c r="NWW115" s="376"/>
      <c r="NWX115" s="376"/>
      <c r="NWY115" s="376"/>
      <c r="NWZ115" s="376"/>
      <c r="NXA115" s="376"/>
      <c r="NXB115" s="376"/>
      <c r="NXC115" s="376"/>
      <c r="NXD115" s="376"/>
      <c r="NXE115" s="376"/>
      <c r="NXF115" s="376"/>
      <c r="NXG115" s="376"/>
      <c r="NXH115" s="376"/>
      <c r="NXI115" s="376"/>
      <c r="NXJ115" s="376"/>
      <c r="NXK115" s="376"/>
      <c r="NXL115" s="376"/>
      <c r="NXM115" s="376"/>
      <c r="NXN115" s="376"/>
      <c r="NXO115" s="376"/>
      <c r="NXP115" s="376"/>
      <c r="NXQ115" s="376"/>
      <c r="NXR115" s="376"/>
      <c r="NXS115" s="376"/>
      <c r="NXT115" s="376"/>
      <c r="NXU115" s="376"/>
      <c r="NXV115" s="376"/>
      <c r="NXW115" s="376"/>
      <c r="NXX115" s="376"/>
      <c r="NXY115" s="376"/>
      <c r="NXZ115" s="376"/>
      <c r="NYA115" s="376"/>
      <c r="NYB115" s="376"/>
      <c r="NYC115" s="376"/>
      <c r="NYD115" s="376"/>
      <c r="NYE115" s="376"/>
      <c r="NYF115" s="376"/>
      <c r="NYG115" s="376"/>
      <c r="NYH115" s="376"/>
      <c r="NYI115" s="376"/>
      <c r="NYJ115" s="376"/>
      <c r="NYK115" s="376"/>
      <c r="NYL115" s="376"/>
      <c r="NYM115" s="376"/>
      <c r="NYN115" s="376"/>
      <c r="NYO115" s="376"/>
      <c r="NYP115" s="376"/>
      <c r="NYQ115" s="376"/>
      <c r="NYR115" s="376"/>
      <c r="NYS115" s="376"/>
      <c r="NYT115" s="376"/>
      <c r="NYU115" s="376"/>
      <c r="NYV115" s="376"/>
      <c r="NYW115" s="376"/>
      <c r="NYX115" s="376"/>
      <c r="NYY115" s="376"/>
      <c r="NYZ115" s="376"/>
      <c r="NZA115" s="376"/>
      <c r="NZB115" s="376"/>
      <c r="NZC115" s="376"/>
      <c r="NZD115" s="376"/>
      <c r="NZE115" s="376"/>
      <c r="NZF115" s="376"/>
      <c r="NZG115" s="376"/>
      <c r="NZH115" s="376"/>
      <c r="NZI115" s="376"/>
      <c r="NZJ115" s="376"/>
      <c r="NZK115" s="376"/>
      <c r="NZL115" s="376"/>
      <c r="NZM115" s="376"/>
      <c r="NZN115" s="376"/>
      <c r="NZO115" s="376"/>
      <c r="NZP115" s="376"/>
      <c r="NZQ115" s="376"/>
      <c r="NZR115" s="376"/>
      <c r="NZS115" s="376"/>
      <c r="NZT115" s="376"/>
      <c r="NZU115" s="376"/>
      <c r="NZV115" s="376"/>
      <c r="NZW115" s="376"/>
      <c r="NZX115" s="376"/>
      <c r="NZY115" s="376"/>
      <c r="NZZ115" s="376"/>
      <c r="OAA115" s="376"/>
      <c r="OAB115" s="376"/>
      <c r="OAC115" s="376"/>
      <c r="OAD115" s="376"/>
      <c r="OAE115" s="376"/>
      <c r="OAF115" s="376"/>
      <c r="OAG115" s="376"/>
      <c r="OAH115" s="376"/>
      <c r="OAI115" s="376"/>
      <c r="OAJ115" s="376"/>
      <c r="OAK115" s="376"/>
      <c r="OAL115" s="376"/>
      <c r="OAM115" s="376"/>
      <c r="OAN115" s="376"/>
      <c r="OAO115" s="376"/>
      <c r="OAP115" s="376"/>
      <c r="OAQ115" s="376"/>
      <c r="OAR115" s="376"/>
      <c r="OAS115" s="376"/>
      <c r="OAT115" s="376"/>
      <c r="OAU115" s="376"/>
      <c r="OAV115" s="376"/>
      <c r="OAW115" s="376"/>
      <c r="OAX115" s="376"/>
      <c r="OAY115" s="376"/>
      <c r="OAZ115" s="376"/>
      <c r="OBA115" s="376"/>
      <c r="OBB115" s="376"/>
      <c r="OBC115" s="376"/>
      <c r="OBD115" s="376"/>
      <c r="OBE115" s="376"/>
      <c r="OBF115" s="376"/>
      <c r="OBG115" s="376"/>
      <c r="OBH115" s="376"/>
      <c r="OBI115" s="376"/>
      <c r="OBJ115" s="376"/>
      <c r="OBK115" s="376"/>
      <c r="OBL115" s="376"/>
      <c r="OBM115" s="376"/>
      <c r="OBN115" s="376"/>
      <c r="OBO115" s="376"/>
      <c r="OBP115" s="376"/>
      <c r="OBQ115" s="376"/>
      <c r="OBR115" s="376"/>
      <c r="OBS115" s="376"/>
      <c r="OBT115" s="376"/>
      <c r="OBU115" s="376"/>
      <c r="OBV115" s="376"/>
      <c r="OBW115" s="376"/>
      <c r="OBX115" s="376"/>
      <c r="OBY115" s="376"/>
      <c r="OBZ115" s="376"/>
      <c r="OCA115" s="376"/>
      <c r="OCB115" s="376"/>
      <c r="OCC115" s="376"/>
      <c r="OCD115" s="376"/>
      <c r="OCE115" s="376"/>
      <c r="OCF115" s="376"/>
      <c r="OCG115" s="376"/>
      <c r="OCH115" s="376"/>
      <c r="OCI115" s="376"/>
      <c r="OCJ115" s="376"/>
      <c r="OCK115" s="376"/>
      <c r="OCL115" s="376"/>
      <c r="OCM115" s="376"/>
      <c r="OCN115" s="376"/>
      <c r="OCO115" s="376"/>
      <c r="OCP115" s="376"/>
      <c r="OCQ115" s="376"/>
      <c r="OCR115" s="376"/>
      <c r="OCS115" s="376"/>
      <c r="OCT115" s="376"/>
      <c r="OCU115" s="376"/>
      <c r="OCV115" s="376"/>
      <c r="OCW115" s="376"/>
      <c r="OCX115" s="376"/>
      <c r="OCY115" s="376"/>
      <c r="OCZ115" s="376"/>
      <c r="ODA115" s="376"/>
      <c r="ODB115" s="376"/>
      <c r="ODC115" s="376"/>
      <c r="ODD115" s="376"/>
      <c r="ODE115" s="376"/>
      <c r="ODF115" s="376"/>
      <c r="ODG115" s="376"/>
      <c r="ODH115" s="376"/>
      <c r="ODI115" s="376"/>
      <c r="ODJ115" s="376"/>
      <c r="ODK115" s="376"/>
      <c r="ODL115" s="376"/>
      <c r="ODM115" s="376"/>
      <c r="ODN115" s="376"/>
      <c r="ODO115" s="376"/>
      <c r="ODP115" s="376"/>
      <c r="ODQ115" s="376"/>
      <c r="ODR115" s="376"/>
      <c r="ODS115" s="376"/>
      <c r="ODT115" s="376"/>
      <c r="ODU115" s="376"/>
      <c r="ODV115" s="376"/>
      <c r="ODW115" s="376"/>
      <c r="ODX115" s="376"/>
      <c r="ODY115" s="376"/>
      <c r="ODZ115" s="376"/>
      <c r="OEA115" s="376"/>
      <c r="OEB115" s="376"/>
      <c r="OEC115" s="376"/>
      <c r="OED115" s="376"/>
      <c r="OEE115" s="376"/>
      <c r="OEF115" s="376"/>
      <c r="OEG115" s="376"/>
      <c r="OEH115" s="376"/>
      <c r="OEI115" s="376"/>
      <c r="OEJ115" s="376"/>
      <c r="OEK115" s="376"/>
      <c r="OEL115" s="376"/>
      <c r="OEM115" s="376"/>
      <c r="OEN115" s="376"/>
      <c r="OEO115" s="376"/>
      <c r="OEP115" s="376"/>
      <c r="OEQ115" s="376"/>
      <c r="OER115" s="376"/>
      <c r="OES115" s="376"/>
      <c r="OET115" s="376"/>
      <c r="OEU115" s="376"/>
      <c r="OEV115" s="376"/>
      <c r="OEW115" s="376"/>
      <c r="OEX115" s="376"/>
      <c r="OEY115" s="376"/>
      <c r="OEZ115" s="376"/>
      <c r="OFA115" s="376"/>
      <c r="OFB115" s="376"/>
      <c r="OFC115" s="376"/>
      <c r="OFD115" s="376"/>
      <c r="OFE115" s="376"/>
      <c r="OFF115" s="376"/>
      <c r="OFG115" s="376"/>
      <c r="OFH115" s="376"/>
      <c r="OFI115" s="376"/>
      <c r="OFJ115" s="376"/>
      <c r="OFK115" s="376"/>
      <c r="OFL115" s="376"/>
      <c r="OFM115" s="376"/>
      <c r="OFN115" s="376"/>
      <c r="OFO115" s="376"/>
      <c r="OFP115" s="376"/>
      <c r="OFQ115" s="376"/>
      <c r="OFR115" s="376"/>
      <c r="OFS115" s="376"/>
      <c r="OFT115" s="376"/>
      <c r="OFU115" s="376"/>
      <c r="OFV115" s="376"/>
      <c r="OFW115" s="376"/>
      <c r="OFX115" s="376"/>
      <c r="OFY115" s="376"/>
      <c r="OFZ115" s="376"/>
      <c r="OGA115" s="376"/>
      <c r="OGB115" s="376"/>
      <c r="OGC115" s="376"/>
      <c r="OGD115" s="376"/>
      <c r="OGE115" s="376"/>
      <c r="OGF115" s="376"/>
      <c r="OGG115" s="376"/>
      <c r="OGH115" s="376"/>
      <c r="OGI115" s="376"/>
      <c r="OGJ115" s="376"/>
      <c r="OGK115" s="376"/>
      <c r="OGL115" s="376"/>
      <c r="OGM115" s="376"/>
      <c r="OGN115" s="376"/>
      <c r="OGO115" s="376"/>
      <c r="OGP115" s="376"/>
      <c r="OGQ115" s="376"/>
      <c r="OGR115" s="376"/>
      <c r="OGS115" s="376"/>
      <c r="OGT115" s="376"/>
      <c r="OGU115" s="376"/>
      <c r="OGV115" s="376"/>
      <c r="OGW115" s="376"/>
      <c r="OGX115" s="376"/>
      <c r="OGY115" s="376"/>
      <c r="OGZ115" s="376"/>
      <c r="OHA115" s="376"/>
      <c r="OHB115" s="376"/>
      <c r="OHC115" s="376"/>
      <c r="OHD115" s="376"/>
      <c r="OHE115" s="376"/>
      <c r="OHF115" s="376"/>
      <c r="OHG115" s="376"/>
      <c r="OHH115" s="376"/>
      <c r="OHI115" s="376"/>
      <c r="OHJ115" s="376"/>
      <c r="OHK115" s="376"/>
      <c r="OHL115" s="376"/>
      <c r="OHM115" s="376"/>
      <c r="OHN115" s="376"/>
      <c r="OHO115" s="376"/>
      <c r="OHP115" s="376"/>
      <c r="OHQ115" s="376"/>
      <c r="OHR115" s="376"/>
      <c r="OHS115" s="376"/>
      <c r="OHT115" s="376"/>
      <c r="OHU115" s="376"/>
      <c r="OHV115" s="376"/>
      <c r="OHW115" s="376"/>
      <c r="OHX115" s="376"/>
      <c r="OHY115" s="376"/>
      <c r="OHZ115" s="376"/>
      <c r="OIA115" s="376"/>
      <c r="OIB115" s="376"/>
      <c r="OIC115" s="376"/>
      <c r="OID115" s="376"/>
      <c r="OIE115" s="376"/>
      <c r="OIF115" s="376"/>
      <c r="OIG115" s="376"/>
      <c r="OIH115" s="376"/>
      <c r="OII115" s="376"/>
      <c r="OIJ115" s="376"/>
      <c r="OIK115" s="376"/>
      <c r="OIL115" s="376"/>
      <c r="OIM115" s="376"/>
      <c r="OIN115" s="376"/>
      <c r="OIO115" s="376"/>
      <c r="OIP115" s="376"/>
      <c r="OIQ115" s="376"/>
      <c r="OIR115" s="376"/>
      <c r="OIS115" s="376"/>
      <c r="OIT115" s="376"/>
      <c r="OIU115" s="376"/>
      <c r="OIV115" s="376"/>
      <c r="OIW115" s="376"/>
      <c r="OIX115" s="376"/>
      <c r="OIY115" s="376"/>
      <c r="OIZ115" s="376"/>
      <c r="OJA115" s="376"/>
      <c r="OJB115" s="376"/>
      <c r="OJC115" s="376"/>
      <c r="OJD115" s="376"/>
      <c r="OJE115" s="376"/>
      <c r="OJF115" s="376"/>
      <c r="OJG115" s="376"/>
      <c r="OJH115" s="376"/>
      <c r="OJI115" s="376"/>
      <c r="OJJ115" s="376"/>
      <c r="OJK115" s="376"/>
      <c r="OJL115" s="376"/>
      <c r="OJM115" s="376"/>
      <c r="OJN115" s="376"/>
      <c r="OJO115" s="376"/>
      <c r="OJP115" s="376"/>
      <c r="OJQ115" s="376"/>
      <c r="OJR115" s="376"/>
      <c r="OJS115" s="376"/>
      <c r="OJT115" s="376"/>
      <c r="OJU115" s="376"/>
      <c r="OJV115" s="376"/>
      <c r="OJW115" s="376"/>
      <c r="OJX115" s="376"/>
      <c r="OJY115" s="376"/>
      <c r="OJZ115" s="376"/>
      <c r="OKA115" s="376"/>
      <c r="OKB115" s="376"/>
      <c r="OKC115" s="376"/>
      <c r="OKD115" s="376"/>
      <c r="OKE115" s="376"/>
      <c r="OKF115" s="376"/>
      <c r="OKG115" s="376"/>
      <c r="OKH115" s="376"/>
      <c r="OKI115" s="376"/>
      <c r="OKJ115" s="376"/>
      <c r="OKK115" s="376"/>
      <c r="OKL115" s="376"/>
      <c r="OKM115" s="376"/>
      <c r="OKN115" s="376"/>
      <c r="OKO115" s="376"/>
      <c r="OKP115" s="376"/>
      <c r="OKQ115" s="376"/>
      <c r="OKR115" s="376"/>
      <c r="OKS115" s="376"/>
      <c r="OKT115" s="376"/>
      <c r="OKU115" s="376"/>
      <c r="OKV115" s="376"/>
      <c r="OKW115" s="376"/>
      <c r="OKX115" s="376"/>
      <c r="OKY115" s="376"/>
      <c r="OKZ115" s="376"/>
      <c r="OLA115" s="376"/>
      <c r="OLB115" s="376"/>
      <c r="OLC115" s="376"/>
      <c r="OLD115" s="376"/>
      <c r="OLE115" s="376"/>
      <c r="OLF115" s="376"/>
      <c r="OLG115" s="376"/>
      <c r="OLH115" s="376"/>
      <c r="OLI115" s="376"/>
      <c r="OLJ115" s="376"/>
      <c r="OLK115" s="376"/>
      <c r="OLL115" s="376"/>
      <c r="OLM115" s="376"/>
      <c r="OLN115" s="376"/>
      <c r="OLO115" s="376"/>
      <c r="OLP115" s="376"/>
      <c r="OLQ115" s="376"/>
      <c r="OLR115" s="376"/>
      <c r="OLS115" s="376"/>
      <c r="OLT115" s="376"/>
      <c r="OLU115" s="376"/>
      <c r="OLV115" s="376"/>
      <c r="OLW115" s="376"/>
      <c r="OLX115" s="376"/>
      <c r="OLY115" s="376"/>
      <c r="OLZ115" s="376"/>
      <c r="OMA115" s="376"/>
      <c r="OMB115" s="376"/>
      <c r="OMC115" s="376"/>
      <c r="OMD115" s="376"/>
      <c r="OME115" s="376"/>
      <c r="OMF115" s="376"/>
      <c r="OMG115" s="376"/>
      <c r="OMH115" s="376"/>
      <c r="OMI115" s="376"/>
      <c r="OMJ115" s="376"/>
      <c r="OMK115" s="376"/>
      <c r="OML115" s="376"/>
      <c r="OMM115" s="376"/>
      <c r="OMN115" s="376"/>
      <c r="OMO115" s="376"/>
      <c r="OMP115" s="376"/>
      <c r="OMQ115" s="376"/>
      <c r="OMR115" s="376"/>
      <c r="OMS115" s="376"/>
      <c r="OMT115" s="376"/>
      <c r="OMU115" s="376"/>
      <c r="OMV115" s="376"/>
      <c r="OMW115" s="376"/>
      <c r="OMX115" s="376"/>
      <c r="OMY115" s="376"/>
      <c r="OMZ115" s="376"/>
      <c r="ONA115" s="376"/>
      <c r="ONB115" s="376"/>
      <c r="ONC115" s="376"/>
      <c r="OND115" s="376"/>
      <c r="ONE115" s="376"/>
      <c r="ONF115" s="376"/>
      <c r="ONG115" s="376"/>
      <c r="ONH115" s="376"/>
      <c r="ONI115" s="376"/>
      <c r="ONJ115" s="376"/>
      <c r="ONK115" s="376"/>
      <c r="ONL115" s="376"/>
      <c r="ONM115" s="376"/>
      <c r="ONN115" s="376"/>
      <c r="ONO115" s="376"/>
      <c r="ONP115" s="376"/>
      <c r="ONQ115" s="376"/>
      <c r="ONR115" s="376"/>
      <c r="ONS115" s="376"/>
      <c r="ONT115" s="376"/>
      <c r="ONU115" s="376"/>
      <c r="ONV115" s="376"/>
      <c r="ONW115" s="376"/>
      <c r="ONX115" s="376"/>
      <c r="ONY115" s="376"/>
      <c r="ONZ115" s="376"/>
      <c r="OOA115" s="376"/>
      <c r="OOB115" s="376"/>
      <c r="OOC115" s="376"/>
      <c r="OOD115" s="376"/>
      <c r="OOE115" s="376"/>
      <c r="OOF115" s="376"/>
      <c r="OOG115" s="376"/>
      <c r="OOH115" s="376"/>
      <c r="OOI115" s="376"/>
      <c r="OOJ115" s="376"/>
      <c r="OOK115" s="376"/>
      <c r="OOL115" s="376"/>
      <c r="OOM115" s="376"/>
      <c r="OON115" s="376"/>
      <c r="OOO115" s="376"/>
      <c r="OOP115" s="376"/>
      <c r="OOQ115" s="376"/>
      <c r="OOR115" s="376"/>
      <c r="OOS115" s="376"/>
      <c r="OOT115" s="376"/>
      <c r="OOU115" s="376"/>
      <c r="OOV115" s="376"/>
      <c r="OOW115" s="376"/>
      <c r="OOX115" s="376"/>
      <c r="OOY115" s="376"/>
      <c r="OOZ115" s="376"/>
      <c r="OPA115" s="376"/>
      <c r="OPB115" s="376"/>
      <c r="OPC115" s="376"/>
      <c r="OPD115" s="376"/>
      <c r="OPE115" s="376"/>
      <c r="OPF115" s="376"/>
      <c r="OPG115" s="376"/>
      <c r="OPH115" s="376"/>
      <c r="OPI115" s="376"/>
      <c r="OPJ115" s="376"/>
      <c r="OPK115" s="376"/>
      <c r="OPL115" s="376"/>
      <c r="OPM115" s="376"/>
      <c r="OPN115" s="376"/>
      <c r="OPO115" s="376"/>
      <c r="OPP115" s="376"/>
      <c r="OPQ115" s="376"/>
      <c r="OPR115" s="376"/>
      <c r="OPS115" s="376"/>
      <c r="OPT115" s="376"/>
      <c r="OPU115" s="376"/>
      <c r="OPV115" s="376"/>
      <c r="OPW115" s="376"/>
      <c r="OPX115" s="376"/>
      <c r="OPY115" s="376"/>
      <c r="OPZ115" s="376"/>
      <c r="OQA115" s="376"/>
      <c r="OQB115" s="376"/>
      <c r="OQC115" s="376"/>
      <c r="OQD115" s="376"/>
      <c r="OQE115" s="376"/>
      <c r="OQF115" s="376"/>
      <c r="OQG115" s="376"/>
      <c r="OQH115" s="376"/>
      <c r="OQI115" s="376"/>
      <c r="OQJ115" s="376"/>
      <c r="OQK115" s="376"/>
      <c r="OQL115" s="376"/>
      <c r="OQM115" s="376"/>
      <c r="OQN115" s="376"/>
      <c r="OQO115" s="376"/>
      <c r="OQP115" s="376"/>
      <c r="OQQ115" s="376"/>
      <c r="OQR115" s="376"/>
      <c r="OQS115" s="376"/>
      <c r="OQT115" s="376"/>
      <c r="OQU115" s="376"/>
      <c r="OQV115" s="376"/>
      <c r="OQW115" s="376"/>
      <c r="OQX115" s="376"/>
      <c r="OQY115" s="376"/>
      <c r="OQZ115" s="376"/>
      <c r="ORA115" s="376"/>
      <c r="ORB115" s="376"/>
      <c r="ORC115" s="376"/>
      <c r="ORD115" s="376"/>
      <c r="ORE115" s="376"/>
      <c r="ORF115" s="376"/>
      <c r="ORG115" s="376"/>
      <c r="ORH115" s="376"/>
      <c r="ORI115" s="376"/>
      <c r="ORJ115" s="376"/>
      <c r="ORK115" s="376"/>
      <c r="ORL115" s="376"/>
      <c r="ORM115" s="376"/>
      <c r="ORN115" s="376"/>
      <c r="ORO115" s="376"/>
      <c r="ORP115" s="376"/>
      <c r="ORQ115" s="376"/>
      <c r="ORR115" s="376"/>
      <c r="ORS115" s="376"/>
      <c r="ORT115" s="376"/>
      <c r="ORU115" s="376"/>
      <c r="ORV115" s="376"/>
      <c r="ORW115" s="376"/>
      <c r="ORX115" s="376"/>
      <c r="ORY115" s="376"/>
      <c r="ORZ115" s="376"/>
      <c r="OSA115" s="376"/>
      <c r="OSB115" s="376"/>
      <c r="OSC115" s="376"/>
      <c r="OSD115" s="376"/>
      <c r="OSE115" s="376"/>
      <c r="OSF115" s="376"/>
      <c r="OSG115" s="376"/>
      <c r="OSH115" s="376"/>
      <c r="OSI115" s="376"/>
      <c r="OSJ115" s="376"/>
      <c r="OSK115" s="376"/>
      <c r="OSL115" s="376"/>
      <c r="OSM115" s="376"/>
      <c r="OSN115" s="376"/>
      <c r="OSO115" s="376"/>
      <c r="OSP115" s="376"/>
      <c r="OSQ115" s="376"/>
      <c r="OSR115" s="376"/>
      <c r="OSS115" s="376"/>
      <c r="OST115" s="376"/>
      <c r="OSU115" s="376"/>
      <c r="OSV115" s="376"/>
      <c r="OSW115" s="376"/>
      <c r="OSX115" s="376"/>
      <c r="OSY115" s="376"/>
      <c r="OSZ115" s="376"/>
      <c r="OTA115" s="376"/>
      <c r="OTB115" s="376"/>
      <c r="OTC115" s="376"/>
      <c r="OTD115" s="376"/>
      <c r="OTE115" s="376"/>
      <c r="OTF115" s="376"/>
      <c r="OTG115" s="376"/>
      <c r="OTH115" s="376"/>
      <c r="OTI115" s="376"/>
      <c r="OTJ115" s="376"/>
      <c r="OTK115" s="376"/>
      <c r="OTL115" s="376"/>
      <c r="OTM115" s="376"/>
      <c r="OTN115" s="376"/>
      <c r="OTO115" s="376"/>
      <c r="OTP115" s="376"/>
      <c r="OTQ115" s="376"/>
      <c r="OTR115" s="376"/>
      <c r="OTS115" s="376"/>
      <c r="OTT115" s="376"/>
      <c r="OTU115" s="376"/>
      <c r="OTV115" s="376"/>
      <c r="OTW115" s="376"/>
      <c r="OTX115" s="376"/>
      <c r="OTY115" s="376"/>
      <c r="OTZ115" s="376"/>
      <c r="OUA115" s="376"/>
      <c r="OUB115" s="376"/>
      <c r="OUC115" s="376"/>
      <c r="OUD115" s="376"/>
      <c r="OUE115" s="376"/>
      <c r="OUF115" s="376"/>
      <c r="OUG115" s="376"/>
      <c r="OUH115" s="376"/>
      <c r="OUI115" s="376"/>
      <c r="OUJ115" s="376"/>
      <c r="OUK115" s="376"/>
      <c r="OUL115" s="376"/>
      <c r="OUM115" s="376"/>
      <c r="OUN115" s="376"/>
      <c r="OUO115" s="376"/>
      <c r="OUP115" s="376"/>
      <c r="OUQ115" s="376"/>
      <c r="OUR115" s="376"/>
      <c r="OUS115" s="376"/>
      <c r="OUT115" s="376"/>
      <c r="OUU115" s="376"/>
      <c r="OUV115" s="376"/>
      <c r="OUW115" s="376"/>
      <c r="OUX115" s="376"/>
      <c r="OUY115" s="376"/>
      <c r="OUZ115" s="376"/>
      <c r="OVA115" s="376"/>
      <c r="OVB115" s="376"/>
      <c r="OVC115" s="376"/>
      <c r="OVD115" s="376"/>
      <c r="OVE115" s="376"/>
      <c r="OVF115" s="376"/>
      <c r="OVG115" s="376"/>
      <c r="OVH115" s="376"/>
      <c r="OVI115" s="376"/>
      <c r="OVJ115" s="376"/>
      <c r="OVK115" s="376"/>
      <c r="OVL115" s="376"/>
      <c r="OVM115" s="376"/>
      <c r="OVN115" s="376"/>
      <c r="OVO115" s="376"/>
      <c r="OVP115" s="376"/>
      <c r="OVQ115" s="376"/>
      <c r="OVR115" s="376"/>
      <c r="OVS115" s="376"/>
      <c r="OVT115" s="376"/>
      <c r="OVU115" s="376"/>
      <c r="OVV115" s="376"/>
      <c r="OVW115" s="376"/>
      <c r="OVX115" s="376"/>
      <c r="OVY115" s="376"/>
      <c r="OVZ115" s="376"/>
      <c r="OWA115" s="376"/>
      <c r="OWB115" s="376"/>
      <c r="OWC115" s="376"/>
      <c r="OWD115" s="376"/>
      <c r="OWE115" s="376"/>
      <c r="OWF115" s="376"/>
      <c r="OWG115" s="376"/>
      <c r="OWH115" s="376"/>
      <c r="OWI115" s="376"/>
      <c r="OWJ115" s="376"/>
      <c r="OWK115" s="376"/>
      <c r="OWL115" s="376"/>
      <c r="OWM115" s="376"/>
      <c r="OWN115" s="376"/>
      <c r="OWO115" s="376"/>
      <c r="OWP115" s="376"/>
      <c r="OWQ115" s="376"/>
      <c r="OWR115" s="376"/>
      <c r="OWS115" s="376"/>
      <c r="OWT115" s="376"/>
      <c r="OWU115" s="376"/>
      <c r="OWV115" s="376"/>
      <c r="OWW115" s="376"/>
      <c r="OWX115" s="376"/>
      <c r="OWY115" s="376"/>
      <c r="OWZ115" s="376"/>
      <c r="OXA115" s="376"/>
      <c r="OXB115" s="376"/>
      <c r="OXC115" s="376"/>
      <c r="OXD115" s="376"/>
      <c r="OXE115" s="376"/>
      <c r="OXF115" s="376"/>
      <c r="OXG115" s="376"/>
      <c r="OXH115" s="376"/>
      <c r="OXI115" s="376"/>
      <c r="OXJ115" s="376"/>
      <c r="OXK115" s="376"/>
      <c r="OXL115" s="376"/>
      <c r="OXM115" s="376"/>
      <c r="OXN115" s="376"/>
      <c r="OXO115" s="376"/>
      <c r="OXP115" s="376"/>
      <c r="OXQ115" s="376"/>
      <c r="OXR115" s="376"/>
      <c r="OXS115" s="376"/>
      <c r="OXT115" s="376"/>
      <c r="OXU115" s="376"/>
      <c r="OXV115" s="376"/>
      <c r="OXW115" s="376"/>
      <c r="OXX115" s="376"/>
      <c r="OXY115" s="376"/>
      <c r="OXZ115" s="376"/>
      <c r="OYA115" s="376"/>
      <c r="OYB115" s="376"/>
      <c r="OYC115" s="376"/>
      <c r="OYD115" s="376"/>
      <c r="OYE115" s="376"/>
      <c r="OYF115" s="376"/>
      <c r="OYG115" s="376"/>
      <c r="OYH115" s="376"/>
      <c r="OYI115" s="376"/>
      <c r="OYJ115" s="376"/>
      <c r="OYK115" s="376"/>
      <c r="OYL115" s="376"/>
      <c r="OYM115" s="376"/>
      <c r="OYN115" s="376"/>
      <c r="OYO115" s="376"/>
      <c r="OYP115" s="376"/>
      <c r="OYQ115" s="376"/>
      <c r="OYR115" s="376"/>
      <c r="OYS115" s="376"/>
      <c r="OYT115" s="376"/>
      <c r="OYU115" s="376"/>
      <c r="OYV115" s="376"/>
      <c r="OYW115" s="376"/>
      <c r="OYX115" s="376"/>
      <c r="OYY115" s="376"/>
      <c r="OYZ115" s="376"/>
      <c r="OZA115" s="376"/>
      <c r="OZB115" s="376"/>
      <c r="OZC115" s="376"/>
      <c r="OZD115" s="376"/>
      <c r="OZE115" s="376"/>
      <c r="OZF115" s="376"/>
      <c r="OZG115" s="376"/>
      <c r="OZH115" s="376"/>
      <c r="OZI115" s="376"/>
      <c r="OZJ115" s="376"/>
      <c r="OZK115" s="376"/>
      <c r="OZL115" s="376"/>
      <c r="OZM115" s="376"/>
      <c r="OZN115" s="376"/>
      <c r="OZO115" s="376"/>
      <c r="OZP115" s="376"/>
      <c r="OZQ115" s="376"/>
      <c r="OZR115" s="376"/>
      <c r="OZS115" s="376"/>
      <c r="OZT115" s="376"/>
      <c r="OZU115" s="376"/>
      <c r="OZV115" s="376"/>
      <c r="OZW115" s="376"/>
      <c r="OZX115" s="376"/>
      <c r="OZY115" s="376"/>
      <c r="OZZ115" s="376"/>
      <c r="PAA115" s="376"/>
      <c r="PAB115" s="376"/>
      <c r="PAC115" s="376"/>
      <c r="PAD115" s="376"/>
      <c r="PAE115" s="376"/>
      <c r="PAF115" s="376"/>
      <c r="PAG115" s="376"/>
      <c r="PAH115" s="376"/>
      <c r="PAI115" s="376"/>
      <c r="PAJ115" s="376"/>
      <c r="PAK115" s="376"/>
      <c r="PAL115" s="376"/>
      <c r="PAM115" s="376"/>
      <c r="PAN115" s="376"/>
      <c r="PAO115" s="376"/>
      <c r="PAP115" s="376"/>
      <c r="PAQ115" s="376"/>
      <c r="PAR115" s="376"/>
      <c r="PAS115" s="376"/>
      <c r="PAT115" s="376"/>
      <c r="PAU115" s="376"/>
      <c r="PAV115" s="376"/>
      <c r="PAW115" s="376"/>
      <c r="PAX115" s="376"/>
      <c r="PAY115" s="376"/>
      <c r="PAZ115" s="376"/>
      <c r="PBA115" s="376"/>
      <c r="PBB115" s="376"/>
      <c r="PBC115" s="376"/>
      <c r="PBD115" s="376"/>
      <c r="PBE115" s="376"/>
      <c r="PBF115" s="376"/>
      <c r="PBG115" s="376"/>
      <c r="PBH115" s="376"/>
      <c r="PBI115" s="376"/>
      <c r="PBJ115" s="376"/>
      <c r="PBK115" s="376"/>
      <c r="PBL115" s="376"/>
      <c r="PBM115" s="376"/>
      <c r="PBN115" s="376"/>
      <c r="PBO115" s="376"/>
      <c r="PBP115" s="376"/>
      <c r="PBQ115" s="376"/>
      <c r="PBR115" s="376"/>
      <c r="PBS115" s="376"/>
      <c r="PBT115" s="376"/>
      <c r="PBU115" s="376"/>
      <c r="PBV115" s="376"/>
      <c r="PBW115" s="376"/>
      <c r="PBX115" s="376"/>
      <c r="PBY115" s="376"/>
      <c r="PBZ115" s="376"/>
      <c r="PCA115" s="376"/>
      <c r="PCB115" s="376"/>
      <c r="PCC115" s="376"/>
      <c r="PCD115" s="376"/>
      <c r="PCE115" s="376"/>
      <c r="PCF115" s="376"/>
      <c r="PCG115" s="376"/>
      <c r="PCH115" s="376"/>
      <c r="PCI115" s="376"/>
      <c r="PCJ115" s="376"/>
      <c r="PCK115" s="376"/>
      <c r="PCL115" s="376"/>
      <c r="PCM115" s="376"/>
      <c r="PCN115" s="376"/>
      <c r="PCO115" s="376"/>
      <c r="PCP115" s="376"/>
      <c r="PCQ115" s="376"/>
      <c r="PCR115" s="376"/>
      <c r="PCS115" s="376"/>
      <c r="PCT115" s="376"/>
      <c r="PCU115" s="376"/>
      <c r="PCV115" s="376"/>
      <c r="PCW115" s="376"/>
      <c r="PCX115" s="376"/>
      <c r="PCY115" s="376"/>
      <c r="PCZ115" s="376"/>
      <c r="PDA115" s="376"/>
      <c r="PDB115" s="376"/>
      <c r="PDC115" s="376"/>
      <c r="PDD115" s="376"/>
      <c r="PDE115" s="376"/>
      <c r="PDF115" s="376"/>
      <c r="PDG115" s="376"/>
      <c r="PDH115" s="376"/>
      <c r="PDI115" s="376"/>
      <c r="PDJ115" s="376"/>
      <c r="PDK115" s="376"/>
      <c r="PDL115" s="376"/>
      <c r="PDM115" s="376"/>
      <c r="PDN115" s="376"/>
      <c r="PDO115" s="376"/>
      <c r="PDP115" s="376"/>
      <c r="PDQ115" s="376"/>
      <c r="PDR115" s="376"/>
      <c r="PDS115" s="376"/>
      <c r="PDT115" s="376"/>
      <c r="PDU115" s="376"/>
      <c r="PDV115" s="376"/>
      <c r="PDW115" s="376"/>
      <c r="PDX115" s="376"/>
      <c r="PDY115" s="376"/>
      <c r="PDZ115" s="376"/>
      <c r="PEA115" s="376"/>
      <c r="PEB115" s="376"/>
      <c r="PEC115" s="376"/>
      <c r="PED115" s="376"/>
      <c r="PEE115" s="376"/>
      <c r="PEF115" s="376"/>
      <c r="PEG115" s="376"/>
      <c r="PEH115" s="376"/>
      <c r="PEI115" s="376"/>
      <c r="PEJ115" s="376"/>
      <c r="PEK115" s="376"/>
      <c r="PEL115" s="376"/>
      <c r="PEM115" s="376"/>
      <c r="PEN115" s="376"/>
      <c r="PEO115" s="376"/>
      <c r="PEP115" s="376"/>
      <c r="PEQ115" s="376"/>
      <c r="PER115" s="376"/>
      <c r="PES115" s="376"/>
      <c r="PET115" s="376"/>
      <c r="PEU115" s="376"/>
      <c r="PEV115" s="376"/>
      <c r="PEW115" s="376"/>
      <c r="PEX115" s="376"/>
      <c r="PEY115" s="376"/>
      <c r="PEZ115" s="376"/>
      <c r="PFA115" s="376"/>
      <c r="PFB115" s="376"/>
      <c r="PFC115" s="376"/>
      <c r="PFD115" s="376"/>
      <c r="PFE115" s="376"/>
      <c r="PFF115" s="376"/>
      <c r="PFG115" s="376"/>
      <c r="PFH115" s="376"/>
      <c r="PFI115" s="376"/>
      <c r="PFJ115" s="376"/>
      <c r="PFK115" s="376"/>
      <c r="PFL115" s="376"/>
      <c r="PFM115" s="376"/>
      <c r="PFN115" s="376"/>
      <c r="PFO115" s="376"/>
      <c r="PFP115" s="376"/>
      <c r="PFQ115" s="376"/>
      <c r="PFR115" s="376"/>
      <c r="PFS115" s="376"/>
      <c r="PFT115" s="376"/>
      <c r="PFU115" s="376"/>
      <c r="PFV115" s="376"/>
      <c r="PFW115" s="376"/>
      <c r="PFX115" s="376"/>
      <c r="PFY115" s="376"/>
      <c r="PFZ115" s="376"/>
      <c r="PGA115" s="376"/>
      <c r="PGB115" s="376"/>
      <c r="PGC115" s="376"/>
      <c r="PGD115" s="376"/>
      <c r="PGE115" s="376"/>
      <c r="PGF115" s="376"/>
      <c r="PGG115" s="376"/>
      <c r="PGH115" s="376"/>
      <c r="PGI115" s="376"/>
      <c r="PGJ115" s="376"/>
      <c r="PGK115" s="376"/>
      <c r="PGL115" s="376"/>
      <c r="PGM115" s="376"/>
      <c r="PGN115" s="376"/>
      <c r="PGO115" s="376"/>
      <c r="PGP115" s="376"/>
      <c r="PGQ115" s="376"/>
      <c r="PGR115" s="376"/>
      <c r="PGS115" s="376"/>
      <c r="PGT115" s="376"/>
      <c r="PGU115" s="376"/>
      <c r="PGV115" s="376"/>
      <c r="PGW115" s="376"/>
      <c r="PGX115" s="376"/>
      <c r="PGY115" s="376"/>
      <c r="PGZ115" s="376"/>
      <c r="PHA115" s="376"/>
      <c r="PHB115" s="376"/>
      <c r="PHC115" s="376"/>
      <c r="PHD115" s="376"/>
      <c r="PHE115" s="376"/>
      <c r="PHF115" s="376"/>
      <c r="PHG115" s="376"/>
      <c r="PHH115" s="376"/>
      <c r="PHI115" s="376"/>
      <c r="PHJ115" s="376"/>
      <c r="PHK115" s="376"/>
      <c r="PHL115" s="376"/>
      <c r="PHM115" s="376"/>
      <c r="PHN115" s="376"/>
      <c r="PHO115" s="376"/>
      <c r="PHP115" s="376"/>
      <c r="PHQ115" s="376"/>
      <c r="PHR115" s="376"/>
      <c r="PHS115" s="376"/>
      <c r="PHT115" s="376"/>
      <c r="PHU115" s="376"/>
      <c r="PHV115" s="376"/>
      <c r="PHW115" s="376"/>
      <c r="PHX115" s="376"/>
      <c r="PHY115" s="376"/>
      <c r="PHZ115" s="376"/>
      <c r="PIA115" s="376"/>
      <c r="PIB115" s="376"/>
      <c r="PIC115" s="376"/>
      <c r="PID115" s="376"/>
      <c r="PIE115" s="376"/>
      <c r="PIF115" s="376"/>
      <c r="PIG115" s="376"/>
      <c r="PIH115" s="376"/>
      <c r="PII115" s="376"/>
      <c r="PIJ115" s="376"/>
      <c r="PIK115" s="376"/>
      <c r="PIL115" s="376"/>
      <c r="PIM115" s="376"/>
      <c r="PIN115" s="376"/>
      <c r="PIO115" s="376"/>
      <c r="PIP115" s="376"/>
      <c r="PIQ115" s="376"/>
      <c r="PIR115" s="376"/>
      <c r="PIS115" s="376"/>
      <c r="PIT115" s="376"/>
      <c r="PIU115" s="376"/>
      <c r="PIV115" s="376"/>
      <c r="PIW115" s="376"/>
      <c r="PIX115" s="376"/>
      <c r="PIY115" s="376"/>
      <c r="PIZ115" s="376"/>
      <c r="PJA115" s="376"/>
      <c r="PJB115" s="376"/>
      <c r="PJC115" s="376"/>
      <c r="PJD115" s="376"/>
      <c r="PJE115" s="376"/>
      <c r="PJF115" s="376"/>
      <c r="PJG115" s="376"/>
      <c r="PJH115" s="376"/>
      <c r="PJI115" s="376"/>
      <c r="PJJ115" s="376"/>
      <c r="PJK115" s="376"/>
      <c r="PJL115" s="376"/>
      <c r="PJM115" s="376"/>
      <c r="PJN115" s="376"/>
      <c r="PJO115" s="376"/>
      <c r="PJP115" s="376"/>
      <c r="PJQ115" s="376"/>
      <c r="PJR115" s="376"/>
      <c r="PJS115" s="376"/>
      <c r="PJT115" s="376"/>
      <c r="PJU115" s="376"/>
      <c r="PJV115" s="376"/>
      <c r="PJW115" s="376"/>
      <c r="PJX115" s="376"/>
      <c r="PJY115" s="376"/>
      <c r="PJZ115" s="376"/>
      <c r="PKA115" s="376"/>
      <c r="PKB115" s="376"/>
      <c r="PKC115" s="376"/>
      <c r="PKD115" s="376"/>
      <c r="PKE115" s="376"/>
      <c r="PKF115" s="376"/>
      <c r="PKG115" s="376"/>
      <c r="PKH115" s="376"/>
      <c r="PKI115" s="376"/>
      <c r="PKJ115" s="376"/>
      <c r="PKK115" s="376"/>
      <c r="PKL115" s="376"/>
      <c r="PKM115" s="376"/>
      <c r="PKN115" s="376"/>
      <c r="PKO115" s="376"/>
      <c r="PKP115" s="376"/>
      <c r="PKQ115" s="376"/>
      <c r="PKR115" s="376"/>
      <c r="PKS115" s="376"/>
      <c r="PKT115" s="376"/>
      <c r="PKU115" s="376"/>
      <c r="PKV115" s="376"/>
      <c r="PKW115" s="376"/>
      <c r="PKX115" s="376"/>
      <c r="PKY115" s="376"/>
      <c r="PKZ115" s="376"/>
      <c r="PLA115" s="376"/>
      <c r="PLB115" s="376"/>
      <c r="PLC115" s="376"/>
      <c r="PLD115" s="376"/>
      <c r="PLE115" s="376"/>
      <c r="PLF115" s="376"/>
      <c r="PLG115" s="376"/>
      <c r="PLH115" s="376"/>
      <c r="PLI115" s="376"/>
      <c r="PLJ115" s="376"/>
      <c r="PLK115" s="376"/>
      <c r="PLL115" s="376"/>
      <c r="PLM115" s="376"/>
      <c r="PLN115" s="376"/>
      <c r="PLO115" s="376"/>
      <c r="PLP115" s="376"/>
      <c r="PLQ115" s="376"/>
      <c r="PLR115" s="376"/>
      <c r="PLS115" s="376"/>
      <c r="PLT115" s="376"/>
      <c r="PLU115" s="376"/>
      <c r="PLV115" s="376"/>
      <c r="PLW115" s="376"/>
      <c r="PLX115" s="376"/>
      <c r="PLY115" s="376"/>
      <c r="PLZ115" s="376"/>
      <c r="PMA115" s="376"/>
      <c r="PMB115" s="376"/>
      <c r="PMC115" s="376"/>
      <c r="PMD115" s="376"/>
      <c r="PME115" s="376"/>
      <c r="PMF115" s="376"/>
      <c r="PMG115" s="376"/>
      <c r="PMH115" s="376"/>
      <c r="PMI115" s="376"/>
      <c r="PMJ115" s="376"/>
      <c r="PMK115" s="376"/>
      <c r="PML115" s="376"/>
      <c r="PMM115" s="376"/>
      <c r="PMN115" s="376"/>
      <c r="PMO115" s="376"/>
      <c r="PMP115" s="376"/>
      <c r="PMQ115" s="376"/>
      <c r="PMR115" s="376"/>
      <c r="PMS115" s="376"/>
      <c r="PMT115" s="376"/>
      <c r="PMU115" s="376"/>
      <c r="PMV115" s="376"/>
      <c r="PMW115" s="376"/>
      <c r="PMX115" s="376"/>
      <c r="PMY115" s="376"/>
      <c r="PMZ115" s="376"/>
      <c r="PNA115" s="376"/>
      <c r="PNB115" s="376"/>
      <c r="PNC115" s="376"/>
      <c r="PND115" s="376"/>
      <c r="PNE115" s="376"/>
      <c r="PNF115" s="376"/>
      <c r="PNG115" s="376"/>
      <c r="PNH115" s="376"/>
      <c r="PNI115" s="376"/>
      <c r="PNJ115" s="376"/>
      <c r="PNK115" s="376"/>
      <c r="PNL115" s="376"/>
      <c r="PNM115" s="376"/>
      <c r="PNN115" s="376"/>
      <c r="PNO115" s="376"/>
      <c r="PNP115" s="376"/>
      <c r="PNQ115" s="376"/>
      <c r="PNR115" s="376"/>
      <c r="PNS115" s="376"/>
      <c r="PNT115" s="376"/>
      <c r="PNU115" s="376"/>
      <c r="PNV115" s="376"/>
      <c r="PNW115" s="376"/>
      <c r="PNX115" s="376"/>
      <c r="PNY115" s="376"/>
      <c r="PNZ115" s="376"/>
      <c r="POA115" s="376"/>
      <c r="POB115" s="376"/>
      <c r="POC115" s="376"/>
      <c r="POD115" s="376"/>
      <c r="POE115" s="376"/>
      <c r="POF115" s="376"/>
      <c r="POG115" s="376"/>
      <c r="POH115" s="376"/>
      <c r="POI115" s="376"/>
      <c r="POJ115" s="376"/>
      <c r="POK115" s="376"/>
      <c r="POL115" s="376"/>
      <c r="POM115" s="376"/>
      <c r="PON115" s="376"/>
      <c r="POO115" s="376"/>
      <c r="POP115" s="376"/>
      <c r="POQ115" s="376"/>
      <c r="POR115" s="376"/>
      <c r="POS115" s="376"/>
      <c r="POT115" s="376"/>
      <c r="POU115" s="376"/>
      <c r="POV115" s="376"/>
      <c r="POW115" s="376"/>
      <c r="POX115" s="376"/>
      <c r="POY115" s="376"/>
      <c r="POZ115" s="376"/>
      <c r="PPA115" s="376"/>
      <c r="PPB115" s="376"/>
      <c r="PPC115" s="376"/>
      <c r="PPD115" s="376"/>
      <c r="PPE115" s="376"/>
      <c r="PPF115" s="376"/>
      <c r="PPG115" s="376"/>
      <c r="PPH115" s="376"/>
      <c r="PPI115" s="376"/>
      <c r="PPJ115" s="376"/>
      <c r="PPK115" s="376"/>
      <c r="PPL115" s="376"/>
      <c r="PPM115" s="376"/>
      <c r="PPN115" s="376"/>
      <c r="PPO115" s="376"/>
      <c r="PPP115" s="376"/>
      <c r="PPQ115" s="376"/>
      <c r="PPR115" s="376"/>
      <c r="PPS115" s="376"/>
      <c r="PPT115" s="376"/>
      <c r="PPU115" s="376"/>
      <c r="PPV115" s="376"/>
      <c r="PPW115" s="376"/>
      <c r="PPX115" s="376"/>
      <c r="PPY115" s="376"/>
      <c r="PPZ115" s="376"/>
      <c r="PQA115" s="376"/>
      <c r="PQB115" s="376"/>
      <c r="PQC115" s="376"/>
      <c r="PQD115" s="376"/>
      <c r="PQE115" s="376"/>
      <c r="PQF115" s="376"/>
      <c r="PQG115" s="376"/>
      <c r="PQH115" s="376"/>
      <c r="PQI115" s="376"/>
      <c r="PQJ115" s="376"/>
      <c r="PQK115" s="376"/>
      <c r="PQL115" s="376"/>
      <c r="PQM115" s="376"/>
      <c r="PQN115" s="376"/>
      <c r="PQO115" s="376"/>
      <c r="PQP115" s="376"/>
      <c r="PQQ115" s="376"/>
      <c r="PQR115" s="376"/>
      <c r="PQS115" s="376"/>
      <c r="PQT115" s="376"/>
      <c r="PQU115" s="376"/>
      <c r="PQV115" s="376"/>
      <c r="PQW115" s="376"/>
      <c r="PQX115" s="376"/>
      <c r="PQY115" s="376"/>
      <c r="PQZ115" s="376"/>
      <c r="PRA115" s="376"/>
      <c r="PRB115" s="376"/>
      <c r="PRC115" s="376"/>
      <c r="PRD115" s="376"/>
      <c r="PRE115" s="376"/>
      <c r="PRF115" s="376"/>
      <c r="PRG115" s="376"/>
      <c r="PRH115" s="376"/>
      <c r="PRI115" s="376"/>
      <c r="PRJ115" s="376"/>
      <c r="PRK115" s="376"/>
      <c r="PRL115" s="376"/>
      <c r="PRM115" s="376"/>
      <c r="PRN115" s="376"/>
      <c r="PRO115" s="376"/>
      <c r="PRP115" s="376"/>
      <c r="PRQ115" s="376"/>
      <c r="PRR115" s="376"/>
      <c r="PRS115" s="376"/>
      <c r="PRT115" s="376"/>
      <c r="PRU115" s="376"/>
      <c r="PRV115" s="376"/>
      <c r="PRW115" s="376"/>
      <c r="PRX115" s="376"/>
      <c r="PRY115" s="376"/>
      <c r="PRZ115" s="376"/>
      <c r="PSA115" s="376"/>
      <c r="PSB115" s="376"/>
      <c r="PSC115" s="376"/>
      <c r="PSD115" s="376"/>
      <c r="PSE115" s="376"/>
      <c r="PSF115" s="376"/>
      <c r="PSG115" s="376"/>
      <c r="PSH115" s="376"/>
      <c r="PSI115" s="376"/>
      <c r="PSJ115" s="376"/>
      <c r="PSK115" s="376"/>
      <c r="PSL115" s="376"/>
      <c r="PSM115" s="376"/>
      <c r="PSN115" s="376"/>
      <c r="PSO115" s="376"/>
      <c r="PSP115" s="376"/>
      <c r="PSQ115" s="376"/>
      <c r="PSR115" s="376"/>
      <c r="PSS115" s="376"/>
      <c r="PST115" s="376"/>
      <c r="PSU115" s="376"/>
      <c r="PSV115" s="376"/>
      <c r="PSW115" s="376"/>
      <c r="PSX115" s="376"/>
      <c r="PSY115" s="376"/>
      <c r="PSZ115" s="376"/>
      <c r="PTA115" s="376"/>
      <c r="PTB115" s="376"/>
      <c r="PTC115" s="376"/>
      <c r="PTD115" s="376"/>
      <c r="PTE115" s="376"/>
      <c r="PTF115" s="376"/>
      <c r="PTG115" s="376"/>
      <c r="PTH115" s="376"/>
      <c r="PTI115" s="376"/>
      <c r="PTJ115" s="376"/>
      <c r="PTK115" s="376"/>
      <c r="PTL115" s="376"/>
      <c r="PTM115" s="376"/>
      <c r="PTN115" s="376"/>
      <c r="PTO115" s="376"/>
      <c r="PTP115" s="376"/>
      <c r="PTQ115" s="376"/>
      <c r="PTR115" s="376"/>
      <c r="PTS115" s="376"/>
      <c r="PTT115" s="376"/>
      <c r="PTU115" s="376"/>
      <c r="PTV115" s="376"/>
      <c r="PTW115" s="376"/>
      <c r="PTX115" s="376"/>
      <c r="PTY115" s="376"/>
      <c r="PTZ115" s="376"/>
      <c r="PUA115" s="376"/>
      <c r="PUB115" s="376"/>
      <c r="PUC115" s="376"/>
      <c r="PUD115" s="376"/>
      <c r="PUE115" s="376"/>
      <c r="PUF115" s="376"/>
      <c r="PUG115" s="376"/>
      <c r="PUH115" s="376"/>
      <c r="PUI115" s="376"/>
      <c r="PUJ115" s="376"/>
      <c r="PUK115" s="376"/>
      <c r="PUL115" s="376"/>
      <c r="PUM115" s="376"/>
      <c r="PUN115" s="376"/>
      <c r="PUO115" s="376"/>
      <c r="PUP115" s="376"/>
      <c r="PUQ115" s="376"/>
      <c r="PUR115" s="376"/>
      <c r="PUS115" s="376"/>
      <c r="PUT115" s="376"/>
      <c r="PUU115" s="376"/>
      <c r="PUV115" s="376"/>
      <c r="PUW115" s="376"/>
      <c r="PUX115" s="376"/>
      <c r="PUY115" s="376"/>
      <c r="PUZ115" s="376"/>
      <c r="PVA115" s="376"/>
      <c r="PVB115" s="376"/>
      <c r="PVC115" s="376"/>
      <c r="PVD115" s="376"/>
      <c r="PVE115" s="376"/>
      <c r="PVF115" s="376"/>
      <c r="PVG115" s="376"/>
      <c r="PVH115" s="376"/>
      <c r="PVI115" s="376"/>
      <c r="PVJ115" s="376"/>
      <c r="PVK115" s="376"/>
      <c r="PVL115" s="376"/>
      <c r="PVM115" s="376"/>
      <c r="PVN115" s="376"/>
      <c r="PVO115" s="376"/>
      <c r="PVP115" s="376"/>
      <c r="PVQ115" s="376"/>
      <c r="PVR115" s="376"/>
      <c r="PVS115" s="376"/>
      <c r="PVT115" s="376"/>
      <c r="PVU115" s="376"/>
      <c r="PVV115" s="376"/>
      <c r="PVW115" s="376"/>
      <c r="PVX115" s="376"/>
      <c r="PVY115" s="376"/>
      <c r="PVZ115" s="376"/>
      <c r="PWA115" s="376"/>
      <c r="PWB115" s="376"/>
      <c r="PWC115" s="376"/>
      <c r="PWD115" s="376"/>
      <c r="PWE115" s="376"/>
      <c r="PWF115" s="376"/>
      <c r="PWG115" s="376"/>
      <c r="PWH115" s="376"/>
      <c r="PWI115" s="376"/>
      <c r="PWJ115" s="376"/>
      <c r="PWK115" s="376"/>
      <c r="PWL115" s="376"/>
      <c r="PWM115" s="376"/>
      <c r="PWN115" s="376"/>
      <c r="PWO115" s="376"/>
      <c r="PWP115" s="376"/>
      <c r="PWQ115" s="376"/>
      <c r="PWR115" s="376"/>
      <c r="PWS115" s="376"/>
      <c r="PWT115" s="376"/>
      <c r="PWU115" s="376"/>
      <c r="PWV115" s="376"/>
      <c r="PWW115" s="376"/>
      <c r="PWX115" s="376"/>
      <c r="PWY115" s="376"/>
      <c r="PWZ115" s="376"/>
      <c r="PXA115" s="376"/>
      <c r="PXB115" s="376"/>
      <c r="PXC115" s="376"/>
      <c r="PXD115" s="376"/>
      <c r="PXE115" s="376"/>
      <c r="PXF115" s="376"/>
      <c r="PXG115" s="376"/>
      <c r="PXH115" s="376"/>
      <c r="PXI115" s="376"/>
      <c r="PXJ115" s="376"/>
      <c r="PXK115" s="376"/>
      <c r="PXL115" s="376"/>
      <c r="PXM115" s="376"/>
      <c r="PXN115" s="376"/>
      <c r="PXO115" s="376"/>
      <c r="PXP115" s="376"/>
      <c r="PXQ115" s="376"/>
      <c r="PXR115" s="376"/>
      <c r="PXS115" s="376"/>
      <c r="PXT115" s="376"/>
      <c r="PXU115" s="376"/>
      <c r="PXV115" s="376"/>
      <c r="PXW115" s="376"/>
      <c r="PXX115" s="376"/>
      <c r="PXY115" s="376"/>
      <c r="PXZ115" s="376"/>
      <c r="PYA115" s="376"/>
      <c r="PYB115" s="376"/>
      <c r="PYC115" s="376"/>
      <c r="PYD115" s="376"/>
      <c r="PYE115" s="376"/>
      <c r="PYF115" s="376"/>
      <c r="PYG115" s="376"/>
      <c r="PYH115" s="376"/>
      <c r="PYI115" s="376"/>
      <c r="PYJ115" s="376"/>
      <c r="PYK115" s="376"/>
      <c r="PYL115" s="376"/>
      <c r="PYM115" s="376"/>
      <c r="PYN115" s="376"/>
      <c r="PYO115" s="376"/>
      <c r="PYP115" s="376"/>
      <c r="PYQ115" s="376"/>
      <c r="PYR115" s="376"/>
      <c r="PYS115" s="376"/>
      <c r="PYT115" s="376"/>
      <c r="PYU115" s="376"/>
      <c r="PYV115" s="376"/>
      <c r="PYW115" s="376"/>
      <c r="PYX115" s="376"/>
      <c r="PYY115" s="376"/>
      <c r="PYZ115" s="376"/>
      <c r="PZA115" s="376"/>
      <c r="PZB115" s="376"/>
      <c r="PZC115" s="376"/>
      <c r="PZD115" s="376"/>
      <c r="PZE115" s="376"/>
      <c r="PZF115" s="376"/>
      <c r="PZG115" s="376"/>
      <c r="PZH115" s="376"/>
      <c r="PZI115" s="376"/>
      <c r="PZJ115" s="376"/>
      <c r="PZK115" s="376"/>
      <c r="PZL115" s="376"/>
      <c r="PZM115" s="376"/>
      <c r="PZN115" s="376"/>
      <c r="PZO115" s="376"/>
      <c r="PZP115" s="376"/>
      <c r="PZQ115" s="376"/>
      <c r="PZR115" s="376"/>
      <c r="PZS115" s="376"/>
      <c r="PZT115" s="376"/>
      <c r="PZU115" s="376"/>
      <c r="PZV115" s="376"/>
      <c r="PZW115" s="376"/>
      <c r="PZX115" s="376"/>
      <c r="PZY115" s="376"/>
      <c r="PZZ115" s="376"/>
      <c r="QAA115" s="376"/>
      <c r="QAB115" s="376"/>
      <c r="QAC115" s="376"/>
      <c r="QAD115" s="376"/>
      <c r="QAE115" s="376"/>
      <c r="QAF115" s="376"/>
      <c r="QAG115" s="376"/>
      <c r="QAH115" s="376"/>
      <c r="QAI115" s="376"/>
      <c r="QAJ115" s="376"/>
      <c r="QAK115" s="376"/>
      <c r="QAL115" s="376"/>
      <c r="QAM115" s="376"/>
      <c r="QAN115" s="376"/>
      <c r="QAO115" s="376"/>
      <c r="QAP115" s="376"/>
      <c r="QAQ115" s="376"/>
      <c r="QAR115" s="376"/>
      <c r="QAS115" s="376"/>
      <c r="QAT115" s="376"/>
      <c r="QAU115" s="376"/>
      <c r="QAV115" s="376"/>
      <c r="QAW115" s="376"/>
      <c r="QAX115" s="376"/>
      <c r="QAY115" s="376"/>
      <c r="QAZ115" s="376"/>
      <c r="QBA115" s="376"/>
      <c r="QBB115" s="376"/>
      <c r="QBC115" s="376"/>
      <c r="QBD115" s="376"/>
      <c r="QBE115" s="376"/>
      <c r="QBF115" s="376"/>
      <c r="QBG115" s="376"/>
      <c r="QBH115" s="376"/>
      <c r="QBI115" s="376"/>
      <c r="QBJ115" s="376"/>
      <c r="QBK115" s="376"/>
      <c r="QBL115" s="376"/>
      <c r="QBM115" s="376"/>
      <c r="QBN115" s="376"/>
      <c r="QBO115" s="376"/>
      <c r="QBP115" s="376"/>
      <c r="QBQ115" s="376"/>
      <c r="QBR115" s="376"/>
      <c r="QBS115" s="376"/>
      <c r="QBT115" s="376"/>
      <c r="QBU115" s="376"/>
      <c r="QBV115" s="376"/>
      <c r="QBW115" s="376"/>
      <c r="QBX115" s="376"/>
      <c r="QBY115" s="376"/>
      <c r="QBZ115" s="376"/>
      <c r="QCA115" s="376"/>
      <c r="QCB115" s="376"/>
      <c r="QCC115" s="376"/>
      <c r="QCD115" s="376"/>
      <c r="QCE115" s="376"/>
      <c r="QCF115" s="376"/>
      <c r="QCG115" s="376"/>
      <c r="QCH115" s="376"/>
      <c r="QCI115" s="376"/>
      <c r="QCJ115" s="376"/>
      <c r="QCK115" s="376"/>
      <c r="QCL115" s="376"/>
      <c r="QCM115" s="376"/>
      <c r="QCN115" s="376"/>
      <c r="QCO115" s="376"/>
      <c r="QCP115" s="376"/>
      <c r="QCQ115" s="376"/>
      <c r="QCR115" s="376"/>
      <c r="QCS115" s="376"/>
      <c r="QCT115" s="376"/>
      <c r="QCU115" s="376"/>
      <c r="QCV115" s="376"/>
      <c r="QCW115" s="376"/>
      <c r="QCX115" s="376"/>
      <c r="QCY115" s="376"/>
      <c r="QCZ115" s="376"/>
      <c r="QDA115" s="376"/>
      <c r="QDB115" s="376"/>
      <c r="QDC115" s="376"/>
      <c r="QDD115" s="376"/>
      <c r="QDE115" s="376"/>
      <c r="QDF115" s="376"/>
      <c r="QDG115" s="376"/>
      <c r="QDH115" s="376"/>
      <c r="QDI115" s="376"/>
      <c r="QDJ115" s="376"/>
      <c r="QDK115" s="376"/>
      <c r="QDL115" s="376"/>
      <c r="QDM115" s="376"/>
      <c r="QDN115" s="376"/>
      <c r="QDO115" s="376"/>
      <c r="QDP115" s="376"/>
      <c r="QDQ115" s="376"/>
      <c r="QDR115" s="376"/>
      <c r="QDS115" s="376"/>
      <c r="QDT115" s="376"/>
      <c r="QDU115" s="376"/>
      <c r="QDV115" s="376"/>
      <c r="QDW115" s="376"/>
      <c r="QDX115" s="376"/>
      <c r="QDY115" s="376"/>
      <c r="QDZ115" s="376"/>
      <c r="QEA115" s="376"/>
      <c r="QEB115" s="376"/>
      <c r="QEC115" s="376"/>
      <c r="QED115" s="376"/>
      <c r="QEE115" s="376"/>
      <c r="QEF115" s="376"/>
      <c r="QEG115" s="376"/>
      <c r="QEH115" s="376"/>
      <c r="QEI115" s="376"/>
      <c r="QEJ115" s="376"/>
      <c r="QEK115" s="376"/>
      <c r="QEL115" s="376"/>
      <c r="QEM115" s="376"/>
      <c r="QEN115" s="376"/>
      <c r="QEO115" s="376"/>
      <c r="QEP115" s="376"/>
      <c r="QEQ115" s="376"/>
      <c r="QER115" s="376"/>
      <c r="QES115" s="376"/>
      <c r="QET115" s="376"/>
      <c r="QEU115" s="376"/>
      <c r="QEV115" s="376"/>
      <c r="QEW115" s="376"/>
      <c r="QEX115" s="376"/>
      <c r="QEY115" s="376"/>
      <c r="QEZ115" s="376"/>
      <c r="QFA115" s="376"/>
      <c r="QFB115" s="376"/>
      <c r="QFC115" s="376"/>
      <c r="QFD115" s="376"/>
      <c r="QFE115" s="376"/>
      <c r="QFF115" s="376"/>
      <c r="QFG115" s="376"/>
      <c r="QFH115" s="376"/>
      <c r="QFI115" s="376"/>
      <c r="QFJ115" s="376"/>
      <c r="QFK115" s="376"/>
      <c r="QFL115" s="376"/>
      <c r="QFM115" s="376"/>
      <c r="QFN115" s="376"/>
      <c r="QFO115" s="376"/>
      <c r="QFP115" s="376"/>
      <c r="QFQ115" s="376"/>
      <c r="QFR115" s="376"/>
      <c r="QFS115" s="376"/>
      <c r="QFT115" s="376"/>
      <c r="QFU115" s="376"/>
      <c r="QFV115" s="376"/>
      <c r="QFW115" s="376"/>
      <c r="QFX115" s="376"/>
      <c r="QFY115" s="376"/>
      <c r="QFZ115" s="376"/>
      <c r="QGA115" s="376"/>
      <c r="QGB115" s="376"/>
      <c r="QGC115" s="376"/>
      <c r="QGD115" s="376"/>
      <c r="QGE115" s="376"/>
      <c r="QGF115" s="376"/>
      <c r="QGG115" s="376"/>
      <c r="QGH115" s="376"/>
      <c r="QGI115" s="376"/>
      <c r="QGJ115" s="376"/>
      <c r="QGK115" s="376"/>
      <c r="QGL115" s="376"/>
      <c r="QGM115" s="376"/>
      <c r="QGN115" s="376"/>
      <c r="QGO115" s="376"/>
      <c r="QGP115" s="376"/>
      <c r="QGQ115" s="376"/>
      <c r="QGR115" s="376"/>
      <c r="QGS115" s="376"/>
      <c r="QGT115" s="376"/>
      <c r="QGU115" s="376"/>
      <c r="QGV115" s="376"/>
      <c r="QGW115" s="376"/>
      <c r="QGX115" s="376"/>
      <c r="QGY115" s="376"/>
      <c r="QGZ115" s="376"/>
      <c r="QHA115" s="376"/>
      <c r="QHB115" s="376"/>
      <c r="QHC115" s="376"/>
      <c r="QHD115" s="376"/>
      <c r="QHE115" s="376"/>
      <c r="QHF115" s="376"/>
      <c r="QHG115" s="376"/>
      <c r="QHH115" s="376"/>
      <c r="QHI115" s="376"/>
      <c r="QHJ115" s="376"/>
      <c r="QHK115" s="376"/>
      <c r="QHL115" s="376"/>
      <c r="QHM115" s="376"/>
      <c r="QHN115" s="376"/>
      <c r="QHO115" s="376"/>
      <c r="QHP115" s="376"/>
      <c r="QHQ115" s="376"/>
      <c r="QHR115" s="376"/>
      <c r="QHS115" s="376"/>
      <c r="QHT115" s="376"/>
      <c r="QHU115" s="376"/>
      <c r="QHV115" s="376"/>
      <c r="QHW115" s="376"/>
      <c r="QHX115" s="376"/>
      <c r="QHY115" s="376"/>
      <c r="QHZ115" s="376"/>
      <c r="QIA115" s="376"/>
      <c r="QIB115" s="376"/>
      <c r="QIC115" s="376"/>
      <c r="QID115" s="376"/>
      <c r="QIE115" s="376"/>
      <c r="QIF115" s="376"/>
      <c r="QIG115" s="376"/>
      <c r="QIH115" s="376"/>
      <c r="QII115" s="376"/>
      <c r="QIJ115" s="376"/>
      <c r="QIK115" s="376"/>
      <c r="QIL115" s="376"/>
      <c r="QIM115" s="376"/>
      <c r="QIN115" s="376"/>
      <c r="QIO115" s="376"/>
      <c r="QIP115" s="376"/>
      <c r="QIQ115" s="376"/>
      <c r="QIR115" s="376"/>
      <c r="QIS115" s="376"/>
      <c r="QIT115" s="376"/>
      <c r="QIU115" s="376"/>
      <c r="QIV115" s="376"/>
      <c r="QIW115" s="376"/>
      <c r="QIX115" s="376"/>
      <c r="QIY115" s="376"/>
      <c r="QIZ115" s="376"/>
      <c r="QJA115" s="376"/>
      <c r="QJB115" s="376"/>
      <c r="QJC115" s="376"/>
      <c r="QJD115" s="376"/>
      <c r="QJE115" s="376"/>
      <c r="QJF115" s="376"/>
      <c r="QJG115" s="376"/>
      <c r="QJH115" s="376"/>
      <c r="QJI115" s="376"/>
      <c r="QJJ115" s="376"/>
      <c r="QJK115" s="376"/>
      <c r="QJL115" s="376"/>
      <c r="QJM115" s="376"/>
      <c r="QJN115" s="376"/>
      <c r="QJO115" s="376"/>
      <c r="QJP115" s="376"/>
      <c r="QJQ115" s="376"/>
      <c r="QJR115" s="376"/>
      <c r="QJS115" s="376"/>
      <c r="QJT115" s="376"/>
      <c r="QJU115" s="376"/>
      <c r="QJV115" s="376"/>
      <c r="QJW115" s="376"/>
      <c r="QJX115" s="376"/>
      <c r="QJY115" s="376"/>
      <c r="QJZ115" s="376"/>
      <c r="QKA115" s="376"/>
      <c r="QKB115" s="376"/>
      <c r="QKC115" s="376"/>
      <c r="QKD115" s="376"/>
      <c r="QKE115" s="376"/>
      <c r="QKF115" s="376"/>
      <c r="QKG115" s="376"/>
      <c r="QKH115" s="376"/>
      <c r="QKI115" s="376"/>
      <c r="QKJ115" s="376"/>
      <c r="QKK115" s="376"/>
      <c r="QKL115" s="376"/>
      <c r="QKM115" s="376"/>
      <c r="QKN115" s="376"/>
      <c r="QKO115" s="376"/>
      <c r="QKP115" s="376"/>
      <c r="QKQ115" s="376"/>
      <c r="QKR115" s="376"/>
      <c r="QKS115" s="376"/>
      <c r="QKT115" s="376"/>
      <c r="QKU115" s="376"/>
      <c r="QKV115" s="376"/>
      <c r="QKW115" s="376"/>
      <c r="QKX115" s="376"/>
      <c r="QKY115" s="376"/>
      <c r="QKZ115" s="376"/>
      <c r="QLA115" s="376"/>
      <c r="QLB115" s="376"/>
      <c r="QLC115" s="376"/>
      <c r="QLD115" s="376"/>
      <c r="QLE115" s="376"/>
      <c r="QLF115" s="376"/>
      <c r="QLG115" s="376"/>
      <c r="QLH115" s="376"/>
      <c r="QLI115" s="376"/>
      <c r="QLJ115" s="376"/>
      <c r="QLK115" s="376"/>
      <c r="QLL115" s="376"/>
      <c r="QLM115" s="376"/>
      <c r="QLN115" s="376"/>
      <c r="QLO115" s="376"/>
      <c r="QLP115" s="376"/>
      <c r="QLQ115" s="376"/>
      <c r="QLR115" s="376"/>
      <c r="QLS115" s="376"/>
      <c r="QLT115" s="376"/>
      <c r="QLU115" s="376"/>
      <c r="QLV115" s="376"/>
      <c r="QLW115" s="376"/>
      <c r="QLX115" s="376"/>
      <c r="QLY115" s="376"/>
      <c r="QLZ115" s="376"/>
      <c r="QMA115" s="376"/>
      <c r="QMB115" s="376"/>
      <c r="QMC115" s="376"/>
      <c r="QMD115" s="376"/>
      <c r="QME115" s="376"/>
      <c r="QMF115" s="376"/>
      <c r="QMG115" s="376"/>
      <c r="QMH115" s="376"/>
      <c r="QMI115" s="376"/>
      <c r="QMJ115" s="376"/>
      <c r="QMK115" s="376"/>
      <c r="QML115" s="376"/>
      <c r="QMM115" s="376"/>
      <c r="QMN115" s="376"/>
      <c r="QMO115" s="376"/>
      <c r="QMP115" s="376"/>
      <c r="QMQ115" s="376"/>
      <c r="QMR115" s="376"/>
      <c r="QMS115" s="376"/>
      <c r="QMT115" s="376"/>
      <c r="QMU115" s="376"/>
      <c r="QMV115" s="376"/>
      <c r="QMW115" s="376"/>
      <c r="QMX115" s="376"/>
      <c r="QMY115" s="376"/>
      <c r="QMZ115" s="376"/>
      <c r="QNA115" s="376"/>
      <c r="QNB115" s="376"/>
      <c r="QNC115" s="376"/>
      <c r="QND115" s="376"/>
      <c r="QNE115" s="376"/>
      <c r="QNF115" s="376"/>
      <c r="QNG115" s="376"/>
      <c r="QNH115" s="376"/>
      <c r="QNI115" s="376"/>
      <c r="QNJ115" s="376"/>
      <c r="QNK115" s="376"/>
      <c r="QNL115" s="376"/>
      <c r="QNM115" s="376"/>
      <c r="QNN115" s="376"/>
      <c r="QNO115" s="376"/>
      <c r="QNP115" s="376"/>
      <c r="QNQ115" s="376"/>
      <c r="QNR115" s="376"/>
      <c r="QNS115" s="376"/>
      <c r="QNT115" s="376"/>
      <c r="QNU115" s="376"/>
      <c r="QNV115" s="376"/>
      <c r="QNW115" s="376"/>
      <c r="QNX115" s="376"/>
      <c r="QNY115" s="376"/>
      <c r="QNZ115" s="376"/>
      <c r="QOA115" s="376"/>
      <c r="QOB115" s="376"/>
      <c r="QOC115" s="376"/>
      <c r="QOD115" s="376"/>
      <c r="QOE115" s="376"/>
      <c r="QOF115" s="376"/>
      <c r="QOG115" s="376"/>
      <c r="QOH115" s="376"/>
      <c r="QOI115" s="376"/>
      <c r="QOJ115" s="376"/>
      <c r="QOK115" s="376"/>
      <c r="QOL115" s="376"/>
      <c r="QOM115" s="376"/>
      <c r="QON115" s="376"/>
      <c r="QOO115" s="376"/>
      <c r="QOP115" s="376"/>
      <c r="QOQ115" s="376"/>
      <c r="QOR115" s="376"/>
      <c r="QOS115" s="376"/>
      <c r="QOT115" s="376"/>
      <c r="QOU115" s="376"/>
      <c r="QOV115" s="376"/>
      <c r="QOW115" s="376"/>
      <c r="QOX115" s="376"/>
      <c r="QOY115" s="376"/>
      <c r="QOZ115" s="376"/>
      <c r="QPA115" s="376"/>
      <c r="QPB115" s="376"/>
      <c r="QPC115" s="376"/>
      <c r="QPD115" s="376"/>
      <c r="QPE115" s="376"/>
      <c r="QPF115" s="376"/>
      <c r="QPG115" s="376"/>
      <c r="QPH115" s="376"/>
      <c r="QPI115" s="376"/>
      <c r="QPJ115" s="376"/>
      <c r="QPK115" s="376"/>
      <c r="QPL115" s="376"/>
      <c r="QPM115" s="376"/>
      <c r="QPN115" s="376"/>
      <c r="QPO115" s="376"/>
      <c r="QPP115" s="376"/>
      <c r="QPQ115" s="376"/>
      <c r="QPR115" s="376"/>
      <c r="QPS115" s="376"/>
      <c r="QPT115" s="376"/>
      <c r="QPU115" s="376"/>
      <c r="QPV115" s="376"/>
      <c r="QPW115" s="376"/>
      <c r="QPX115" s="376"/>
      <c r="QPY115" s="376"/>
      <c r="QPZ115" s="376"/>
      <c r="QQA115" s="376"/>
      <c r="QQB115" s="376"/>
      <c r="QQC115" s="376"/>
      <c r="QQD115" s="376"/>
      <c r="QQE115" s="376"/>
      <c r="QQF115" s="376"/>
      <c r="QQG115" s="376"/>
      <c r="QQH115" s="376"/>
      <c r="QQI115" s="376"/>
      <c r="QQJ115" s="376"/>
      <c r="QQK115" s="376"/>
      <c r="QQL115" s="376"/>
      <c r="QQM115" s="376"/>
      <c r="QQN115" s="376"/>
      <c r="QQO115" s="376"/>
      <c r="QQP115" s="376"/>
      <c r="QQQ115" s="376"/>
      <c r="QQR115" s="376"/>
      <c r="QQS115" s="376"/>
      <c r="QQT115" s="376"/>
      <c r="QQU115" s="376"/>
      <c r="QQV115" s="376"/>
      <c r="QQW115" s="376"/>
      <c r="QQX115" s="376"/>
      <c r="QQY115" s="376"/>
      <c r="QQZ115" s="376"/>
      <c r="QRA115" s="376"/>
      <c r="QRB115" s="376"/>
      <c r="QRC115" s="376"/>
      <c r="QRD115" s="376"/>
      <c r="QRE115" s="376"/>
      <c r="QRF115" s="376"/>
      <c r="QRG115" s="376"/>
      <c r="QRH115" s="376"/>
      <c r="QRI115" s="376"/>
      <c r="QRJ115" s="376"/>
      <c r="QRK115" s="376"/>
      <c r="QRL115" s="376"/>
      <c r="QRM115" s="376"/>
      <c r="QRN115" s="376"/>
      <c r="QRO115" s="376"/>
      <c r="QRP115" s="376"/>
      <c r="QRQ115" s="376"/>
      <c r="QRR115" s="376"/>
      <c r="QRS115" s="376"/>
      <c r="QRT115" s="376"/>
      <c r="QRU115" s="376"/>
      <c r="QRV115" s="376"/>
      <c r="QRW115" s="376"/>
      <c r="QRX115" s="376"/>
      <c r="QRY115" s="376"/>
      <c r="QRZ115" s="376"/>
      <c r="QSA115" s="376"/>
      <c r="QSB115" s="376"/>
      <c r="QSC115" s="376"/>
      <c r="QSD115" s="376"/>
      <c r="QSE115" s="376"/>
      <c r="QSF115" s="376"/>
      <c r="QSG115" s="376"/>
      <c r="QSH115" s="376"/>
      <c r="QSI115" s="376"/>
      <c r="QSJ115" s="376"/>
      <c r="QSK115" s="376"/>
      <c r="QSL115" s="376"/>
      <c r="QSM115" s="376"/>
      <c r="QSN115" s="376"/>
      <c r="QSO115" s="376"/>
      <c r="QSP115" s="376"/>
      <c r="QSQ115" s="376"/>
      <c r="QSR115" s="376"/>
      <c r="QSS115" s="376"/>
      <c r="QST115" s="376"/>
      <c r="QSU115" s="376"/>
      <c r="QSV115" s="376"/>
      <c r="QSW115" s="376"/>
      <c r="QSX115" s="376"/>
      <c r="QSY115" s="376"/>
      <c r="QSZ115" s="376"/>
      <c r="QTA115" s="376"/>
      <c r="QTB115" s="376"/>
      <c r="QTC115" s="376"/>
      <c r="QTD115" s="376"/>
      <c r="QTE115" s="376"/>
      <c r="QTF115" s="376"/>
      <c r="QTG115" s="376"/>
      <c r="QTH115" s="376"/>
      <c r="QTI115" s="376"/>
      <c r="QTJ115" s="376"/>
      <c r="QTK115" s="376"/>
      <c r="QTL115" s="376"/>
      <c r="QTM115" s="376"/>
      <c r="QTN115" s="376"/>
      <c r="QTO115" s="376"/>
      <c r="QTP115" s="376"/>
      <c r="QTQ115" s="376"/>
      <c r="QTR115" s="376"/>
      <c r="QTS115" s="376"/>
      <c r="QTT115" s="376"/>
      <c r="QTU115" s="376"/>
      <c r="QTV115" s="376"/>
      <c r="QTW115" s="376"/>
      <c r="QTX115" s="376"/>
      <c r="QTY115" s="376"/>
      <c r="QTZ115" s="376"/>
      <c r="QUA115" s="376"/>
      <c r="QUB115" s="376"/>
      <c r="QUC115" s="376"/>
      <c r="QUD115" s="376"/>
      <c r="QUE115" s="376"/>
      <c r="QUF115" s="376"/>
      <c r="QUG115" s="376"/>
      <c r="QUH115" s="376"/>
      <c r="QUI115" s="376"/>
      <c r="QUJ115" s="376"/>
      <c r="QUK115" s="376"/>
      <c r="QUL115" s="376"/>
      <c r="QUM115" s="376"/>
      <c r="QUN115" s="376"/>
      <c r="QUO115" s="376"/>
      <c r="QUP115" s="376"/>
      <c r="QUQ115" s="376"/>
      <c r="QUR115" s="376"/>
      <c r="QUS115" s="376"/>
      <c r="QUT115" s="376"/>
      <c r="QUU115" s="376"/>
      <c r="QUV115" s="376"/>
      <c r="QUW115" s="376"/>
      <c r="QUX115" s="376"/>
      <c r="QUY115" s="376"/>
      <c r="QUZ115" s="376"/>
      <c r="QVA115" s="376"/>
      <c r="QVB115" s="376"/>
      <c r="QVC115" s="376"/>
      <c r="QVD115" s="376"/>
      <c r="QVE115" s="376"/>
      <c r="QVF115" s="376"/>
      <c r="QVG115" s="376"/>
      <c r="QVH115" s="376"/>
      <c r="QVI115" s="376"/>
      <c r="QVJ115" s="376"/>
      <c r="QVK115" s="376"/>
      <c r="QVL115" s="376"/>
      <c r="QVM115" s="376"/>
      <c r="QVN115" s="376"/>
      <c r="QVO115" s="376"/>
      <c r="QVP115" s="376"/>
      <c r="QVQ115" s="376"/>
      <c r="QVR115" s="376"/>
      <c r="QVS115" s="376"/>
      <c r="QVT115" s="376"/>
      <c r="QVU115" s="376"/>
      <c r="QVV115" s="376"/>
      <c r="QVW115" s="376"/>
      <c r="QVX115" s="376"/>
      <c r="QVY115" s="376"/>
      <c r="QVZ115" s="376"/>
      <c r="QWA115" s="376"/>
      <c r="QWB115" s="376"/>
      <c r="QWC115" s="376"/>
      <c r="QWD115" s="376"/>
      <c r="QWE115" s="376"/>
      <c r="QWF115" s="376"/>
      <c r="QWG115" s="376"/>
      <c r="QWH115" s="376"/>
      <c r="QWI115" s="376"/>
      <c r="QWJ115" s="376"/>
      <c r="QWK115" s="376"/>
      <c r="QWL115" s="376"/>
      <c r="QWM115" s="376"/>
      <c r="QWN115" s="376"/>
      <c r="QWO115" s="376"/>
      <c r="QWP115" s="376"/>
      <c r="QWQ115" s="376"/>
      <c r="QWR115" s="376"/>
      <c r="QWS115" s="376"/>
      <c r="QWT115" s="376"/>
      <c r="QWU115" s="376"/>
      <c r="QWV115" s="376"/>
      <c r="QWW115" s="376"/>
      <c r="QWX115" s="376"/>
      <c r="QWY115" s="376"/>
      <c r="QWZ115" s="376"/>
      <c r="QXA115" s="376"/>
      <c r="QXB115" s="376"/>
      <c r="QXC115" s="376"/>
      <c r="QXD115" s="376"/>
      <c r="QXE115" s="376"/>
      <c r="QXF115" s="376"/>
      <c r="QXG115" s="376"/>
      <c r="QXH115" s="376"/>
      <c r="QXI115" s="376"/>
      <c r="QXJ115" s="376"/>
      <c r="QXK115" s="376"/>
      <c r="QXL115" s="376"/>
      <c r="QXM115" s="376"/>
      <c r="QXN115" s="376"/>
      <c r="QXO115" s="376"/>
      <c r="QXP115" s="376"/>
      <c r="QXQ115" s="376"/>
      <c r="QXR115" s="376"/>
      <c r="QXS115" s="376"/>
      <c r="QXT115" s="376"/>
      <c r="QXU115" s="376"/>
      <c r="QXV115" s="376"/>
      <c r="QXW115" s="376"/>
      <c r="QXX115" s="376"/>
      <c r="QXY115" s="376"/>
      <c r="QXZ115" s="376"/>
      <c r="QYA115" s="376"/>
      <c r="QYB115" s="376"/>
      <c r="QYC115" s="376"/>
      <c r="QYD115" s="376"/>
      <c r="QYE115" s="376"/>
      <c r="QYF115" s="376"/>
      <c r="QYG115" s="376"/>
      <c r="QYH115" s="376"/>
      <c r="QYI115" s="376"/>
      <c r="QYJ115" s="376"/>
      <c r="QYK115" s="376"/>
      <c r="QYL115" s="376"/>
      <c r="QYM115" s="376"/>
      <c r="QYN115" s="376"/>
      <c r="QYO115" s="376"/>
      <c r="QYP115" s="376"/>
      <c r="QYQ115" s="376"/>
      <c r="QYR115" s="376"/>
      <c r="QYS115" s="376"/>
      <c r="QYT115" s="376"/>
      <c r="QYU115" s="376"/>
      <c r="QYV115" s="376"/>
      <c r="QYW115" s="376"/>
      <c r="QYX115" s="376"/>
      <c r="QYY115" s="376"/>
      <c r="QYZ115" s="376"/>
      <c r="QZA115" s="376"/>
      <c r="QZB115" s="376"/>
      <c r="QZC115" s="376"/>
      <c r="QZD115" s="376"/>
      <c r="QZE115" s="376"/>
      <c r="QZF115" s="376"/>
      <c r="QZG115" s="376"/>
      <c r="QZH115" s="376"/>
      <c r="QZI115" s="376"/>
      <c r="QZJ115" s="376"/>
      <c r="QZK115" s="376"/>
      <c r="QZL115" s="376"/>
      <c r="QZM115" s="376"/>
      <c r="QZN115" s="376"/>
      <c r="QZO115" s="376"/>
      <c r="QZP115" s="376"/>
      <c r="QZQ115" s="376"/>
      <c r="QZR115" s="376"/>
      <c r="QZS115" s="376"/>
      <c r="QZT115" s="376"/>
      <c r="QZU115" s="376"/>
      <c r="QZV115" s="376"/>
      <c r="QZW115" s="376"/>
      <c r="QZX115" s="376"/>
      <c r="QZY115" s="376"/>
      <c r="QZZ115" s="376"/>
      <c r="RAA115" s="376"/>
      <c r="RAB115" s="376"/>
      <c r="RAC115" s="376"/>
      <c r="RAD115" s="376"/>
      <c r="RAE115" s="376"/>
      <c r="RAF115" s="376"/>
      <c r="RAG115" s="376"/>
      <c r="RAH115" s="376"/>
      <c r="RAI115" s="376"/>
      <c r="RAJ115" s="376"/>
      <c r="RAK115" s="376"/>
      <c r="RAL115" s="376"/>
      <c r="RAM115" s="376"/>
      <c r="RAN115" s="376"/>
      <c r="RAO115" s="376"/>
      <c r="RAP115" s="376"/>
      <c r="RAQ115" s="376"/>
      <c r="RAR115" s="376"/>
      <c r="RAS115" s="376"/>
      <c r="RAT115" s="376"/>
      <c r="RAU115" s="376"/>
      <c r="RAV115" s="376"/>
      <c r="RAW115" s="376"/>
      <c r="RAX115" s="376"/>
      <c r="RAY115" s="376"/>
      <c r="RAZ115" s="376"/>
      <c r="RBA115" s="376"/>
      <c r="RBB115" s="376"/>
      <c r="RBC115" s="376"/>
      <c r="RBD115" s="376"/>
      <c r="RBE115" s="376"/>
      <c r="RBF115" s="376"/>
      <c r="RBG115" s="376"/>
      <c r="RBH115" s="376"/>
      <c r="RBI115" s="376"/>
      <c r="RBJ115" s="376"/>
      <c r="RBK115" s="376"/>
      <c r="RBL115" s="376"/>
      <c r="RBM115" s="376"/>
      <c r="RBN115" s="376"/>
      <c r="RBO115" s="376"/>
      <c r="RBP115" s="376"/>
      <c r="RBQ115" s="376"/>
      <c r="RBR115" s="376"/>
      <c r="RBS115" s="376"/>
      <c r="RBT115" s="376"/>
      <c r="RBU115" s="376"/>
      <c r="RBV115" s="376"/>
      <c r="RBW115" s="376"/>
      <c r="RBX115" s="376"/>
      <c r="RBY115" s="376"/>
      <c r="RBZ115" s="376"/>
      <c r="RCA115" s="376"/>
      <c r="RCB115" s="376"/>
      <c r="RCC115" s="376"/>
      <c r="RCD115" s="376"/>
      <c r="RCE115" s="376"/>
      <c r="RCF115" s="376"/>
      <c r="RCG115" s="376"/>
      <c r="RCH115" s="376"/>
      <c r="RCI115" s="376"/>
      <c r="RCJ115" s="376"/>
      <c r="RCK115" s="376"/>
      <c r="RCL115" s="376"/>
      <c r="RCM115" s="376"/>
      <c r="RCN115" s="376"/>
      <c r="RCO115" s="376"/>
      <c r="RCP115" s="376"/>
      <c r="RCQ115" s="376"/>
      <c r="RCR115" s="376"/>
      <c r="RCS115" s="376"/>
      <c r="RCT115" s="376"/>
      <c r="RCU115" s="376"/>
      <c r="RCV115" s="376"/>
      <c r="RCW115" s="376"/>
      <c r="RCX115" s="376"/>
      <c r="RCY115" s="376"/>
      <c r="RCZ115" s="376"/>
      <c r="RDA115" s="376"/>
      <c r="RDB115" s="376"/>
      <c r="RDC115" s="376"/>
      <c r="RDD115" s="376"/>
      <c r="RDE115" s="376"/>
      <c r="RDF115" s="376"/>
      <c r="RDG115" s="376"/>
      <c r="RDH115" s="376"/>
      <c r="RDI115" s="376"/>
      <c r="RDJ115" s="376"/>
      <c r="RDK115" s="376"/>
      <c r="RDL115" s="376"/>
      <c r="RDM115" s="376"/>
      <c r="RDN115" s="376"/>
      <c r="RDO115" s="376"/>
      <c r="RDP115" s="376"/>
      <c r="RDQ115" s="376"/>
      <c r="RDR115" s="376"/>
      <c r="RDS115" s="376"/>
      <c r="RDT115" s="376"/>
      <c r="RDU115" s="376"/>
      <c r="RDV115" s="376"/>
      <c r="RDW115" s="376"/>
      <c r="RDX115" s="376"/>
      <c r="RDY115" s="376"/>
      <c r="RDZ115" s="376"/>
      <c r="REA115" s="376"/>
      <c r="REB115" s="376"/>
      <c r="REC115" s="376"/>
      <c r="RED115" s="376"/>
      <c r="REE115" s="376"/>
      <c r="REF115" s="376"/>
      <c r="REG115" s="376"/>
      <c r="REH115" s="376"/>
      <c r="REI115" s="376"/>
      <c r="REJ115" s="376"/>
      <c r="REK115" s="376"/>
      <c r="REL115" s="376"/>
      <c r="REM115" s="376"/>
      <c r="REN115" s="376"/>
      <c r="REO115" s="376"/>
      <c r="REP115" s="376"/>
      <c r="REQ115" s="376"/>
      <c r="RER115" s="376"/>
      <c r="RES115" s="376"/>
      <c r="RET115" s="376"/>
      <c r="REU115" s="376"/>
      <c r="REV115" s="376"/>
      <c r="REW115" s="376"/>
      <c r="REX115" s="376"/>
      <c r="REY115" s="376"/>
      <c r="REZ115" s="376"/>
      <c r="RFA115" s="376"/>
      <c r="RFB115" s="376"/>
      <c r="RFC115" s="376"/>
      <c r="RFD115" s="376"/>
      <c r="RFE115" s="376"/>
      <c r="RFF115" s="376"/>
      <c r="RFG115" s="376"/>
      <c r="RFH115" s="376"/>
      <c r="RFI115" s="376"/>
      <c r="RFJ115" s="376"/>
      <c r="RFK115" s="376"/>
      <c r="RFL115" s="376"/>
      <c r="RFM115" s="376"/>
      <c r="RFN115" s="376"/>
      <c r="RFO115" s="376"/>
      <c r="RFP115" s="376"/>
      <c r="RFQ115" s="376"/>
      <c r="RFR115" s="376"/>
      <c r="RFS115" s="376"/>
      <c r="RFT115" s="376"/>
      <c r="RFU115" s="376"/>
      <c r="RFV115" s="376"/>
      <c r="RFW115" s="376"/>
      <c r="RFX115" s="376"/>
      <c r="RFY115" s="376"/>
      <c r="RFZ115" s="376"/>
      <c r="RGA115" s="376"/>
      <c r="RGB115" s="376"/>
      <c r="RGC115" s="376"/>
      <c r="RGD115" s="376"/>
      <c r="RGE115" s="376"/>
      <c r="RGF115" s="376"/>
      <c r="RGG115" s="376"/>
      <c r="RGH115" s="376"/>
      <c r="RGI115" s="376"/>
      <c r="RGJ115" s="376"/>
      <c r="RGK115" s="376"/>
      <c r="RGL115" s="376"/>
      <c r="RGM115" s="376"/>
      <c r="RGN115" s="376"/>
      <c r="RGO115" s="376"/>
      <c r="RGP115" s="376"/>
      <c r="RGQ115" s="376"/>
      <c r="RGR115" s="376"/>
      <c r="RGS115" s="376"/>
      <c r="RGT115" s="376"/>
      <c r="RGU115" s="376"/>
      <c r="RGV115" s="376"/>
      <c r="RGW115" s="376"/>
      <c r="RGX115" s="376"/>
      <c r="RGY115" s="376"/>
      <c r="RGZ115" s="376"/>
      <c r="RHA115" s="376"/>
      <c r="RHB115" s="376"/>
      <c r="RHC115" s="376"/>
      <c r="RHD115" s="376"/>
      <c r="RHE115" s="376"/>
      <c r="RHF115" s="376"/>
      <c r="RHG115" s="376"/>
      <c r="RHH115" s="376"/>
      <c r="RHI115" s="376"/>
      <c r="RHJ115" s="376"/>
      <c r="RHK115" s="376"/>
      <c r="RHL115" s="376"/>
      <c r="RHM115" s="376"/>
      <c r="RHN115" s="376"/>
      <c r="RHO115" s="376"/>
      <c r="RHP115" s="376"/>
      <c r="RHQ115" s="376"/>
      <c r="RHR115" s="376"/>
      <c r="RHS115" s="376"/>
      <c r="RHT115" s="376"/>
      <c r="RHU115" s="376"/>
      <c r="RHV115" s="376"/>
      <c r="RHW115" s="376"/>
      <c r="RHX115" s="376"/>
      <c r="RHY115" s="376"/>
      <c r="RHZ115" s="376"/>
      <c r="RIA115" s="376"/>
      <c r="RIB115" s="376"/>
      <c r="RIC115" s="376"/>
      <c r="RID115" s="376"/>
      <c r="RIE115" s="376"/>
      <c r="RIF115" s="376"/>
      <c r="RIG115" s="376"/>
      <c r="RIH115" s="376"/>
      <c r="RII115" s="376"/>
      <c r="RIJ115" s="376"/>
      <c r="RIK115" s="376"/>
      <c r="RIL115" s="376"/>
      <c r="RIM115" s="376"/>
      <c r="RIN115" s="376"/>
      <c r="RIO115" s="376"/>
      <c r="RIP115" s="376"/>
      <c r="RIQ115" s="376"/>
      <c r="RIR115" s="376"/>
      <c r="RIS115" s="376"/>
      <c r="RIT115" s="376"/>
      <c r="RIU115" s="376"/>
      <c r="RIV115" s="376"/>
      <c r="RIW115" s="376"/>
      <c r="RIX115" s="376"/>
      <c r="RIY115" s="376"/>
      <c r="RIZ115" s="376"/>
      <c r="RJA115" s="376"/>
      <c r="RJB115" s="376"/>
      <c r="RJC115" s="376"/>
      <c r="RJD115" s="376"/>
      <c r="RJE115" s="376"/>
      <c r="RJF115" s="376"/>
      <c r="RJG115" s="376"/>
      <c r="RJH115" s="376"/>
      <c r="RJI115" s="376"/>
      <c r="RJJ115" s="376"/>
      <c r="RJK115" s="376"/>
      <c r="RJL115" s="376"/>
      <c r="RJM115" s="376"/>
      <c r="RJN115" s="376"/>
      <c r="RJO115" s="376"/>
      <c r="RJP115" s="376"/>
      <c r="RJQ115" s="376"/>
      <c r="RJR115" s="376"/>
      <c r="RJS115" s="376"/>
      <c r="RJT115" s="376"/>
      <c r="RJU115" s="376"/>
      <c r="RJV115" s="376"/>
      <c r="RJW115" s="376"/>
      <c r="RJX115" s="376"/>
      <c r="RJY115" s="376"/>
      <c r="RJZ115" s="376"/>
      <c r="RKA115" s="376"/>
      <c r="RKB115" s="376"/>
      <c r="RKC115" s="376"/>
      <c r="RKD115" s="376"/>
      <c r="RKE115" s="376"/>
      <c r="RKF115" s="376"/>
      <c r="RKG115" s="376"/>
      <c r="RKH115" s="376"/>
      <c r="RKI115" s="376"/>
      <c r="RKJ115" s="376"/>
      <c r="RKK115" s="376"/>
      <c r="RKL115" s="376"/>
      <c r="RKM115" s="376"/>
      <c r="RKN115" s="376"/>
      <c r="RKO115" s="376"/>
      <c r="RKP115" s="376"/>
      <c r="RKQ115" s="376"/>
      <c r="RKR115" s="376"/>
      <c r="RKS115" s="376"/>
      <c r="RKT115" s="376"/>
      <c r="RKU115" s="376"/>
      <c r="RKV115" s="376"/>
      <c r="RKW115" s="376"/>
      <c r="RKX115" s="376"/>
      <c r="RKY115" s="376"/>
      <c r="RKZ115" s="376"/>
      <c r="RLA115" s="376"/>
      <c r="RLB115" s="376"/>
      <c r="RLC115" s="376"/>
      <c r="RLD115" s="376"/>
      <c r="RLE115" s="376"/>
      <c r="RLF115" s="376"/>
      <c r="RLG115" s="376"/>
      <c r="RLH115" s="376"/>
      <c r="RLI115" s="376"/>
      <c r="RLJ115" s="376"/>
      <c r="RLK115" s="376"/>
      <c r="RLL115" s="376"/>
      <c r="RLM115" s="376"/>
      <c r="RLN115" s="376"/>
      <c r="RLO115" s="376"/>
      <c r="RLP115" s="376"/>
      <c r="RLQ115" s="376"/>
      <c r="RLR115" s="376"/>
      <c r="RLS115" s="376"/>
      <c r="RLT115" s="376"/>
      <c r="RLU115" s="376"/>
      <c r="RLV115" s="376"/>
      <c r="RLW115" s="376"/>
      <c r="RLX115" s="376"/>
      <c r="RLY115" s="376"/>
      <c r="RLZ115" s="376"/>
      <c r="RMA115" s="376"/>
      <c r="RMB115" s="376"/>
      <c r="RMC115" s="376"/>
      <c r="RMD115" s="376"/>
      <c r="RME115" s="376"/>
      <c r="RMF115" s="376"/>
      <c r="RMG115" s="376"/>
      <c r="RMH115" s="376"/>
      <c r="RMI115" s="376"/>
      <c r="RMJ115" s="376"/>
      <c r="RMK115" s="376"/>
      <c r="RML115" s="376"/>
      <c r="RMM115" s="376"/>
      <c r="RMN115" s="376"/>
      <c r="RMO115" s="376"/>
      <c r="RMP115" s="376"/>
      <c r="RMQ115" s="376"/>
      <c r="RMR115" s="376"/>
      <c r="RMS115" s="376"/>
      <c r="RMT115" s="376"/>
      <c r="RMU115" s="376"/>
      <c r="RMV115" s="376"/>
      <c r="RMW115" s="376"/>
      <c r="RMX115" s="376"/>
      <c r="RMY115" s="376"/>
      <c r="RMZ115" s="376"/>
      <c r="RNA115" s="376"/>
      <c r="RNB115" s="376"/>
      <c r="RNC115" s="376"/>
      <c r="RND115" s="376"/>
      <c r="RNE115" s="376"/>
      <c r="RNF115" s="376"/>
      <c r="RNG115" s="376"/>
      <c r="RNH115" s="376"/>
      <c r="RNI115" s="376"/>
      <c r="RNJ115" s="376"/>
      <c r="RNK115" s="376"/>
      <c r="RNL115" s="376"/>
      <c r="RNM115" s="376"/>
      <c r="RNN115" s="376"/>
      <c r="RNO115" s="376"/>
      <c r="RNP115" s="376"/>
      <c r="RNQ115" s="376"/>
      <c r="RNR115" s="376"/>
      <c r="RNS115" s="376"/>
      <c r="RNT115" s="376"/>
      <c r="RNU115" s="376"/>
      <c r="RNV115" s="376"/>
      <c r="RNW115" s="376"/>
      <c r="RNX115" s="376"/>
      <c r="RNY115" s="376"/>
      <c r="RNZ115" s="376"/>
      <c r="ROA115" s="376"/>
      <c r="ROB115" s="376"/>
      <c r="ROC115" s="376"/>
      <c r="ROD115" s="376"/>
      <c r="ROE115" s="376"/>
      <c r="ROF115" s="376"/>
      <c r="ROG115" s="376"/>
      <c r="ROH115" s="376"/>
      <c r="ROI115" s="376"/>
      <c r="ROJ115" s="376"/>
      <c r="ROK115" s="376"/>
      <c r="ROL115" s="376"/>
      <c r="ROM115" s="376"/>
      <c r="RON115" s="376"/>
      <c r="ROO115" s="376"/>
      <c r="ROP115" s="376"/>
      <c r="ROQ115" s="376"/>
      <c r="ROR115" s="376"/>
      <c r="ROS115" s="376"/>
      <c r="ROT115" s="376"/>
      <c r="ROU115" s="376"/>
      <c r="ROV115" s="376"/>
      <c r="ROW115" s="376"/>
      <c r="ROX115" s="376"/>
      <c r="ROY115" s="376"/>
      <c r="ROZ115" s="376"/>
      <c r="RPA115" s="376"/>
      <c r="RPB115" s="376"/>
      <c r="RPC115" s="376"/>
      <c r="RPD115" s="376"/>
      <c r="RPE115" s="376"/>
      <c r="RPF115" s="376"/>
      <c r="RPG115" s="376"/>
      <c r="RPH115" s="376"/>
      <c r="RPI115" s="376"/>
      <c r="RPJ115" s="376"/>
      <c r="RPK115" s="376"/>
      <c r="RPL115" s="376"/>
      <c r="RPM115" s="376"/>
      <c r="RPN115" s="376"/>
      <c r="RPO115" s="376"/>
      <c r="RPP115" s="376"/>
      <c r="RPQ115" s="376"/>
      <c r="RPR115" s="376"/>
      <c r="RPS115" s="376"/>
      <c r="RPT115" s="376"/>
      <c r="RPU115" s="376"/>
      <c r="RPV115" s="376"/>
      <c r="RPW115" s="376"/>
      <c r="RPX115" s="376"/>
      <c r="RPY115" s="376"/>
      <c r="RPZ115" s="376"/>
      <c r="RQA115" s="376"/>
      <c r="RQB115" s="376"/>
      <c r="RQC115" s="376"/>
      <c r="RQD115" s="376"/>
      <c r="RQE115" s="376"/>
      <c r="RQF115" s="376"/>
      <c r="RQG115" s="376"/>
      <c r="RQH115" s="376"/>
      <c r="RQI115" s="376"/>
      <c r="RQJ115" s="376"/>
      <c r="RQK115" s="376"/>
      <c r="RQL115" s="376"/>
      <c r="RQM115" s="376"/>
      <c r="RQN115" s="376"/>
      <c r="RQO115" s="376"/>
      <c r="RQP115" s="376"/>
      <c r="RQQ115" s="376"/>
      <c r="RQR115" s="376"/>
      <c r="RQS115" s="376"/>
      <c r="RQT115" s="376"/>
      <c r="RQU115" s="376"/>
      <c r="RQV115" s="376"/>
      <c r="RQW115" s="376"/>
      <c r="RQX115" s="376"/>
      <c r="RQY115" s="376"/>
      <c r="RQZ115" s="376"/>
      <c r="RRA115" s="376"/>
      <c r="RRB115" s="376"/>
      <c r="RRC115" s="376"/>
      <c r="RRD115" s="376"/>
      <c r="RRE115" s="376"/>
      <c r="RRF115" s="376"/>
      <c r="RRG115" s="376"/>
      <c r="RRH115" s="376"/>
      <c r="RRI115" s="376"/>
      <c r="RRJ115" s="376"/>
      <c r="RRK115" s="376"/>
      <c r="RRL115" s="376"/>
      <c r="RRM115" s="376"/>
      <c r="RRN115" s="376"/>
      <c r="RRO115" s="376"/>
      <c r="RRP115" s="376"/>
      <c r="RRQ115" s="376"/>
      <c r="RRR115" s="376"/>
      <c r="RRS115" s="376"/>
      <c r="RRT115" s="376"/>
      <c r="RRU115" s="376"/>
      <c r="RRV115" s="376"/>
      <c r="RRW115" s="376"/>
      <c r="RRX115" s="376"/>
      <c r="RRY115" s="376"/>
      <c r="RRZ115" s="376"/>
      <c r="RSA115" s="376"/>
      <c r="RSB115" s="376"/>
      <c r="RSC115" s="376"/>
      <c r="RSD115" s="376"/>
      <c r="RSE115" s="376"/>
      <c r="RSF115" s="376"/>
      <c r="RSG115" s="376"/>
      <c r="RSH115" s="376"/>
      <c r="RSI115" s="376"/>
      <c r="RSJ115" s="376"/>
      <c r="RSK115" s="376"/>
      <c r="RSL115" s="376"/>
      <c r="RSM115" s="376"/>
      <c r="RSN115" s="376"/>
      <c r="RSO115" s="376"/>
      <c r="RSP115" s="376"/>
      <c r="RSQ115" s="376"/>
      <c r="RSR115" s="376"/>
      <c r="RSS115" s="376"/>
      <c r="RST115" s="376"/>
      <c r="RSU115" s="376"/>
      <c r="RSV115" s="376"/>
      <c r="RSW115" s="376"/>
      <c r="RSX115" s="376"/>
      <c r="RSY115" s="376"/>
      <c r="RSZ115" s="376"/>
      <c r="RTA115" s="376"/>
      <c r="RTB115" s="376"/>
      <c r="RTC115" s="376"/>
      <c r="RTD115" s="376"/>
      <c r="RTE115" s="376"/>
      <c r="RTF115" s="376"/>
      <c r="RTG115" s="376"/>
      <c r="RTH115" s="376"/>
      <c r="RTI115" s="376"/>
      <c r="RTJ115" s="376"/>
      <c r="RTK115" s="376"/>
      <c r="RTL115" s="376"/>
      <c r="RTM115" s="376"/>
      <c r="RTN115" s="376"/>
      <c r="RTO115" s="376"/>
      <c r="RTP115" s="376"/>
      <c r="RTQ115" s="376"/>
      <c r="RTR115" s="376"/>
      <c r="RTS115" s="376"/>
      <c r="RTT115" s="376"/>
      <c r="RTU115" s="376"/>
      <c r="RTV115" s="376"/>
      <c r="RTW115" s="376"/>
      <c r="RTX115" s="376"/>
      <c r="RTY115" s="376"/>
      <c r="RTZ115" s="376"/>
      <c r="RUA115" s="376"/>
      <c r="RUB115" s="376"/>
      <c r="RUC115" s="376"/>
      <c r="RUD115" s="376"/>
      <c r="RUE115" s="376"/>
      <c r="RUF115" s="376"/>
      <c r="RUG115" s="376"/>
      <c r="RUH115" s="376"/>
      <c r="RUI115" s="376"/>
      <c r="RUJ115" s="376"/>
      <c r="RUK115" s="376"/>
      <c r="RUL115" s="376"/>
      <c r="RUM115" s="376"/>
      <c r="RUN115" s="376"/>
      <c r="RUO115" s="376"/>
      <c r="RUP115" s="376"/>
      <c r="RUQ115" s="376"/>
      <c r="RUR115" s="376"/>
      <c r="RUS115" s="376"/>
      <c r="RUT115" s="376"/>
      <c r="RUU115" s="376"/>
      <c r="RUV115" s="376"/>
      <c r="RUW115" s="376"/>
      <c r="RUX115" s="376"/>
      <c r="RUY115" s="376"/>
      <c r="RUZ115" s="376"/>
      <c r="RVA115" s="376"/>
      <c r="RVB115" s="376"/>
      <c r="RVC115" s="376"/>
      <c r="RVD115" s="376"/>
      <c r="RVE115" s="376"/>
      <c r="RVF115" s="376"/>
      <c r="RVG115" s="376"/>
      <c r="RVH115" s="376"/>
      <c r="RVI115" s="376"/>
      <c r="RVJ115" s="376"/>
      <c r="RVK115" s="376"/>
      <c r="RVL115" s="376"/>
      <c r="RVM115" s="376"/>
      <c r="RVN115" s="376"/>
      <c r="RVO115" s="376"/>
      <c r="RVP115" s="376"/>
      <c r="RVQ115" s="376"/>
      <c r="RVR115" s="376"/>
      <c r="RVS115" s="376"/>
      <c r="RVT115" s="376"/>
      <c r="RVU115" s="376"/>
      <c r="RVV115" s="376"/>
      <c r="RVW115" s="376"/>
      <c r="RVX115" s="376"/>
      <c r="RVY115" s="376"/>
      <c r="RVZ115" s="376"/>
      <c r="RWA115" s="376"/>
      <c r="RWB115" s="376"/>
      <c r="RWC115" s="376"/>
      <c r="RWD115" s="376"/>
      <c r="RWE115" s="376"/>
      <c r="RWF115" s="376"/>
      <c r="RWG115" s="376"/>
      <c r="RWH115" s="376"/>
      <c r="RWI115" s="376"/>
      <c r="RWJ115" s="376"/>
      <c r="RWK115" s="376"/>
      <c r="RWL115" s="376"/>
      <c r="RWM115" s="376"/>
      <c r="RWN115" s="376"/>
      <c r="RWO115" s="376"/>
      <c r="RWP115" s="376"/>
      <c r="RWQ115" s="376"/>
      <c r="RWR115" s="376"/>
      <c r="RWS115" s="376"/>
      <c r="RWT115" s="376"/>
      <c r="RWU115" s="376"/>
      <c r="RWV115" s="376"/>
      <c r="RWW115" s="376"/>
      <c r="RWX115" s="376"/>
      <c r="RWY115" s="376"/>
      <c r="RWZ115" s="376"/>
      <c r="RXA115" s="376"/>
      <c r="RXB115" s="376"/>
      <c r="RXC115" s="376"/>
      <c r="RXD115" s="376"/>
      <c r="RXE115" s="376"/>
      <c r="RXF115" s="376"/>
      <c r="RXG115" s="376"/>
      <c r="RXH115" s="376"/>
      <c r="RXI115" s="376"/>
      <c r="RXJ115" s="376"/>
      <c r="RXK115" s="376"/>
      <c r="RXL115" s="376"/>
      <c r="RXM115" s="376"/>
      <c r="RXN115" s="376"/>
      <c r="RXO115" s="376"/>
      <c r="RXP115" s="376"/>
      <c r="RXQ115" s="376"/>
      <c r="RXR115" s="376"/>
      <c r="RXS115" s="376"/>
      <c r="RXT115" s="376"/>
      <c r="RXU115" s="376"/>
      <c r="RXV115" s="376"/>
      <c r="RXW115" s="376"/>
      <c r="RXX115" s="376"/>
      <c r="RXY115" s="376"/>
      <c r="RXZ115" s="376"/>
      <c r="RYA115" s="376"/>
      <c r="RYB115" s="376"/>
      <c r="RYC115" s="376"/>
      <c r="RYD115" s="376"/>
      <c r="RYE115" s="376"/>
      <c r="RYF115" s="376"/>
      <c r="RYG115" s="376"/>
      <c r="RYH115" s="376"/>
      <c r="RYI115" s="376"/>
      <c r="RYJ115" s="376"/>
      <c r="RYK115" s="376"/>
      <c r="RYL115" s="376"/>
      <c r="RYM115" s="376"/>
      <c r="RYN115" s="376"/>
      <c r="RYO115" s="376"/>
      <c r="RYP115" s="376"/>
      <c r="RYQ115" s="376"/>
      <c r="RYR115" s="376"/>
      <c r="RYS115" s="376"/>
      <c r="RYT115" s="376"/>
      <c r="RYU115" s="376"/>
      <c r="RYV115" s="376"/>
      <c r="RYW115" s="376"/>
      <c r="RYX115" s="376"/>
      <c r="RYY115" s="376"/>
      <c r="RYZ115" s="376"/>
      <c r="RZA115" s="376"/>
      <c r="RZB115" s="376"/>
      <c r="RZC115" s="376"/>
      <c r="RZD115" s="376"/>
      <c r="RZE115" s="376"/>
      <c r="RZF115" s="376"/>
      <c r="RZG115" s="376"/>
      <c r="RZH115" s="376"/>
      <c r="RZI115" s="376"/>
      <c r="RZJ115" s="376"/>
      <c r="RZK115" s="376"/>
      <c r="RZL115" s="376"/>
      <c r="RZM115" s="376"/>
      <c r="RZN115" s="376"/>
      <c r="RZO115" s="376"/>
      <c r="RZP115" s="376"/>
      <c r="RZQ115" s="376"/>
      <c r="RZR115" s="376"/>
      <c r="RZS115" s="376"/>
      <c r="RZT115" s="376"/>
      <c r="RZU115" s="376"/>
      <c r="RZV115" s="376"/>
      <c r="RZW115" s="376"/>
      <c r="RZX115" s="376"/>
      <c r="RZY115" s="376"/>
      <c r="RZZ115" s="376"/>
      <c r="SAA115" s="376"/>
      <c r="SAB115" s="376"/>
      <c r="SAC115" s="376"/>
      <c r="SAD115" s="376"/>
      <c r="SAE115" s="376"/>
      <c r="SAF115" s="376"/>
      <c r="SAG115" s="376"/>
      <c r="SAH115" s="376"/>
      <c r="SAI115" s="376"/>
      <c r="SAJ115" s="376"/>
      <c r="SAK115" s="376"/>
      <c r="SAL115" s="376"/>
      <c r="SAM115" s="376"/>
      <c r="SAN115" s="376"/>
      <c r="SAO115" s="376"/>
      <c r="SAP115" s="376"/>
      <c r="SAQ115" s="376"/>
      <c r="SAR115" s="376"/>
      <c r="SAS115" s="376"/>
      <c r="SAT115" s="376"/>
      <c r="SAU115" s="376"/>
      <c r="SAV115" s="376"/>
      <c r="SAW115" s="376"/>
      <c r="SAX115" s="376"/>
      <c r="SAY115" s="376"/>
      <c r="SAZ115" s="376"/>
      <c r="SBA115" s="376"/>
      <c r="SBB115" s="376"/>
      <c r="SBC115" s="376"/>
      <c r="SBD115" s="376"/>
      <c r="SBE115" s="376"/>
      <c r="SBF115" s="376"/>
      <c r="SBG115" s="376"/>
      <c r="SBH115" s="376"/>
      <c r="SBI115" s="376"/>
      <c r="SBJ115" s="376"/>
      <c r="SBK115" s="376"/>
      <c r="SBL115" s="376"/>
      <c r="SBM115" s="376"/>
      <c r="SBN115" s="376"/>
      <c r="SBO115" s="376"/>
      <c r="SBP115" s="376"/>
      <c r="SBQ115" s="376"/>
      <c r="SBR115" s="376"/>
      <c r="SBS115" s="376"/>
      <c r="SBT115" s="376"/>
      <c r="SBU115" s="376"/>
      <c r="SBV115" s="376"/>
      <c r="SBW115" s="376"/>
      <c r="SBX115" s="376"/>
      <c r="SBY115" s="376"/>
      <c r="SBZ115" s="376"/>
      <c r="SCA115" s="376"/>
      <c r="SCB115" s="376"/>
      <c r="SCC115" s="376"/>
      <c r="SCD115" s="376"/>
      <c r="SCE115" s="376"/>
      <c r="SCF115" s="376"/>
      <c r="SCG115" s="376"/>
      <c r="SCH115" s="376"/>
      <c r="SCI115" s="376"/>
      <c r="SCJ115" s="376"/>
      <c r="SCK115" s="376"/>
      <c r="SCL115" s="376"/>
      <c r="SCM115" s="376"/>
      <c r="SCN115" s="376"/>
      <c r="SCO115" s="376"/>
      <c r="SCP115" s="376"/>
      <c r="SCQ115" s="376"/>
      <c r="SCR115" s="376"/>
      <c r="SCS115" s="376"/>
      <c r="SCT115" s="376"/>
      <c r="SCU115" s="376"/>
      <c r="SCV115" s="376"/>
      <c r="SCW115" s="376"/>
      <c r="SCX115" s="376"/>
      <c r="SCY115" s="376"/>
      <c r="SCZ115" s="376"/>
      <c r="SDA115" s="376"/>
      <c r="SDB115" s="376"/>
      <c r="SDC115" s="376"/>
      <c r="SDD115" s="376"/>
      <c r="SDE115" s="376"/>
      <c r="SDF115" s="376"/>
      <c r="SDG115" s="376"/>
      <c r="SDH115" s="376"/>
      <c r="SDI115" s="376"/>
      <c r="SDJ115" s="376"/>
      <c r="SDK115" s="376"/>
      <c r="SDL115" s="376"/>
      <c r="SDM115" s="376"/>
      <c r="SDN115" s="376"/>
      <c r="SDO115" s="376"/>
      <c r="SDP115" s="376"/>
      <c r="SDQ115" s="376"/>
      <c r="SDR115" s="376"/>
      <c r="SDS115" s="376"/>
      <c r="SDT115" s="376"/>
      <c r="SDU115" s="376"/>
      <c r="SDV115" s="376"/>
      <c r="SDW115" s="376"/>
      <c r="SDX115" s="376"/>
      <c r="SDY115" s="376"/>
      <c r="SDZ115" s="376"/>
      <c r="SEA115" s="376"/>
      <c r="SEB115" s="376"/>
      <c r="SEC115" s="376"/>
      <c r="SED115" s="376"/>
      <c r="SEE115" s="376"/>
      <c r="SEF115" s="376"/>
      <c r="SEG115" s="376"/>
      <c r="SEH115" s="376"/>
      <c r="SEI115" s="376"/>
      <c r="SEJ115" s="376"/>
      <c r="SEK115" s="376"/>
      <c r="SEL115" s="376"/>
      <c r="SEM115" s="376"/>
      <c r="SEN115" s="376"/>
      <c r="SEO115" s="376"/>
      <c r="SEP115" s="376"/>
      <c r="SEQ115" s="376"/>
      <c r="SER115" s="376"/>
      <c r="SES115" s="376"/>
      <c r="SET115" s="376"/>
      <c r="SEU115" s="376"/>
      <c r="SEV115" s="376"/>
      <c r="SEW115" s="376"/>
      <c r="SEX115" s="376"/>
      <c r="SEY115" s="376"/>
      <c r="SEZ115" s="376"/>
      <c r="SFA115" s="376"/>
      <c r="SFB115" s="376"/>
      <c r="SFC115" s="376"/>
      <c r="SFD115" s="376"/>
      <c r="SFE115" s="376"/>
      <c r="SFF115" s="376"/>
      <c r="SFG115" s="376"/>
      <c r="SFH115" s="376"/>
      <c r="SFI115" s="376"/>
      <c r="SFJ115" s="376"/>
      <c r="SFK115" s="376"/>
      <c r="SFL115" s="376"/>
      <c r="SFM115" s="376"/>
      <c r="SFN115" s="376"/>
      <c r="SFO115" s="376"/>
      <c r="SFP115" s="376"/>
      <c r="SFQ115" s="376"/>
      <c r="SFR115" s="376"/>
      <c r="SFS115" s="376"/>
      <c r="SFT115" s="376"/>
      <c r="SFU115" s="376"/>
      <c r="SFV115" s="376"/>
      <c r="SFW115" s="376"/>
      <c r="SFX115" s="376"/>
      <c r="SFY115" s="376"/>
      <c r="SFZ115" s="376"/>
      <c r="SGA115" s="376"/>
      <c r="SGB115" s="376"/>
      <c r="SGC115" s="376"/>
      <c r="SGD115" s="376"/>
      <c r="SGE115" s="376"/>
      <c r="SGF115" s="376"/>
      <c r="SGG115" s="376"/>
      <c r="SGH115" s="376"/>
      <c r="SGI115" s="376"/>
      <c r="SGJ115" s="376"/>
      <c r="SGK115" s="376"/>
      <c r="SGL115" s="376"/>
      <c r="SGM115" s="376"/>
      <c r="SGN115" s="376"/>
      <c r="SGO115" s="376"/>
      <c r="SGP115" s="376"/>
      <c r="SGQ115" s="376"/>
      <c r="SGR115" s="376"/>
      <c r="SGS115" s="376"/>
      <c r="SGT115" s="376"/>
      <c r="SGU115" s="376"/>
      <c r="SGV115" s="376"/>
      <c r="SGW115" s="376"/>
      <c r="SGX115" s="376"/>
      <c r="SGY115" s="376"/>
      <c r="SGZ115" s="376"/>
      <c r="SHA115" s="376"/>
      <c r="SHB115" s="376"/>
      <c r="SHC115" s="376"/>
      <c r="SHD115" s="376"/>
      <c r="SHE115" s="376"/>
      <c r="SHF115" s="376"/>
      <c r="SHG115" s="376"/>
      <c r="SHH115" s="376"/>
      <c r="SHI115" s="376"/>
      <c r="SHJ115" s="376"/>
      <c r="SHK115" s="376"/>
      <c r="SHL115" s="376"/>
      <c r="SHM115" s="376"/>
      <c r="SHN115" s="376"/>
      <c r="SHO115" s="376"/>
      <c r="SHP115" s="376"/>
      <c r="SHQ115" s="376"/>
      <c r="SHR115" s="376"/>
      <c r="SHS115" s="376"/>
      <c r="SHT115" s="376"/>
      <c r="SHU115" s="376"/>
      <c r="SHV115" s="376"/>
      <c r="SHW115" s="376"/>
      <c r="SHX115" s="376"/>
      <c r="SHY115" s="376"/>
      <c r="SHZ115" s="376"/>
      <c r="SIA115" s="376"/>
      <c r="SIB115" s="376"/>
      <c r="SIC115" s="376"/>
      <c r="SID115" s="376"/>
      <c r="SIE115" s="376"/>
      <c r="SIF115" s="376"/>
      <c r="SIG115" s="376"/>
      <c r="SIH115" s="376"/>
      <c r="SII115" s="376"/>
      <c r="SIJ115" s="376"/>
      <c r="SIK115" s="376"/>
      <c r="SIL115" s="376"/>
      <c r="SIM115" s="376"/>
      <c r="SIN115" s="376"/>
      <c r="SIO115" s="376"/>
      <c r="SIP115" s="376"/>
      <c r="SIQ115" s="376"/>
      <c r="SIR115" s="376"/>
      <c r="SIS115" s="376"/>
      <c r="SIT115" s="376"/>
      <c r="SIU115" s="376"/>
      <c r="SIV115" s="376"/>
      <c r="SIW115" s="376"/>
      <c r="SIX115" s="376"/>
      <c r="SIY115" s="376"/>
      <c r="SIZ115" s="376"/>
      <c r="SJA115" s="376"/>
      <c r="SJB115" s="376"/>
      <c r="SJC115" s="376"/>
      <c r="SJD115" s="376"/>
      <c r="SJE115" s="376"/>
      <c r="SJF115" s="376"/>
      <c r="SJG115" s="376"/>
      <c r="SJH115" s="376"/>
      <c r="SJI115" s="376"/>
      <c r="SJJ115" s="376"/>
      <c r="SJK115" s="376"/>
      <c r="SJL115" s="376"/>
      <c r="SJM115" s="376"/>
      <c r="SJN115" s="376"/>
      <c r="SJO115" s="376"/>
      <c r="SJP115" s="376"/>
      <c r="SJQ115" s="376"/>
      <c r="SJR115" s="376"/>
      <c r="SJS115" s="376"/>
      <c r="SJT115" s="376"/>
      <c r="SJU115" s="376"/>
      <c r="SJV115" s="376"/>
      <c r="SJW115" s="376"/>
      <c r="SJX115" s="376"/>
      <c r="SJY115" s="376"/>
      <c r="SJZ115" s="376"/>
      <c r="SKA115" s="376"/>
      <c r="SKB115" s="376"/>
      <c r="SKC115" s="376"/>
      <c r="SKD115" s="376"/>
      <c r="SKE115" s="376"/>
      <c r="SKF115" s="376"/>
      <c r="SKG115" s="376"/>
      <c r="SKH115" s="376"/>
      <c r="SKI115" s="376"/>
      <c r="SKJ115" s="376"/>
      <c r="SKK115" s="376"/>
      <c r="SKL115" s="376"/>
      <c r="SKM115" s="376"/>
      <c r="SKN115" s="376"/>
      <c r="SKO115" s="376"/>
      <c r="SKP115" s="376"/>
      <c r="SKQ115" s="376"/>
      <c r="SKR115" s="376"/>
      <c r="SKS115" s="376"/>
      <c r="SKT115" s="376"/>
      <c r="SKU115" s="376"/>
      <c r="SKV115" s="376"/>
      <c r="SKW115" s="376"/>
      <c r="SKX115" s="376"/>
      <c r="SKY115" s="376"/>
      <c r="SKZ115" s="376"/>
      <c r="SLA115" s="376"/>
      <c r="SLB115" s="376"/>
      <c r="SLC115" s="376"/>
      <c r="SLD115" s="376"/>
      <c r="SLE115" s="376"/>
      <c r="SLF115" s="376"/>
      <c r="SLG115" s="376"/>
      <c r="SLH115" s="376"/>
      <c r="SLI115" s="376"/>
      <c r="SLJ115" s="376"/>
      <c r="SLK115" s="376"/>
      <c r="SLL115" s="376"/>
      <c r="SLM115" s="376"/>
      <c r="SLN115" s="376"/>
      <c r="SLO115" s="376"/>
      <c r="SLP115" s="376"/>
      <c r="SLQ115" s="376"/>
      <c r="SLR115" s="376"/>
      <c r="SLS115" s="376"/>
      <c r="SLT115" s="376"/>
      <c r="SLU115" s="376"/>
      <c r="SLV115" s="376"/>
      <c r="SLW115" s="376"/>
      <c r="SLX115" s="376"/>
      <c r="SLY115" s="376"/>
      <c r="SLZ115" s="376"/>
      <c r="SMA115" s="376"/>
      <c r="SMB115" s="376"/>
      <c r="SMC115" s="376"/>
      <c r="SMD115" s="376"/>
      <c r="SME115" s="376"/>
      <c r="SMF115" s="376"/>
      <c r="SMG115" s="376"/>
      <c r="SMH115" s="376"/>
      <c r="SMI115" s="376"/>
      <c r="SMJ115" s="376"/>
      <c r="SMK115" s="376"/>
      <c r="SML115" s="376"/>
      <c r="SMM115" s="376"/>
      <c r="SMN115" s="376"/>
      <c r="SMO115" s="376"/>
      <c r="SMP115" s="376"/>
      <c r="SMQ115" s="376"/>
      <c r="SMR115" s="376"/>
      <c r="SMS115" s="376"/>
      <c r="SMT115" s="376"/>
      <c r="SMU115" s="376"/>
      <c r="SMV115" s="376"/>
      <c r="SMW115" s="376"/>
      <c r="SMX115" s="376"/>
      <c r="SMY115" s="376"/>
      <c r="SMZ115" s="376"/>
      <c r="SNA115" s="376"/>
      <c r="SNB115" s="376"/>
      <c r="SNC115" s="376"/>
      <c r="SND115" s="376"/>
      <c r="SNE115" s="376"/>
      <c r="SNF115" s="376"/>
      <c r="SNG115" s="376"/>
      <c r="SNH115" s="376"/>
      <c r="SNI115" s="376"/>
      <c r="SNJ115" s="376"/>
      <c r="SNK115" s="376"/>
      <c r="SNL115" s="376"/>
      <c r="SNM115" s="376"/>
      <c r="SNN115" s="376"/>
      <c r="SNO115" s="376"/>
      <c r="SNP115" s="376"/>
      <c r="SNQ115" s="376"/>
      <c r="SNR115" s="376"/>
      <c r="SNS115" s="376"/>
      <c r="SNT115" s="376"/>
      <c r="SNU115" s="376"/>
      <c r="SNV115" s="376"/>
      <c r="SNW115" s="376"/>
      <c r="SNX115" s="376"/>
      <c r="SNY115" s="376"/>
      <c r="SNZ115" s="376"/>
      <c r="SOA115" s="376"/>
      <c r="SOB115" s="376"/>
      <c r="SOC115" s="376"/>
      <c r="SOD115" s="376"/>
      <c r="SOE115" s="376"/>
      <c r="SOF115" s="376"/>
      <c r="SOG115" s="376"/>
      <c r="SOH115" s="376"/>
      <c r="SOI115" s="376"/>
      <c r="SOJ115" s="376"/>
      <c r="SOK115" s="376"/>
      <c r="SOL115" s="376"/>
      <c r="SOM115" s="376"/>
      <c r="SON115" s="376"/>
      <c r="SOO115" s="376"/>
      <c r="SOP115" s="376"/>
      <c r="SOQ115" s="376"/>
      <c r="SOR115" s="376"/>
      <c r="SOS115" s="376"/>
      <c r="SOT115" s="376"/>
      <c r="SOU115" s="376"/>
      <c r="SOV115" s="376"/>
      <c r="SOW115" s="376"/>
      <c r="SOX115" s="376"/>
      <c r="SOY115" s="376"/>
      <c r="SOZ115" s="376"/>
      <c r="SPA115" s="376"/>
      <c r="SPB115" s="376"/>
      <c r="SPC115" s="376"/>
      <c r="SPD115" s="376"/>
      <c r="SPE115" s="376"/>
      <c r="SPF115" s="376"/>
      <c r="SPG115" s="376"/>
      <c r="SPH115" s="376"/>
      <c r="SPI115" s="376"/>
      <c r="SPJ115" s="376"/>
      <c r="SPK115" s="376"/>
      <c r="SPL115" s="376"/>
      <c r="SPM115" s="376"/>
      <c r="SPN115" s="376"/>
      <c r="SPO115" s="376"/>
      <c r="SPP115" s="376"/>
      <c r="SPQ115" s="376"/>
      <c r="SPR115" s="376"/>
      <c r="SPS115" s="376"/>
      <c r="SPT115" s="376"/>
      <c r="SPU115" s="376"/>
      <c r="SPV115" s="376"/>
      <c r="SPW115" s="376"/>
      <c r="SPX115" s="376"/>
      <c r="SPY115" s="376"/>
      <c r="SPZ115" s="376"/>
      <c r="SQA115" s="376"/>
      <c r="SQB115" s="376"/>
      <c r="SQC115" s="376"/>
      <c r="SQD115" s="376"/>
      <c r="SQE115" s="376"/>
      <c r="SQF115" s="376"/>
      <c r="SQG115" s="376"/>
      <c r="SQH115" s="376"/>
      <c r="SQI115" s="376"/>
      <c r="SQJ115" s="376"/>
      <c r="SQK115" s="376"/>
      <c r="SQL115" s="376"/>
      <c r="SQM115" s="376"/>
      <c r="SQN115" s="376"/>
      <c r="SQO115" s="376"/>
      <c r="SQP115" s="376"/>
      <c r="SQQ115" s="376"/>
      <c r="SQR115" s="376"/>
      <c r="SQS115" s="376"/>
      <c r="SQT115" s="376"/>
      <c r="SQU115" s="376"/>
      <c r="SQV115" s="376"/>
      <c r="SQW115" s="376"/>
      <c r="SQX115" s="376"/>
      <c r="SQY115" s="376"/>
      <c r="SQZ115" s="376"/>
      <c r="SRA115" s="376"/>
      <c r="SRB115" s="376"/>
      <c r="SRC115" s="376"/>
      <c r="SRD115" s="376"/>
      <c r="SRE115" s="376"/>
      <c r="SRF115" s="376"/>
      <c r="SRG115" s="376"/>
      <c r="SRH115" s="376"/>
      <c r="SRI115" s="376"/>
      <c r="SRJ115" s="376"/>
      <c r="SRK115" s="376"/>
      <c r="SRL115" s="376"/>
      <c r="SRM115" s="376"/>
      <c r="SRN115" s="376"/>
      <c r="SRO115" s="376"/>
      <c r="SRP115" s="376"/>
      <c r="SRQ115" s="376"/>
      <c r="SRR115" s="376"/>
      <c r="SRS115" s="376"/>
      <c r="SRT115" s="376"/>
      <c r="SRU115" s="376"/>
      <c r="SRV115" s="376"/>
      <c r="SRW115" s="376"/>
      <c r="SRX115" s="376"/>
      <c r="SRY115" s="376"/>
      <c r="SRZ115" s="376"/>
      <c r="SSA115" s="376"/>
      <c r="SSB115" s="376"/>
      <c r="SSC115" s="376"/>
      <c r="SSD115" s="376"/>
      <c r="SSE115" s="376"/>
      <c r="SSF115" s="376"/>
      <c r="SSG115" s="376"/>
      <c r="SSH115" s="376"/>
      <c r="SSI115" s="376"/>
      <c r="SSJ115" s="376"/>
      <c r="SSK115" s="376"/>
      <c r="SSL115" s="376"/>
      <c r="SSM115" s="376"/>
      <c r="SSN115" s="376"/>
      <c r="SSO115" s="376"/>
      <c r="SSP115" s="376"/>
      <c r="SSQ115" s="376"/>
      <c r="SSR115" s="376"/>
      <c r="SSS115" s="376"/>
      <c r="SST115" s="376"/>
      <c r="SSU115" s="376"/>
      <c r="SSV115" s="376"/>
      <c r="SSW115" s="376"/>
      <c r="SSX115" s="376"/>
      <c r="SSY115" s="376"/>
      <c r="SSZ115" s="376"/>
      <c r="STA115" s="376"/>
      <c r="STB115" s="376"/>
      <c r="STC115" s="376"/>
      <c r="STD115" s="376"/>
      <c r="STE115" s="376"/>
      <c r="STF115" s="376"/>
      <c r="STG115" s="376"/>
      <c r="STH115" s="376"/>
      <c r="STI115" s="376"/>
      <c r="STJ115" s="376"/>
      <c r="STK115" s="376"/>
      <c r="STL115" s="376"/>
      <c r="STM115" s="376"/>
      <c r="STN115" s="376"/>
      <c r="STO115" s="376"/>
      <c r="STP115" s="376"/>
      <c r="STQ115" s="376"/>
      <c r="STR115" s="376"/>
      <c r="STS115" s="376"/>
      <c r="STT115" s="376"/>
      <c r="STU115" s="376"/>
      <c r="STV115" s="376"/>
      <c r="STW115" s="376"/>
      <c r="STX115" s="376"/>
      <c r="STY115" s="376"/>
      <c r="STZ115" s="376"/>
      <c r="SUA115" s="376"/>
      <c r="SUB115" s="376"/>
      <c r="SUC115" s="376"/>
      <c r="SUD115" s="376"/>
      <c r="SUE115" s="376"/>
      <c r="SUF115" s="376"/>
      <c r="SUG115" s="376"/>
      <c r="SUH115" s="376"/>
      <c r="SUI115" s="376"/>
      <c r="SUJ115" s="376"/>
      <c r="SUK115" s="376"/>
      <c r="SUL115" s="376"/>
      <c r="SUM115" s="376"/>
      <c r="SUN115" s="376"/>
      <c r="SUO115" s="376"/>
      <c r="SUP115" s="376"/>
      <c r="SUQ115" s="376"/>
      <c r="SUR115" s="376"/>
      <c r="SUS115" s="376"/>
      <c r="SUT115" s="376"/>
      <c r="SUU115" s="376"/>
      <c r="SUV115" s="376"/>
      <c r="SUW115" s="376"/>
      <c r="SUX115" s="376"/>
      <c r="SUY115" s="376"/>
      <c r="SUZ115" s="376"/>
      <c r="SVA115" s="376"/>
      <c r="SVB115" s="376"/>
      <c r="SVC115" s="376"/>
      <c r="SVD115" s="376"/>
      <c r="SVE115" s="376"/>
      <c r="SVF115" s="376"/>
      <c r="SVG115" s="376"/>
      <c r="SVH115" s="376"/>
      <c r="SVI115" s="376"/>
      <c r="SVJ115" s="376"/>
      <c r="SVK115" s="376"/>
      <c r="SVL115" s="376"/>
      <c r="SVM115" s="376"/>
      <c r="SVN115" s="376"/>
      <c r="SVO115" s="376"/>
      <c r="SVP115" s="376"/>
      <c r="SVQ115" s="376"/>
      <c r="SVR115" s="376"/>
      <c r="SVS115" s="376"/>
      <c r="SVT115" s="376"/>
      <c r="SVU115" s="376"/>
      <c r="SVV115" s="376"/>
      <c r="SVW115" s="376"/>
      <c r="SVX115" s="376"/>
      <c r="SVY115" s="376"/>
      <c r="SVZ115" s="376"/>
      <c r="SWA115" s="376"/>
      <c r="SWB115" s="376"/>
      <c r="SWC115" s="376"/>
      <c r="SWD115" s="376"/>
      <c r="SWE115" s="376"/>
      <c r="SWF115" s="376"/>
      <c r="SWG115" s="376"/>
      <c r="SWH115" s="376"/>
      <c r="SWI115" s="376"/>
      <c r="SWJ115" s="376"/>
      <c r="SWK115" s="376"/>
      <c r="SWL115" s="376"/>
      <c r="SWM115" s="376"/>
      <c r="SWN115" s="376"/>
      <c r="SWO115" s="376"/>
      <c r="SWP115" s="376"/>
      <c r="SWQ115" s="376"/>
      <c r="SWR115" s="376"/>
      <c r="SWS115" s="376"/>
      <c r="SWT115" s="376"/>
      <c r="SWU115" s="376"/>
      <c r="SWV115" s="376"/>
      <c r="SWW115" s="376"/>
      <c r="SWX115" s="376"/>
      <c r="SWY115" s="376"/>
      <c r="SWZ115" s="376"/>
      <c r="SXA115" s="376"/>
      <c r="SXB115" s="376"/>
      <c r="SXC115" s="376"/>
      <c r="SXD115" s="376"/>
      <c r="SXE115" s="376"/>
      <c r="SXF115" s="376"/>
      <c r="SXG115" s="376"/>
      <c r="SXH115" s="376"/>
      <c r="SXI115" s="376"/>
      <c r="SXJ115" s="376"/>
      <c r="SXK115" s="376"/>
      <c r="SXL115" s="376"/>
      <c r="SXM115" s="376"/>
      <c r="SXN115" s="376"/>
      <c r="SXO115" s="376"/>
      <c r="SXP115" s="376"/>
      <c r="SXQ115" s="376"/>
      <c r="SXR115" s="376"/>
      <c r="SXS115" s="376"/>
      <c r="SXT115" s="376"/>
      <c r="SXU115" s="376"/>
      <c r="SXV115" s="376"/>
      <c r="SXW115" s="376"/>
      <c r="SXX115" s="376"/>
      <c r="SXY115" s="376"/>
      <c r="SXZ115" s="376"/>
      <c r="SYA115" s="376"/>
      <c r="SYB115" s="376"/>
      <c r="SYC115" s="376"/>
      <c r="SYD115" s="376"/>
      <c r="SYE115" s="376"/>
      <c r="SYF115" s="376"/>
      <c r="SYG115" s="376"/>
      <c r="SYH115" s="376"/>
      <c r="SYI115" s="376"/>
      <c r="SYJ115" s="376"/>
      <c r="SYK115" s="376"/>
      <c r="SYL115" s="376"/>
      <c r="SYM115" s="376"/>
      <c r="SYN115" s="376"/>
      <c r="SYO115" s="376"/>
      <c r="SYP115" s="376"/>
      <c r="SYQ115" s="376"/>
      <c r="SYR115" s="376"/>
      <c r="SYS115" s="376"/>
      <c r="SYT115" s="376"/>
      <c r="SYU115" s="376"/>
      <c r="SYV115" s="376"/>
      <c r="SYW115" s="376"/>
      <c r="SYX115" s="376"/>
      <c r="SYY115" s="376"/>
      <c r="SYZ115" s="376"/>
      <c r="SZA115" s="376"/>
      <c r="SZB115" s="376"/>
      <c r="SZC115" s="376"/>
      <c r="SZD115" s="376"/>
      <c r="SZE115" s="376"/>
      <c r="SZF115" s="376"/>
      <c r="SZG115" s="376"/>
      <c r="SZH115" s="376"/>
      <c r="SZI115" s="376"/>
      <c r="SZJ115" s="376"/>
      <c r="SZK115" s="376"/>
      <c r="SZL115" s="376"/>
      <c r="SZM115" s="376"/>
      <c r="SZN115" s="376"/>
      <c r="SZO115" s="376"/>
      <c r="SZP115" s="376"/>
      <c r="SZQ115" s="376"/>
      <c r="SZR115" s="376"/>
      <c r="SZS115" s="376"/>
      <c r="SZT115" s="376"/>
      <c r="SZU115" s="376"/>
      <c r="SZV115" s="376"/>
      <c r="SZW115" s="376"/>
      <c r="SZX115" s="376"/>
      <c r="SZY115" s="376"/>
      <c r="SZZ115" s="376"/>
      <c r="TAA115" s="376"/>
      <c r="TAB115" s="376"/>
      <c r="TAC115" s="376"/>
      <c r="TAD115" s="376"/>
      <c r="TAE115" s="376"/>
      <c r="TAF115" s="376"/>
      <c r="TAG115" s="376"/>
      <c r="TAH115" s="376"/>
      <c r="TAI115" s="376"/>
      <c r="TAJ115" s="376"/>
      <c r="TAK115" s="376"/>
      <c r="TAL115" s="376"/>
      <c r="TAM115" s="376"/>
      <c r="TAN115" s="376"/>
      <c r="TAO115" s="376"/>
      <c r="TAP115" s="376"/>
      <c r="TAQ115" s="376"/>
      <c r="TAR115" s="376"/>
      <c r="TAS115" s="376"/>
      <c r="TAT115" s="376"/>
      <c r="TAU115" s="376"/>
      <c r="TAV115" s="376"/>
      <c r="TAW115" s="376"/>
      <c r="TAX115" s="376"/>
      <c r="TAY115" s="376"/>
      <c r="TAZ115" s="376"/>
      <c r="TBA115" s="376"/>
      <c r="TBB115" s="376"/>
      <c r="TBC115" s="376"/>
      <c r="TBD115" s="376"/>
      <c r="TBE115" s="376"/>
      <c r="TBF115" s="376"/>
      <c r="TBG115" s="376"/>
      <c r="TBH115" s="376"/>
      <c r="TBI115" s="376"/>
      <c r="TBJ115" s="376"/>
      <c r="TBK115" s="376"/>
      <c r="TBL115" s="376"/>
      <c r="TBM115" s="376"/>
      <c r="TBN115" s="376"/>
      <c r="TBO115" s="376"/>
      <c r="TBP115" s="376"/>
      <c r="TBQ115" s="376"/>
      <c r="TBR115" s="376"/>
      <c r="TBS115" s="376"/>
      <c r="TBT115" s="376"/>
      <c r="TBU115" s="376"/>
      <c r="TBV115" s="376"/>
      <c r="TBW115" s="376"/>
      <c r="TBX115" s="376"/>
      <c r="TBY115" s="376"/>
      <c r="TBZ115" s="376"/>
      <c r="TCA115" s="376"/>
      <c r="TCB115" s="376"/>
      <c r="TCC115" s="376"/>
      <c r="TCD115" s="376"/>
      <c r="TCE115" s="376"/>
      <c r="TCF115" s="376"/>
      <c r="TCG115" s="376"/>
      <c r="TCH115" s="376"/>
      <c r="TCI115" s="376"/>
      <c r="TCJ115" s="376"/>
      <c r="TCK115" s="376"/>
      <c r="TCL115" s="376"/>
      <c r="TCM115" s="376"/>
      <c r="TCN115" s="376"/>
      <c r="TCO115" s="376"/>
      <c r="TCP115" s="376"/>
      <c r="TCQ115" s="376"/>
      <c r="TCR115" s="376"/>
      <c r="TCS115" s="376"/>
      <c r="TCT115" s="376"/>
      <c r="TCU115" s="376"/>
      <c r="TCV115" s="376"/>
      <c r="TCW115" s="376"/>
      <c r="TCX115" s="376"/>
      <c r="TCY115" s="376"/>
      <c r="TCZ115" s="376"/>
      <c r="TDA115" s="376"/>
      <c r="TDB115" s="376"/>
      <c r="TDC115" s="376"/>
      <c r="TDD115" s="376"/>
      <c r="TDE115" s="376"/>
      <c r="TDF115" s="376"/>
      <c r="TDG115" s="376"/>
      <c r="TDH115" s="376"/>
      <c r="TDI115" s="376"/>
      <c r="TDJ115" s="376"/>
      <c r="TDK115" s="376"/>
      <c r="TDL115" s="376"/>
      <c r="TDM115" s="376"/>
      <c r="TDN115" s="376"/>
      <c r="TDO115" s="376"/>
      <c r="TDP115" s="376"/>
      <c r="TDQ115" s="376"/>
      <c r="TDR115" s="376"/>
      <c r="TDS115" s="376"/>
      <c r="TDT115" s="376"/>
      <c r="TDU115" s="376"/>
      <c r="TDV115" s="376"/>
      <c r="TDW115" s="376"/>
      <c r="TDX115" s="376"/>
      <c r="TDY115" s="376"/>
      <c r="TDZ115" s="376"/>
      <c r="TEA115" s="376"/>
      <c r="TEB115" s="376"/>
      <c r="TEC115" s="376"/>
      <c r="TED115" s="376"/>
      <c r="TEE115" s="376"/>
      <c r="TEF115" s="376"/>
      <c r="TEG115" s="376"/>
      <c r="TEH115" s="376"/>
      <c r="TEI115" s="376"/>
      <c r="TEJ115" s="376"/>
      <c r="TEK115" s="376"/>
      <c r="TEL115" s="376"/>
      <c r="TEM115" s="376"/>
      <c r="TEN115" s="376"/>
      <c r="TEO115" s="376"/>
      <c r="TEP115" s="376"/>
      <c r="TEQ115" s="376"/>
      <c r="TER115" s="376"/>
      <c r="TES115" s="376"/>
      <c r="TET115" s="376"/>
      <c r="TEU115" s="376"/>
      <c r="TEV115" s="376"/>
      <c r="TEW115" s="376"/>
      <c r="TEX115" s="376"/>
      <c r="TEY115" s="376"/>
      <c r="TEZ115" s="376"/>
      <c r="TFA115" s="376"/>
      <c r="TFB115" s="376"/>
      <c r="TFC115" s="376"/>
      <c r="TFD115" s="376"/>
      <c r="TFE115" s="376"/>
      <c r="TFF115" s="376"/>
      <c r="TFG115" s="376"/>
      <c r="TFH115" s="376"/>
      <c r="TFI115" s="376"/>
      <c r="TFJ115" s="376"/>
      <c r="TFK115" s="376"/>
      <c r="TFL115" s="376"/>
      <c r="TFM115" s="376"/>
      <c r="TFN115" s="376"/>
      <c r="TFO115" s="376"/>
      <c r="TFP115" s="376"/>
      <c r="TFQ115" s="376"/>
      <c r="TFR115" s="376"/>
      <c r="TFS115" s="376"/>
      <c r="TFT115" s="376"/>
      <c r="TFU115" s="376"/>
      <c r="TFV115" s="376"/>
      <c r="TFW115" s="376"/>
      <c r="TFX115" s="376"/>
      <c r="TFY115" s="376"/>
      <c r="TFZ115" s="376"/>
      <c r="TGA115" s="376"/>
      <c r="TGB115" s="376"/>
      <c r="TGC115" s="376"/>
      <c r="TGD115" s="376"/>
      <c r="TGE115" s="376"/>
      <c r="TGF115" s="376"/>
      <c r="TGG115" s="376"/>
      <c r="TGH115" s="376"/>
      <c r="TGI115" s="376"/>
      <c r="TGJ115" s="376"/>
      <c r="TGK115" s="376"/>
      <c r="TGL115" s="376"/>
      <c r="TGM115" s="376"/>
      <c r="TGN115" s="376"/>
      <c r="TGO115" s="376"/>
      <c r="TGP115" s="376"/>
      <c r="TGQ115" s="376"/>
      <c r="TGR115" s="376"/>
      <c r="TGS115" s="376"/>
      <c r="TGT115" s="376"/>
      <c r="TGU115" s="376"/>
      <c r="TGV115" s="376"/>
      <c r="TGW115" s="376"/>
      <c r="TGX115" s="376"/>
      <c r="TGY115" s="376"/>
      <c r="TGZ115" s="376"/>
      <c r="THA115" s="376"/>
      <c r="THB115" s="376"/>
      <c r="THC115" s="376"/>
      <c r="THD115" s="376"/>
      <c r="THE115" s="376"/>
      <c r="THF115" s="376"/>
      <c r="THG115" s="376"/>
      <c r="THH115" s="376"/>
      <c r="THI115" s="376"/>
      <c r="THJ115" s="376"/>
      <c r="THK115" s="376"/>
      <c r="THL115" s="376"/>
      <c r="THM115" s="376"/>
      <c r="THN115" s="376"/>
      <c r="THO115" s="376"/>
      <c r="THP115" s="376"/>
      <c r="THQ115" s="376"/>
      <c r="THR115" s="376"/>
      <c r="THS115" s="376"/>
      <c r="THT115" s="376"/>
      <c r="THU115" s="376"/>
      <c r="THV115" s="376"/>
      <c r="THW115" s="376"/>
      <c r="THX115" s="376"/>
      <c r="THY115" s="376"/>
      <c r="THZ115" s="376"/>
      <c r="TIA115" s="376"/>
      <c r="TIB115" s="376"/>
      <c r="TIC115" s="376"/>
      <c r="TID115" s="376"/>
      <c r="TIE115" s="376"/>
      <c r="TIF115" s="376"/>
      <c r="TIG115" s="376"/>
      <c r="TIH115" s="376"/>
      <c r="TII115" s="376"/>
      <c r="TIJ115" s="376"/>
      <c r="TIK115" s="376"/>
      <c r="TIL115" s="376"/>
      <c r="TIM115" s="376"/>
      <c r="TIN115" s="376"/>
      <c r="TIO115" s="376"/>
      <c r="TIP115" s="376"/>
      <c r="TIQ115" s="376"/>
      <c r="TIR115" s="376"/>
      <c r="TIS115" s="376"/>
      <c r="TIT115" s="376"/>
      <c r="TIU115" s="376"/>
      <c r="TIV115" s="376"/>
      <c r="TIW115" s="376"/>
      <c r="TIX115" s="376"/>
      <c r="TIY115" s="376"/>
      <c r="TIZ115" s="376"/>
      <c r="TJA115" s="376"/>
      <c r="TJB115" s="376"/>
      <c r="TJC115" s="376"/>
      <c r="TJD115" s="376"/>
      <c r="TJE115" s="376"/>
      <c r="TJF115" s="376"/>
      <c r="TJG115" s="376"/>
      <c r="TJH115" s="376"/>
      <c r="TJI115" s="376"/>
      <c r="TJJ115" s="376"/>
      <c r="TJK115" s="376"/>
      <c r="TJL115" s="376"/>
      <c r="TJM115" s="376"/>
      <c r="TJN115" s="376"/>
      <c r="TJO115" s="376"/>
      <c r="TJP115" s="376"/>
      <c r="TJQ115" s="376"/>
      <c r="TJR115" s="376"/>
      <c r="TJS115" s="376"/>
      <c r="TJT115" s="376"/>
      <c r="TJU115" s="376"/>
      <c r="TJV115" s="376"/>
      <c r="TJW115" s="376"/>
      <c r="TJX115" s="376"/>
      <c r="TJY115" s="376"/>
      <c r="TJZ115" s="376"/>
      <c r="TKA115" s="376"/>
      <c r="TKB115" s="376"/>
      <c r="TKC115" s="376"/>
      <c r="TKD115" s="376"/>
      <c r="TKE115" s="376"/>
      <c r="TKF115" s="376"/>
      <c r="TKG115" s="376"/>
      <c r="TKH115" s="376"/>
      <c r="TKI115" s="376"/>
      <c r="TKJ115" s="376"/>
      <c r="TKK115" s="376"/>
      <c r="TKL115" s="376"/>
      <c r="TKM115" s="376"/>
      <c r="TKN115" s="376"/>
      <c r="TKO115" s="376"/>
      <c r="TKP115" s="376"/>
      <c r="TKQ115" s="376"/>
      <c r="TKR115" s="376"/>
      <c r="TKS115" s="376"/>
      <c r="TKT115" s="376"/>
      <c r="TKU115" s="376"/>
      <c r="TKV115" s="376"/>
      <c r="TKW115" s="376"/>
      <c r="TKX115" s="376"/>
      <c r="TKY115" s="376"/>
      <c r="TKZ115" s="376"/>
      <c r="TLA115" s="376"/>
      <c r="TLB115" s="376"/>
      <c r="TLC115" s="376"/>
      <c r="TLD115" s="376"/>
      <c r="TLE115" s="376"/>
      <c r="TLF115" s="376"/>
      <c r="TLG115" s="376"/>
      <c r="TLH115" s="376"/>
      <c r="TLI115" s="376"/>
      <c r="TLJ115" s="376"/>
      <c r="TLK115" s="376"/>
      <c r="TLL115" s="376"/>
      <c r="TLM115" s="376"/>
      <c r="TLN115" s="376"/>
      <c r="TLO115" s="376"/>
      <c r="TLP115" s="376"/>
      <c r="TLQ115" s="376"/>
      <c r="TLR115" s="376"/>
      <c r="TLS115" s="376"/>
      <c r="TLT115" s="376"/>
      <c r="TLU115" s="376"/>
      <c r="TLV115" s="376"/>
      <c r="TLW115" s="376"/>
      <c r="TLX115" s="376"/>
      <c r="TLY115" s="376"/>
      <c r="TLZ115" s="376"/>
      <c r="TMA115" s="376"/>
      <c r="TMB115" s="376"/>
      <c r="TMC115" s="376"/>
      <c r="TMD115" s="376"/>
      <c r="TME115" s="376"/>
      <c r="TMF115" s="376"/>
      <c r="TMG115" s="376"/>
      <c r="TMH115" s="376"/>
      <c r="TMI115" s="376"/>
      <c r="TMJ115" s="376"/>
      <c r="TMK115" s="376"/>
      <c r="TML115" s="376"/>
      <c r="TMM115" s="376"/>
      <c r="TMN115" s="376"/>
      <c r="TMO115" s="376"/>
      <c r="TMP115" s="376"/>
      <c r="TMQ115" s="376"/>
      <c r="TMR115" s="376"/>
      <c r="TMS115" s="376"/>
      <c r="TMT115" s="376"/>
      <c r="TMU115" s="376"/>
      <c r="TMV115" s="376"/>
      <c r="TMW115" s="376"/>
      <c r="TMX115" s="376"/>
      <c r="TMY115" s="376"/>
      <c r="TMZ115" s="376"/>
      <c r="TNA115" s="376"/>
      <c r="TNB115" s="376"/>
      <c r="TNC115" s="376"/>
      <c r="TND115" s="376"/>
      <c r="TNE115" s="376"/>
      <c r="TNF115" s="376"/>
      <c r="TNG115" s="376"/>
      <c r="TNH115" s="376"/>
      <c r="TNI115" s="376"/>
      <c r="TNJ115" s="376"/>
      <c r="TNK115" s="376"/>
      <c r="TNL115" s="376"/>
      <c r="TNM115" s="376"/>
      <c r="TNN115" s="376"/>
      <c r="TNO115" s="376"/>
      <c r="TNP115" s="376"/>
      <c r="TNQ115" s="376"/>
      <c r="TNR115" s="376"/>
      <c r="TNS115" s="376"/>
      <c r="TNT115" s="376"/>
      <c r="TNU115" s="376"/>
      <c r="TNV115" s="376"/>
      <c r="TNW115" s="376"/>
      <c r="TNX115" s="376"/>
      <c r="TNY115" s="376"/>
      <c r="TNZ115" s="376"/>
      <c r="TOA115" s="376"/>
      <c r="TOB115" s="376"/>
      <c r="TOC115" s="376"/>
      <c r="TOD115" s="376"/>
      <c r="TOE115" s="376"/>
      <c r="TOF115" s="376"/>
      <c r="TOG115" s="376"/>
      <c r="TOH115" s="376"/>
      <c r="TOI115" s="376"/>
      <c r="TOJ115" s="376"/>
      <c r="TOK115" s="376"/>
      <c r="TOL115" s="376"/>
      <c r="TOM115" s="376"/>
      <c r="TON115" s="376"/>
      <c r="TOO115" s="376"/>
      <c r="TOP115" s="376"/>
      <c r="TOQ115" s="376"/>
      <c r="TOR115" s="376"/>
      <c r="TOS115" s="376"/>
      <c r="TOT115" s="376"/>
      <c r="TOU115" s="376"/>
      <c r="TOV115" s="376"/>
      <c r="TOW115" s="376"/>
      <c r="TOX115" s="376"/>
      <c r="TOY115" s="376"/>
      <c r="TOZ115" s="376"/>
      <c r="TPA115" s="376"/>
      <c r="TPB115" s="376"/>
      <c r="TPC115" s="376"/>
      <c r="TPD115" s="376"/>
      <c r="TPE115" s="376"/>
      <c r="TPF115" s="376"/>
      <c r="TPG115" s="376"/>
      <c r="TPH115" s="376"/>
      <c r="TPI115" s="376"/>
      <c r="TPJ115" s="376"/>
      <c r="TPK115" s="376"/>
      <c r="TPL115" s="376"/>
      <c r="TPM115" s="376"/>
      <c r="TPN115" s="376"/>
      <c r="TPO115" s="376"/>
      <c r="TPP115" s="376"/>
      <c r="TPQ115" s="376"/>
      <c r="TPR115" s="376"/>
      <c r="TPS115" s="376"/>
      <c r="TPT115" s="376"/>
      <c r="TPU115" s="376"/>
      <c r="TPV115" s="376"/>
      <c r="TPW115" s="376"/>
      <c r="TPX115" s="376"/>
      <c r="TPY115" s="376"/>
      <c r="TPZ115" s="376"/>
      <c r="TQA115" s="376"/>
      <c r="TQB115" s="376"/>
      <c r="TQC115" s="376"/>
      <c r="TQD115" s="376"/>
      <c r="TQE115" s="376"/>
      <c r="TQF115" s="376"/>
      <c r="TQG115" s="376"/>
      <c r="TQH115" s="376"/>
      <c r="TQI115" s="376"/>
      <c r="TQJ115" s="376"/>
      <c r="TQK115" s="376"/>
      <c r="TQL115" s="376"/>
      <c r="TQM115" s="376"/>
      <c r="TQN115" s="376"/>
      <c r="TQO115" s="376"/>
      <c r="TQP115" s="376"/>
      <c r="TQQ115" s="376"/>
      <c r="TQR115" s="376"/>
      <c r="TQS115" s="376"/>
      <c r="TQT115" s="376"/>
      <c r="TQU115" s="376"/>
      <c r="TQV115" s="376"/>
      <c r="TQW115" s="376"/>
      <c r="TQX115" s="376"/>
      <c r="TQY115" s="376"/>
      <c r="TQZ115" s="376"/>
      <c r="TRA115" s="376"/>
      <c r="TRB115" s="376"/>
      <c r="TRC115" s="376"/>
      <c r="TRD115" s="376"/>
      <c r="TRE115" s="376"/>
      <c r="TRF115" s="376"/>
      <c r="TRG115" s="376"/>
      <c r="TRH115" s="376"/>
      <c r="TRI115" s="376"/>
      <c r="TRJ115" s="376"/>
      <c r="TRK115" s="376"/>
      <c r="TRL115" s="376"/>
      <c r="TRM115" s="376"/>
      <c r="TRN115" s="376"/>
      <c r="TRO115" s="376"/>
      <c r="TRP115" s="376"/>
      <c r="TRQ115" s="376"/>
      <c r="TRR115" s="376"/>
      <c r="TRS115" s="376"/>
      <c r="TRT115" s="376"/>
      <c r="TRU115" s="376"/>
      <c r="TRV115" s="376"/>
      <c r="TRW115" s="376"/>
      <c r="TRX115" s="376"/>
      <c r="TRY115" s="376"/>
      <c r="TRZ115" s="376"/>
      <c r="TSA115" s="376"/>
      <c r="TSB115" s="376"/>
      <c r="TSC115" s="376"/>
      <c r="TSD115" s="376"/>
      <c r="TSE115" s="376"/>
      <c r="TSF115" s="376"/>
      <c r="TSG115" s="376"/>
      <c r="TSH115" s="376"/>
      <c r="TSI115" s="376"/>
      <c r="TSJ115" s="376"/>
      <c r="TSK115" s="376"/>
      <c r="TSL115" s="376"/>
      <c r="TSM115" s="376"/>
      <c r="TSN115" s="376"/>
      <c r="TSO115" s="376"/>
      <c r="TSP115" s="376"/>
      <c r="TSQ115" s="376"/>
      <c r="TSR115" s="376"/>
      <c r="TSS115" s="376"/>
      <c r="TST115" s="376"/>
      <c r="TSU115" s="376"/>
      <c r="TSV115" s="376"/>
      <c r="TSW115" s="376"/>
      <c r="TSX115" s="376"/>
      <c r="TSY115" s="376"/>
      <c r="TSZ115" s="376"/>
      <c r="TTA115" s="376"/>
      <c r="TTB115" s="376"/>
      <c r="TTC115" s="376"/>
      <c r="TTD115" s="376"/>
      <c r="TTE115" s="376"/>
      <c r="TTF115" s="376"/>
      <c r="TTG115" s="376"/>
      <c r="TTH115" s="376"/>
      <c r="TTI115" s="376"/>
      <c r="TTJ115" s="376"/>
      <c r="TTK115" s="376"/>
      <c r="TTL115" s="376"/>
      <c r="TTM115" s="376"/>
      <c r="TTN115" s="376"/>
      <c r="TTO115" s="376"/>
      <c r="TTP115" s="376"/>
      <c r="TTQ115" s="376"/>
      <c r="TTR115" s="376"/>
      <c r="TTS115" s="376"/>
      <c r="TTT115" s="376"/>
      <c r="TTU115" s="376"/>
      <c r="TTV115" s="376"/>
      <c r="TTW115" s="376"/>
      <c r="TTX115" s="376"/>
      <c r="TTY115" s="376"/>
      <c r="TTZ115" s="376"/>
      <c r="TUA115" s="376"/>
      <c r="TUB115" s="376"/>
      <c r="TUC115" s="376"/>
      <c r="TUD115" s="376"/>
      <c r="TUE115" s="376"/>
      <c r="TUF115" s="376"/>
      <c r="TUG115" s="376"/>
      <c r="TUH115" s="376"/>
      <c r="TUI115" s="376"/>
      <c r="TUJ115" s="376"/>
      <c r="TUK115" s="376"/>
      <c r="TUL115" s="376"/>
      <c r="TUM115" s="376"/>
      <c r="TUN115" s="376"/>
      <c r="TUO115" s="376"/>
      <c r="TUP115" s="376"/>
      <c r="TUQ115" s="376"/>
      <c r="TUR115" s="376"/>
      <c r="TUS115" s="376"/>
      <c r="TUT115" s="376"/>
      <c r="TUU115" s="376"/>
      <c r="TUV115" s="376"/>
      <c r="TUW115" s="376"/>
      <c r="TUX115" s="376"/>
      <c r="TUY115" s="376"/>
      <c r="TUZ115" s="376"/>
      <c r="TVA115" s="376"/>
      <c r="TVB115" s="376"/>
      <c r="TVC115" s="376"/>
      <c r="TVD115" s="376"/>
      <c r="TVE115" s="376"/>
      <c r="TVF115" s="376"/>
      <c r="TVG115" s="376"/>
      <c r="TVH115" s="376"/>
      <c r="TVI115" s="376"/>
      <c r="TVJ115" s="376"/>
      <c r="TVK115" s="376"/>
      <c r="TVL115" s="376"/>
      <c r="TVM115" s="376"/>
      <c r="TVN115" s="376"/>
      <c r="TVO115" s="376"/>
      <c r="TVP115" s="376"/>
      <c r="TVQ115" s="376"/>
      <c r="TVR115" s="376"/>
      <c r="TVS115" s="376"/>
      <c r="TVT115" s="376"/>
      <c r="TVU115" s="376"/>
      <c r="TVV115" s="376"/>
      <c r="TVW115" s="376"/>
      <c r="TVX115" s="376"/>
      <c r="TVY115" s="376"/>
      <c r="TVZ115" s="376"/>
      <c r="TWA115" s="376"/>
      <c r="TWB115" s="376"/>
      <c r="TWC115" s="376"/>
      <c r="TWD115" s="376"/>
      <c r="TWE115" s="376"/>
      <c r="TWF115" s="376"/>
      <c r="TWG115" s="376"/>
      <c r="TWH115" s="376"/>
      <c r="TWI115" s="376"/>
      <c r="TWJ115" s="376"/>
      <c r="TWK115" s="376"/>
      <c r="TWL115" s="376"/>
      <c r="TWM115" s="376"/>
      <c r="TWN115" s="376"/>
      <c r="TWO115" s="376"/>
      <c r="TWP115" s="376"/>
      <c r="TWQ115" s="376"/>
      <c r="TWR115" s="376"/>
      <c r="TWS115" s="376"/>
      <c r="TWT115" s="376"/>
      <c r="TWU115" s="376"/>
      <c r="TWV115" s="376"/>
      <c r="TWW115" s="376"/>
      <c r="TWX115" s="376"/>
      <c r="TWY115" s="376"/>
      <c r="TWZ115" s="376"/>
      <c r="TXA115" s="376"/>
      <c r="TXB115" s="376"/>
      <c r="TXC115" s="376"/>
      <c r="TXD115" s="376"/>
      <c r="TXE115" s="376"/>
      <c r="TXF115" s="376"/>
      <c r="TXG115" s="376"/>
      <c r="TXH115" s="376"/>
      <c r="TXI115" s="376"/>
      <c r="TXJ115" s="376"/>
      <c r="TXK115" s="376"/>
      <c r="TXL115" s="376"/>
      <c r="TXM115" s="376"/>
      <c r="TXN115" s="376"/>
      <c r="TXO115" s="376"/>
      <c r="TXP115" s="376"/>
      <c r="TXQ115" s="376"/>
      <c r="TXR115" s="376"/>
      <c r="TXS115" s="376"/>
      <c r="TXT115" s="376"/>
      <c r="TXU115" s="376"/>
      <c r="TXV115" s="376"/>
      <c r="TXW115" s="376"/>
      <c r="TXX115" s="376"/>
      <c r="TXY115" s="376"/>
      <c r="TXZ115" s="376"/>
      <c r="TYA115" s="376"/>
      <c r="TYB115" s="376"/>
      <c r="TYC115" s="376"/>
      <c r="TYD115" s="376"/>
      <c r="TYE115" s="376"/>
      <c r="TYF115" s="376"/>
      <c r="TYG115" s="376"/>
      <c r="TYH115" s="376"/>
      <c r="TYI115" s="376"/>
      <c r="TYJ115" s="376"/>
      <c r="TYK115" s="376"/>
      <c r="TYL115" s="376"/>
      <c r="TYM115" s="376"/>
      <c r="TYN115" s="376"/>
      <c r="TYO115" s="376"/>
      <c r="TYP115" s="376"/>
      <c r="TYQ115" s="376"/>
      <c r="TYR115" s="376"/>
      <c r="TYS115" s="376"/>
      <c r="TYT115" s="376"/>
      <c r="TYU115" s="376"/>
      <c r="TYV115" s="376"/>
      <c r="TYW115" s="376"/>
      <c r="TYX115" s="376"/>
      <c r="TYY115" s="376"/>
      <c r="TYZ115" s="376"/>
      <c r="TZA115" s="376"/>
      <c r="TZB115" s="376"/>
      <c r="TZC115" s="376"/>
      <c r="TZD115" s="376"/>
      <c r="TZE115" s="376"/>
      <c r="TZF115" s="376"/>
      <c r="TZG115" s="376"/>
      <c r="TZH115" s="376"/>
      <c r="TZI115" s="376"/>
      <c r="TZJ115" s="376"/>
      <c r="TZK115" s="376"/>
      <c r="TZL115" s="376"/>
      <c r="TZM115" s="376"/>
      <c r="TZN115" s="376"/>
      <c r="TZO115" s="376"/>
      <c r="TZP115" s="376"/>
      <c r="TZQ115" s="376"/>
      <c r="TZR115" s="376"/>
      <c r="TZS115" s="376"/>
      <c r="TZT115" s="376"/>
      <c r="TZU115" s="376"/>
      <c r="TZV115" s="376"/>
      <c r="TZW115" s="376"/>
      <c r="TZX115" s="376"/>
      <c r="TZY115" s="376"/>
      <c r="TZZ115" s="376"/>
      <c r="UAA115" s="376"/>
      <c r="UAB115" s="376"/>
      <c r="UAC115" s="376"/>
      <c r="UAD115" s="376"/>
      <c r="UAE115" s="376"/>
      <c r="UAF115" s="376"/>
      <c r="UAG115" s="376"/>
      <c r="UAH115" s="376"/>
      <c r="UAI115" s="376"/>
      <c r="UAJ115" s="376"/>
      <c r="UAK115" s="376"/>
      <c r="UAL115" s="376"/>
      <c r="UAM115" s="376"/>
      <c r="UAN115" s="376"/>
      <c r="UAO115" s="376"/>
      <c r="UAP115" s="376"/>
      <c r="UAQ115" s="376"/>
      <c r="UAR115" s="376"/>
      <c r="UAS115" s="376"/>
      <c r="UAT115" s="376"/>
      <c r="UAU115" s="376"/>
      <c r="UAV115" s="376"/>
      <c r="UAW115" s="376"/>
      <c r="UAX115" s="376"/>
      <c r="UAY115" s="376"/>
      <c r="UAZ115" s="376"/>
      <c r="UBA115" s="376"/>
      <c r="UBB115" s="376"/>
      <c r="UBC115" s="376"/>
      <c r="UBD115" s="376"/>
      <c r="UBE115" s="376"/>
      <c r="UBF115" s="376"/>
      <c r="UBG115" s="376"/>
      <c r="UBH115" s="376"/>
      <c r="UBI115" s="376"/>
      <c r="UBJ115" s="376"/>
      <c r="UBK115" s="376"/>
      <c r="UBL115" s="376"/>
      <c r="UBM115" s="376"/>
      <c r="UBN115" s="376"/>
      <c r="UBO115" s="376"/>
      <c r="UBP115" s="376"/>
      <c r="UBQ115" s="376"/>
      <c r="UBR115" s="376"/>
      <c r="UBS115" s="376"/>
      <c r="UBT115" s="376"/>
      <c r="UBU115" s="376"/>
      <c r="UBV115" s="376"/>
      <c r="UBW115" s="376"/>
      <c r="UBX115" s="376"/>
      <c r="UBY115" s="376"/>
      <c r="UBZ115" s="376"/>
      <c r="UCA115" s="376"/>
      <c r="UCB115" s="376"/>
      <c r="UCC115" s="376"/>
      <c r="UCD115" s="376"/>
      <c r="UCE115" s="376"/>
      <c r="UCF115" s="376"/>
      <c r="UCG115" s="376"/>
      <c r="UCH115" s="376"/>
      <c r="UCI115" s="376"/>
      <c r="UCJ115" s="376"/>
      <c r="UCK115" s="376"/>
      <c r="UCL115" s="376"/>
      <c r="UCM115" s="376"/>
      <c r="UCN115" s="376"/>
      <c r="UCO115" s="376"/>
      <c r="UCP115" s="376"/>
      <c r="UCQ115" s="376"/>
      <c r="UCR115" s="376"/>
      <c r="UCS115" s="376"/>
      <c r="UCT115" s="376"/>
      <c r="UCU115" s="376"/>
      <c r="UCV115" s="376"/>
      <c r="UCW115" s="376"/>
      <c r="UCX115" s="376"/>
      <c r="UCY115" s="376"/>
      <c r="UCZ115" s="376"/>
      <c r="UDA115" s="376"/>
      <c r="UDB115" s="376"/>
      <c r="UDC115" s="376"/>
      <c r="UDD115" s="376"/>
      <c r="UDE115" s="376"/>
      <c r="UDF115" s="376"/>
      <c r="UDG115" s="376"/>
      <c r="UDH115" s="376"/>
      <c r="UDI115" s="376"/>
      <c r="UDJ115" s="376"/>
      <c r="UDK115" s="376"/>
      <c r="UDL115" s="376"/>
      <c r="UDM115" s="376"/>
      <c r="UDN115" s="376"/>
      <c r="UDO115" s="376"/>
      <c r="UDP115" s="376"/>
      <c r="UDQ115" s="376"/>
      <c r="UDR115" s="376"/>
      <c r="UDS115" s="376"/>
      <c r="UDT115" s="376"/>
      <c r="UDU115" s="376"/>
      <c r="UDV115" s="376"/>
      <c r="UDW115" s="376"/>
      <c r="UDX115" s="376"/>
      <c r="UDY115" s="376"/>
      <c r="UDZ115" s="376"/>
      <c r="UEA115" s="376"/>
      <c r="UEB115" s="376"/>
      <c r="UEC115" s="376"/>
      <c r="UED115" s="376"/>
      <c r="UEE115" s="376"/>
      <c r="UEF115" s="376"/>
      <c r="UEG115" s="376"/>
      <c r="UEH115" s="376"/>
      <c r="UEI115" s="376"/>
      <c r="UEJ115" s="376"/>
      <c r="UEK115" s="376"/>
      <c r="UEL115" s="376"/>
      <c r="UEM115" s="376"/>
      <c r="UEN115" s="376"/>
      <c r="UEO115" s="376"/>
      <c r="UEP115" s="376"/>
      <c r="UEQ115" s="376"/>
      <c r="UER115" s="376"/>
      <c r="UES115" s="376"/>
      <c r="UET115" s="376"/>
      <c r="UEU115" s="376"/>
      <c r="UEV115" s="376"/>
      <c r="UEW115" s="376"/>
      <c r="UEX115" s="376"/>
      <c r="UEY115" s="376"/>
      <c r="UEZ115" s="376"/>
      <c r="UFA115" s="376"/>
      <c r="UFB115" s="376"/>
      <c r="UFC115" s="376"/>
      <c r="UFD115" s="376"/>
      <c r="UFE115" s="376"/>
      <c r="UFF115" s="376"/>
      <c r="UFG115" s="376"/>
      <c r="UFH115" s="376"/>
      <c r="UFI115" s="376"/>
      <c r="UFJ115" s="376"/>
      <c r="UFK115" s="376"/>
      <c r="UFL115" s="376"/>
      <c r="UFM115" s="376"/>
      <c r="UFN115" s="376"/>
      <c r="UFO115" s="376"/>
      <c r="UFP115" s="376"/>
      <c r="UFQ115" s="376"/>
      <c r="UFR115" s="376"/>
      <c r="UFS115" s="376"/>
      <c r="UFT115" s="376"/>
      <c r="UFU115" s="376"/>
      <c r="UFV115" s="376"/>
      <c r="UFW115" s="376"/>
      <c r="UFX115" s="376"/>
      <c r="UFY115" s="376"/>
      <c r="UFZ115" s="376"/>
      <c r="UGA115" s="376"/>
      <c r="UGB115" s="376"/>
      <c r="UGC115" s="376"/>
      <c r="UGD115" s="376"/>
      <c r="UGE115" s="376"/>
      <c r="UGF115" s="376"/>
      <c r="UGG115" s="376"/>
      <c r="UGH115" s="376"/>
      <c r="UGI115" s="376"/>
      <c r="UGJ115" s="376"/>
      <c r="UGK115" s="376"/>
      <c r="UGL115" s="376"/>
      <c r="UGM115" s="376"/>
      <c r="UGN115" s="376"/>
      <c r="UGO115" s="376"/>
      <c r="UGP115" s="376"/>
      <c r="UGQ115" s="376"/>
      <c r="UGR115" s="376"/>
      <c r="UGS115" s="376"/>
      <c r="UGT115" s="376"/>
      <c r="UGU115" s="376"/>
      <c r="UGV115" s="376"/>
      <c r="UGW115" s="376"/>
      <c r="UGX115" s="376"/>
      <c r="UGY115" s="376"/>
      <c r="UGZ115" s="376"/>
      <c r="UHA115" s="376"/>
      <c r="UHB115" s="376"/>
      <c r="UHC115" s="376"/>
      <c r="UHD115" s="376"/>
      <c r="UHE115" s="376"/>
      <c r="UHF115" s="376"/>
      <c r="UHG115" s="376"/>
      <c r="UHH115" s="376"/>
      <c r="UHI115" s="376"/>
      <c r="UHJ115" s="376"/>
      <c r="UHK115" s="376"/>
      <c r="UHL115" s="376"/>
      <c r="UHM115" s="376"/>
      <c r="UHN115" s="376"/>
      <c r="UHO115" s="376"/>
      <c r="UHP115" s="376"/>
      <c r="UHQ115" s="376"/>
      <c r="UHR115" s="376"/>
      <c r="UHS115" s="376"/>
      <c r="UHT115" s="376"/>
      <c r="UHU115" s="376"/>
      <c r="UHV115" s="376"/>
      <c r="UHW115" s="376"/>
      <c r="UHX115" s="376"/>
      <c r="UHY115" s="376"/>
      <c r="UHZ115" s="376"/>
      <c r="UIA115" s="376"/>
      <c r="UIB115" s="376"/>
      <c r="UIC115" s="376"/>
      <c r="UID115" s="376"/>
      <c r="UIE115" s="376"/>
      <c r="UIF115" s="376"/>
      <c r="UIG115" s="376"/>
      <c r="UIH115" s="376"/>
      <c r="UII115" s="376"/>
      <c r="UIJ115" s="376"/>
      <c r="UIK115" s="376"/>
      <c r="UIL115" s="376"/>
      <c r="UIM115" s="376"/>
      <c r="UIN115" s="376"/>
      <c r="UIO115" s="376"/>
      <c r="UIP115" s="376"/>
      <c r="UIQ115" s="376"/>
      <c r="UIR115" s="376"/>
      <c r="UIS115" s="376"/>
      <c r="UIT115" s="376"/>
      <c r="UIU115" s="376"/>
      <c r="UIV115" s="376"/>
      <c r="UIW115" s="376"/>
      <c r="UIX115" s="376"/>
      <c r="UIY115" s="376"/>
      <c r="UIZ115" s="376"/>
      <c r="UJA115" s="376"/>
      <c r="UJB115" s="376"/>
      <c r="UJC115" s="376"/>
      <c r="UJD115" s="376"/>
      <c r="UJE115" s="376"/>
      <c r="UJF115" s="376"/>
      <c r="UJG115" s="376"/>
      <c r="UJH115" s="376"/>
      <c r="UJI115" s="376"/>
      <c r="UJJ115" s="376"/>
      <c r="UJK115" s="376"/>
      <c r="UJL115" s="376"/>
      <c r="UJM115" s="376"/>
      <c r="UJN115" s="376"/>
      <c r="UJO115" s="376"/>
      <c r="UJP115" s="376"/>
      <c r="UJQ115" s="376"/>
      <c r="UJR115" s="376"/>
      <c r="UJS115" s="376"/>
      <c r="UJT115" s="376"/>
      <c r="UJU115" s="376"/>
      <c r="UJV115" s="376"/>
      <c r="UJW115" s="376"/>
      <c r="UJX115" s="376"/>
      <c r="UJY115" s="376"/>
      <c r="UJZ115" s="376"/>
      <c r="UKA115" s="376"/>
      <c r="UKB115" s="376"/>
      <c r="UKC115" s="376"/>
      <c r="UKD115" s="376"/>
      <c r="UKE115" s="376"/>
      <c r="UKF115" s="376"/>
      <c r="UKG115" s="376"/>
      <c r="UKH115" s="376"/>
      <c r="UKI115" s="376"/>
      <c r="UKJ115" s="376"/>
      <c r="UKK115" s="376"/>
      <c r="UKL115" s="376"/>
      <c r="UKM115" s="376"/>
      <c r="UKN115" s="376"/>
      <c r="UKO115" s="376"/>
      <c r="UKP115" s="376"/>
      <c r="UKQ115" s="376"/>
      <c r="UKR115" s="376"/>
      <c r="UKS115" s="376"/>
      <c r="UKT115" s="376"/>
      <c r="UKU115" s="376"/>
      <c r="UKV115" s="376"/>
      <c r="UKW115" s="376"/>
      <c r="UKX115" s="376"/>
      <c r="UKY115" s="376"/>
      <c r="UKZ115" s="376"/>
      <c r="ULA115" s="376"/>
      <c r="ULB115" s="376"/>
      <c r="ULC115" s="376"/>
      <c r="ULD115" s="376"/>
      <c r="ULE115" s="376"/>
      <c r="ULF115" s="376"/>
      <c r="ULG115" s="376"/>
      <c r="ULH115" s="376"/>
      <c r="ULI115" s="376"/>
      <c r="ULJ115" s="376"/>
      <c r="ULK115" s="376"/>
      <c r="ULL115" s="376"/>
      <c r="ULM115" s="376"/>
      <c r="ULN115" s="376"/>
      <c r="ULO115" s="376"/>
      <c r="ULP115" s="376"/>
      <c r="ULQ115" s="376"/>
      <c r="ULR115" s="376"/>
      <c r="ULS115" s="376"/>
      <c r="ULT115" s="376"/>
      <c r="ULU115" s="376"/>
      <c r="ULV115" s="376"/>
      <c r="ULW115" s="376"/>
      <c r="ULX115" s="376"/>
      <c r="ULY115" s="376"/>
      <c r="ULZ115" s="376"/>
      <c r="UMA115" s="376"/>
      <c r="UMB115" s="376"/>
      <c r="UMC115" s="376"/>
      <c r="UMD115" s="376"/>
      <c r="UME115" s="376"/>
      <c r="UMF115" s="376"/>
      <c r="UMG115" s="376"/>
      <c r="UMH115" s="376"/>
      <c r="UMI115" s="376"/>
      <c r="UMJ115" s="376"/>
      <c r="UMK115" s="376"/>
      <c r="UML115" s="376"/>
      <c r="UMM115" s="376"/>
      <c r="UMN115" s="376"/>
      <c r="UMO115" s="376"/>
      <c r="UMP115" s="376"/>
      <c r="UMQ115" s="376"/>
      <c r="UMR115" s="376"/>
      <c r="UMS115" s="376"/>
      <c r="UMT115" s="376"/>
      <c r="UMU115" s="376"/>
      <c r="UMV115" s="376"/>
      <c r="UMW115" s="376"/>
      <c r="UMX115" s="376"/>
      <c r="UMY115" s="376"/>
      <c r="UMZ115" s="376"/>
      <c r="UNA115" s="376"/>
      <c r="UNB115" s="376"/>
      <c r="UNC115" s="376"/>
      <c r="UND115" s="376"/>
      <c r="UNE115" s="376"/>
      <c r="UNF115" s="376"/>
      <c r="UNG115" s="376"/>
      <c r="UNH115" s="376"/>
      <c r="UNI115" s="376"/>
      <c r="UNJ115" s="376"/>
      <c r="UNK115" s="376"/>
      <c r="UNL115" s="376"/>
      <c r="UNM115" s="376"/>
      <c r="UNN115" s="376"/>
      <c r="UNO115" s="376"/>
      <c r="UNP115" s="376"/>
      <c r="UNQ115" s="376"/>
      <c r="UNR115" s="376"/>
      <c r="UNS115" s="376"/>
      <c r="UNT115" s="376"/>
      <c r="UNU115" s="376"/>
      <c r="UNV115" s="376"/>
      <c r="UNW115" s="376"/>
      <c r="UNX115" s="376"/>
      <c r="UNY115" s="376"/>
      <c r="UNZ115" s="376"/>
      <c r="UOA115" s="376"/>
      <c r="UOB115" s="376"/>
      <c r="UOC115" s="376"/>
      <c r="UOD115" s="376"/>
      <c r="UOE115" s="376"/>
      <c r="UOF115" s="376"/>
      <c r="UOG115" s="376"/>
      <c r="UOH115" s="376"/>
      <c r="UOI115" s="376"/>
      <c r="UOJ115" s="376"/>
      <c r="UOK115" s="376"/>
      <c r="UOL115" s="376"/>
      <c r="UOM115" s="376"/>
      <c r="UON115" s="376"/>
      <c r="UOO115" s="376"/>
      <c r="UOP115" s="376"/>
      <c r="UOQ115" s="376"/>
      <c r="UOR115" s="376"/>
      <c r="UOS115" s="376"/>
      <c r="UOT115" s="376"/>
      <c r="UOU115" s="376"/>
      <c r="UOV115" s="376"/>
      <c r="UOW115" s="376"/>
      <c r="UOX115" s="376"/>
      <c r="UOY115" s="376"/>
      <c r="UOZ115" s="376"/>
      <c r="UPA115" s="376"/>
      <c r="UPB115" s="376"/>
      <c r="UPC115" s="376"/>
      <c r="UPD115" s="376"/>
      <c r="UPE115" s="376"/>
      <c r="UPF115" s="376"/>
      <c r="UPG115" s="376"/>
      <c r="UPH115" s="376"/>
      <c r="UPI115" s="376"/>
      <c r="UPJ115" s="376"/>
      <c r="UPK115" s="376"/>
      <c r="UPL115" s="376"/>
      <c r="UPM115" s="376"/>
      <c r="UPN115" s="376"/>
      <c r="UPO115" s="376"/>
      <c r="UPP115" s="376"/>
      <c r="UPQ115" s="376"/>
      <c r="UPR115" s="376"/>
      <c r="UPS115" s="376"/>
      <c r="UPT115" s="376"/>
      <c r="UPU115" s="376"/>
      <c r="UPV115" s="376"/>
      <c r="UPW115" s="376"/>
      <c r="UPX115" s="376"/>
      <c r="UPY115" s="376"/>
      <c r="UPZ115" s="376"/>
      <c r="UQA115" s="376"/>
      <c r="UQB115" s="376"/>
      <c r="UQC115" s="376"/>
      <c r="UQD115" s="376"/>
      <c r="UQE115" s="376"/>
      <c r="UQF115" s="376"/>
      <c r="UQG115" s="376"/>
      <c r="UQH115" s="376"/>
      <c r="UQI115" s="376"/>
      <c r="UQJ115" s="376"/>
      <c r="UQK115" s="376"/>
      <c r="UQL115" s="376"/>
      <c r="UQM115" s="376"/>
      <c r="UQN115" s="376"/>
      <c r="UQO115" s="376"/>
      <c r="UQP115" s="376"/>
      <c r="UQQ115" s="376"/>
      <c r="UQR115" s="376"/>
      <c r="UQS115" s="376"/>
      <c r="UQT115" s="376"/>
      <c r="UQU115" s="376"/>
      <c r="UQV115" s="376"/>
      <c r="UQW115" s="376"/>
      <c r="UQX115" s="376"/>
      <c r="UQY115" s="376"/>
      <c r="UQZ115" s="376"/>
      <c r="URA115" s="376"/>
      <c r="URB115" s="376"/>
      <c r="URC115" s="376"/>
      <c r="URD115" s="376"/>
      <c r="URE115" s="376"/>
      <c r="URF115" s="376"/>
      <c r="URG115" s="376"/>
      <c r="URH115" s="376"/>
      <c r="URI115" s="376"/>
      <c r="URJ115" s="376"/>
      <c r="URK115" s="376"/>
      <c r="URL115" s="376"/>
      <c r="URM115" s="376"/>
      <c r="URN115" s="376"/>
      <c r="URO115" s="376"/>
      <c r="URP115" s="376"/>
      <c r="URQ115" s="376"/>
      <c r="URR115" s="376"/>
      <c r="URS115" s="376"/>
      <c r="URT115" s="376"/>
      <c r="URU115" s="376"/>
      <c r="URV115" s="376"/>
      <c r="URW115" s="376"/>
      <c r="URX115" s="376"/>
      <c r="URY115" s="376"/>
      <c r="URZ115" s="376"/>
      <c r="USA115" s="376"/>
      <c r="USB115" s="376"/>
      <c r="USC115" s="376"/>
      <c r="USD115" s="376"/>
      <c r="USE115" s="376"/>
      <c r="USF115" s="376"/>
      <c r="USG115" s="376"/>
      <c r="USH115" s="376"/>
      <c r="USI115" s="376"/>
      <c r="USJ115" s="376"/>
      <c r="USK115" s="376"/>
      <c r="USL115" s="376"/>
      <c r="USM115" s="376"/>
      <c r="USN115" s="376"/>
      <c r="USO115" s="376"/>
      <c r="USP115" s="376"/>
      <c r="USQ115" s="376"/>
      <c r="USR115" s="376"/>
      <c r="USS115" s="376"/>
      <c r="UST115" s="376"/>
      <c r="USU115" s="376"/>
      <c r="USV115" s="376"/>
      <c r="USW115" s="376"/>
      <c r="USX115" s="376"/>
      <c r="USY115" s="376"/>
      <c r="USZ115" s="376"/>
      <c r="UTA115" s="376"/>
      <c r="UTB115" s="376"/>
      <c r="UTC115" s="376"/>
      <c r="UTD115" s="376"/>
      <c r="UTE115" s="376"/>
      <c r="UTF115" s="376"/>
      <c r="UTG115" s="376"/>
      <c r="UTH115" s="376"/>
      <c r="UTI115" s="376"/>
      <c r="UTJ115" s="376"/>
      <c r="UTK115" s="376"/>
      <c r="UTL115" s="376"/>
      <c r="UTM115" s="376"/>
      <c r="UTN115" s="376"/>
      <c r="UTO115" s="376"/>
      <c r="UTP115" s="376"/>
      <c r="UTQ115" s="376"/>
      <c r="UTR115" s="376"/>
      <c r="UTS115" s="376"/>
      <c r="UTT115" s="376"/>
      <c r="UTU115" s="376"/>
      <c r="UTV115" s="376"/>
      <c r="UTW115" s="376"/>
      <c r="UTX115" s="376"/>
      <c r="UTY115" s="376"/>
      <c r="UTZ115" s="376"/>
      <c r="UUA115" s="376"/>
      <c r="UUB115" s="376"/>
      <c r="UUC115" s="376"/>
      <c r="UUD115" s="376"/>
      <c r="UUE115" s="376"/>
      <c r="UUF115" s="376"/>
      <c r="UUG115" s="376"/>
      <c r="UUH115" s="376"/>
      <c r="UUI115" s="376"/>
      <c r="UUJ115" s="376"/>
      <c r="UUK115" s="376"/>
      <c r="UUL115" s="376"/>
      <c r="UUM115" s="376"/>
      <c r="UUN115" s="376"/>
      <c r="UUO115" s="376"/>
      <c r="UUP115" s="376"/>
      <c r="UUQ115" s="376"/>
      <c r="UUR115" s="376"/>
      <c r="UUS115" s="376"/>
      <c r="UUT115" s="376"/>
      <c r="UUU115" s="376"/>
      <c r="UUV115" s="376"/>
      <c r="UUW115" s="376"/>
      <c r="UUX115" s="376"/>
      <c r="UUY115" s="376"/>
      <c r="UUZ115" s="376"/>
      <c r="UVA115" s="376"/>
      <c r="UVB115" s="376"/>
      <c r="UVC115" s="376"/>
      <c r="UVD115" s="376"/>
      <c r="UVE115" s="376"/>
      <c r="UVF115" s="376"/>
      <c r="UVG115" s="376"/>
      <c r="UVH115" s="376"/>
      <c r="UVI115" s="376"/>
      <c r="UVJ115" s="376"/>
      <c r="UVK115" s="376"/>
      <c r="UVL115" s="376"/>
      <c r="UVM115" s="376"/>
      <c r="UVN115" s="376"/>
      <c r="UVO115" s="376"/>
      <c r="UVP115" s="376"/>
      <c r="UVQ115" s="376"/>
      <c r="UVR115" s="376"/>
      <c r="UVS115" s="376"/>
      <c r="UVT115" s="376"/>
      <c r="UVU115" s="376"/>
      <c r="UVV115" s="376"/>
      <c r="UVW115" s="376"/>
      <c r="UVX115" s="376"/>
      <c r="UVY115" s="376"/>
      <c r="UVZ115" s="376"/>
      <c r="UWA115" s="376"/>
      <c r="UWB115" s="376"/>
      <c r="UWC115" s="376"/>
      <c r="UWD115" s="376"/>
      <c r="UWE115" s="376"/>
      <c r="UWF115" s="376"/>
      <c r="UWG115" s="376"/>
      <c r="UWH115" s="376"/>
      <c r="UWI115" s="376"/>
      <c r="UWJ115" s="376"/>
      <c r="UWK115" s="376"/>
      <c r="UWL115" s="376"/>
      <c r="UWM115" s="376"/>
      <c r="UWN115" s="376"/>
      <c r="UWO115" s="376"/>
      <c r="UWP115" s="376"/>
      <c r="UWQ115" s="376"/>
      <c r="UWR115" s="376"/>
      <c r="UWS115" s="376"/>
      <c r="UWT115" s="376"/>
      <c r="UWU115" s="376"/>
      <c r="UWV115" s="376"/>
      <c r="UWW115" s="376"/>
      <c r="UWX115" s="376"/>
      <c r="UWY115" s="376"/>
      <c r="UWZ115" s="376"/>
      <c r="UXA115" s="376"/>
      <c r="UXB115" s="376"/>
      <c r="UXC115" s="376"/>
      <c r="UXD115" s="376"/>
      <c r="UXE115" s="376"/>
      <c r="UXF115" s="376"/>
      <c r="UXG115" s="376"/>
      <c r="UXH115" s="376"/>
      <c r="UXI115" s="376"/>
      <c r="UXJ115" s="376"/>
      <c r="UXK115" s="376"/>
      <c r="UXL115" s="376"/>
      <c r="UXM115" s="376"/>
      <c r="UXN115" s="376"/>
      <c r="UXO115" s="376"/>
      <c r="UXP115" s="376"/>
      <c r="UXQ115" s="376"/>
      <c r="UXR115" s="376"/>
      <c r="UXS115" s="376"/>
      <c r="UXT115" s="376"/>
      <c r="UXU115" s="376"/>
      <c r="UXV115" s="376"/>
      <c r="UXW115" s="376"/>
      <c r="UXX115" s="376"/>
      <c r="UXY115" s="376"/>
      <c r="UXZ115" s="376"/>
      <c r="UYA115" s="376"/>
      <c r="UYB115" s="376"/>
      <c r="UYC115" s="376"/>
      <c r="UYD115" s="376"/>
      <c r="UYE115" s="376"/>
      <c r="UYF115" s="376"/>
      <c r="UYG115" s="376"/>
      <c r="UYH115" s="376"/>
      <c r="UYI115" s="376"/>
      <c r="UYJ115" s="376"/>
      <c r="UYK115" s="376"/>
      <c r="UYL115" s="376"/>
      <c r="UYM115" s="376"/>
      <c r="UYN115" s="376"/>
      <c r="UYO115" s="376"/>
      <c r="UYP115" s="376"/>
      <c r="UYQ115" s="376"/>
      <c r="UYR115" s="376"/>
      <c r="UYS115" s="376"/>
      <c r="UYT115" s="376"/>
      <c r="UYU115" s="376"/>
      <c r="UYV115" s="376"/>
      <c r="UYW115" s="376"/>
      <c r="UYX115" s="376"/>
      <c r="UYY115" s="376"/>
      <c r="UYZ115" s="376"/>
      <c r="UZA115" s="376"/>
      <c r="UZB115" s="376"/>
      <c r="UZC115" s="376"/>
      <c r="UZD115" s="376"/>
      <c r="UZE115" s="376"/>
      <c r="UZF115" s="376"/>
      <c r="UZG115" s="376"/>
      <c r="UZH115" s="376"/>
      <c r="UZI115" s="376"/>
      <c r="UZJ115" s="376"/>
      <c r="UZK115" s="376"/>
      <c r="UZL115" s="376"/>
      <c r="UZM115" s="376"/>
      <c r="UZN115" s="376"/>
      <c r="UZO115" s="376"/>
      <c r="UZP115" s="376"/>
      <c r="UZQ115" s="376"/>
      <c r="UZR115" s="376"/>
      <c r="UZS115" s="376"/>
      <c r="UZT115" s="376"/>
      <c r="UZU115" s="376"/>
      <c r="UZV115" s="376"/>
      <c r="UZW115" s="376"/>
      <c r="UZX115" s="376"/>
      <c r="UZY115" s="376"/>
      <c r="UZZ115" s="376"/>
      <c r="VAA115" s="376"/>
      <c r="VAB115" s="376"/>
      <c r="VAC115" s="376"/>
      <c r="VAD115" s="376"/>
      <c r="VAE115" s="376"/>
      <c r="VAF115" s="376"/>
      <c r="VAG115" s="376"/>
      <c r="VAH115" s="376"/>
      <c r="VAI115" s="376"/>
      <c r="VAJ115" s="376"/>
      <c r="VAK115" s="376"/>
      <c r="VAL115" s="376"/>
      <c r="VAM115" s="376"/>
      <c r="VAN115" s="376"/>
      <c r="VAO115" s="376"/>
      <c r="VAP115" s="376"/>
      <c r="VAQ115" s="376"/>
      <c r="VAR115" s="376"/>
      <c r="VAS115" s="376"/>
      <c r="VAT115" s="376"/>
      <c r="VAU115" s="376"/>
      <c r="VAV115" s="376"/>
      <c r="VAW115" s="376"/>
      <c r="VAX115" s="376"/>
      <c r="VAY115" s="376"/>
      <c r="VAZ115" s="376"/>
      <c r="VBA115" s="376"/>
      <c r="VBB115" s="376"/>
      <c r="VBC115" s="376"/>
      <c r="VBD115" s="376"/>
      <c r="VBE115" s="376"/>
      <c r="VBF115" s="376"/>
      <c r="VBG115" s="376"/>
      <c r="VBH115" s="376"/>
      <c r="VBI115" s="376"/>
      <c r="VBJ115" s="376"/>
      <c r="VBK115" s="376"/>
      <c r="VBL115" s="376"/>
      <c r="VBM115" s="376"/>
      <c r="VBN115" s="376"/>
      <c r="VBO115" s="376"/>
      <c r="VBP115" s="376"/>
      <c r="VBQ115" s="376"/>
      <c r="VBR115" s="376"/>
      <c r="VBS115" s="376"/>
      <c r="VBT115" s="376"/>
      <c r="VBU115" s="376"/>
      <c r="VBV115" s="376"/>
      <c r="VBW115" s="376"/>
      <c r="VBX115" s="376"/>
      <c r="VBY115" s="376"/>
      <c r="VBZ115" s="376"/>
      <c r="VCA115" s="376"/>
      <c r="VCB115" s="376"/>
      <c r="VCC115" s="376"/>
      <c r="VCD115" s="376"/>
      <c r="VCE115" s="376"/>
      <c r="VCF115" s="376"/>
      <c r="VCG115" s="376"/>
      <c r="VCH115" s="376"/>
      <c r="VCI115" s="376"/>
      <c r="VCJ115" s="376"/>
      <c r="VCK115" s="376"/>
      <c r="VCL115" s="376"/>
      <c r="VCM115" s="376"/>
      <c r="VCN115" s="376"/>
      <c r="VCO115" s="376"/>
      <c r="VCP115" s="376"/>
      <c r="VCQ115" s="376"/>
      <c r="VCR115" s="376"/>
      <c r="VCS115" s="376"/>
      <c r="VCT115" s="376"/>
      <c r="VCU115" s="376"/>
      <c r="VCV115" s="376"/>
      <c r="VCW115" s="376"/>
      <c r="VCX115" s="376"/>
      <c r="VCY115" s="376"/>
      <c r="VCZ115" s="376"/>
      <c r="VDA115" s="376"/>
      <c r="VDB115" s="376"/>
      <c r="VDC115" s="376"/>
      <c r="VDD115" s="376"/>
      <c r="VDE115" s="376"/>
      <c r="VDF115" s="376"/>
      <c r="VDG115" s="376"/>
      <c r="VDH115" s="376"/>
      <c r="VDI115" s="376"/>
      <c r="VDJ115" s="376"/>
      <c r="VDK115" s="376"/>
      <c r="VDL115" s="376"/>
      <c r="VDM115" s="376"/>
      <c r="VDN115" s="376"/>
      <c r="VDO115" s="376"/>
      <c r="VDP115" s="376"/>
      <c r="VDQ115" s="376"/>
      <c r="VDR115" s="376"/>
      <c r="VDS115" s="376"/>
      <c r="VDT115" s="376"/>
      <c r="VDU115" s="376"/>
      <c r="VDV115" s="376"/>
      <c r="VDW115" s="376"/>
      <c r="VDX115" s="376"/>
      <c r="VDY115" s="376"/>
      <c r="VDZ115" s="376"/>
      <c r="VEA115" s="376"/>
      <c r="VEB115" s="376"/>
      <c r="VEC115" s="376"/>
      <c r="VED115" s="376"/>
      <c r="VEE115" s="376"/>
      <c r="VEF115" s="376"/>
      <c r="VEG115" s="376"/>
      <c r="VEH115" s="376"/>
      <c r="VEI115" s="376"/>
      <c r="VEJ115" s="376"/>
      <c r="VEK115" s="376"/>
      <c r="VEL115" s="376"/>
      <c r="VEM115" s="376"/>
      <c r="VEN115" s="376"/>
      <c r="VEO115" s="376"/>
      <c r="VEP115" s="376"/>
      <c r="VEQ115" s="376"/>
      <c r="VER115" s="376"/>
      <c r="VES115" s="376"/>
      <c r="VET115" s="376"/>
      <c r="VEU115" s="376"/>
      <c r="VEV115" s="376"/>
      <c r="VEW115" s="376"/>
      <c r="VEX115" s="376"/>
      <c r="VEY115" s="376"/>
      <c r="VEZ115" s="376"/>
      <c r="VFA115" s="376"/>
      <c r="VFB115" s="376"/>
      <c r="VFC115" s="376"/>
      <c r="VFD115" s="376"/>
      <c r="VFE115" s="376"/>
      <c r="VFF115" s="376"/>
      <c r="VFG115" s="376"/>
      <c r="VFH115" s="376"/>
      <c r="VFI115" s="376"/>
      <c r="VFJ115" s="376"/>
      <c r="VFK115" s="376"/>
      <c r="VFL115" s="376"/>
      <c r="VFM115" s="376"/>
      <c r="VFN115" s="376"/>
      <c r="VFO115" s="376"/>
      <c r="VFP115" s="376"/>
      <c r="VFQ115" s="376"/>
      <c r="VFR115" s="376"/>
      <c r="VFS115" s="376"/>
      <c r="VFT115" s="376"/>
      <c r="VFU115" s="376"/>
      <c r="VFV115" s="376"/>
      <c r="VFW115" s="376"/>
      <c r="VFX115" s="376"/>
      <c r="VFY115" s="376"/>
      <c r="VFZ115" s="376"/>
      <c r="VGA115" s="376"/>
      <c r="VGB115" s="376"/>
      <c r="VGC115" s="376"/>
      <c r="VGD115" s="376"/>
      <c r="VGE115" s="376"/>
      <c r="VGF115" s="376"/>
      <c r="VGG115" s="376"/>
      <c r="VGH115" s="376"/>
      <c r="VGI115" s="376"/>
      <c r="VGJ115" s="376"/>
      <c r="VGK115" s="376"/>
      <c r="VGL115" s="376"/>
      <c r="VGM115" s="376"/>
      <c r="VGN115" s="376"/>
      <c r="VGO115" s="376"/>
      <c r="VGP115" s="376"/>
      <c r="VGQ115" s="376"/>
      <c r="VGR115" s="376"/>
      <c r="VGS115" s="376"/>
      <c r="VGT115" s="376"/>
      <c r="VGU115" s="376"/>
      <c r="VGV115" s="376"/>
      <c r="VGW115" s="376"/>
      <c r="VGX115" s="376"/>
      <c r="VGY115" s="376"/>
      <c r="VGZ115" s="376"/>
      <c r="VHA115" s="376"/>
      <c r="VHB115" s="376"/>
      <c r="VHC115" s="376"/>
      <c r="VHD115" s="376"/>
      <c r="VHE115" s="376"/>
      <c r="VHF115" s="376"/>
      <c r="VHG115" s="376"/>
      <c r="VHH115" s="376"/>
      <c r="VHI115" s="376"/>
      <c r="VHJ115" s="376"/>
      <c r="VHK115" s="376"/>
      <c r="VHL115" s="376"/>
      <c r="VHM115" s="376"/>
      <c r="VHN115" s="376"/>
      <c r="VHO115" s="376"/>
      <c r="VHP115" s="376"/>
      <c r="VHQ115" s="376"/>
      <c r="VHR115" s="376"/>
      <c r="VHS115" s="376"/>
      <c r="VHT115" s="376"/>
      <c r="VHU115" s="376"/>
      <c r="VHV115" s="376"/>
      <c r="VHW115" s="376"/>
      <c r="VHX115" s="376"/>
      <c r="VHY115" s="376"/>
      <c r="VHZ115" s="376"/>
      <c r="VIA115" s="376"/>
      <c r="VIB115" s="376"/>
      <c r="VIC115" s="376"/>
      <c r="VID115" s="376"/>
      <c r="VIE115" s="376"/>
      <c r="VIF115" s="376"/>
      <c r="VIG115" s="376"/>
      <c r="VIH115" s="376"/>
      <c r="VII115" s="376"/>
      <c r="VIJ115" s="376"/>
      <c r="VIK115" s="376"/>
      <c r="VIL115" s="376"/>
      <c r="VIM115" s="376"/>
      <c r="VIN115" s="376"/>
      <c r="VIO115" s="376"/>
      <c r="VIP115" s="376"/>
      <c r="VIQ115" s="376"/>
      <c r="VIR115" s="376"/>
      <c r="VIS115" s="376"/>
      <c r="VIT115" s="376"/>
      <c r="VIU115" s="376"/>
      <c r="VIV115" s="376"/>
      <c r="VIW115" s="376"/>
      <c r="VIX115" s="376"/>
      <c r="VIY115" s="376"/>
      <c r="VIZ115" s="376"/>
      <c r="VJA115" s="376"/>
      <c r="VJB115" s="376"/>
      <c r="VJC115" s="376"/>
      <c r="VJD115" s="376"/>
      <c r="VJE115" s="376"/>
      <c r="VJF115" s="376"/>
      <c r="VJG115" s="376"/>
      <c r="VJH115" s="376"/>
      <c r="VJI115" s="376"/>
      <c r="VJJ115" s="376"/>
      <c r="VJK115" s="376"/>
      <c r="VJL115" s="376"/>
      <c r="VJM115" s="376"/>
      <c r="VJN115" s="376"/>
      <c r="VJO115" s="376"/>
      <c r="VJP115" s="376"/>
      <c r="VJQ115" s="376"/>
      <c r="VJR115" s="376"/>
      <c r="VJS115" s="376"/>
      <c r="VJT115" s="376"/>
      <c r="VJU115" s="376"/>
      <c r="VJV115" s="376"/>
      <c r="VJW115" s="376"/>
      <c r="VJX115" s="376"/>
      <c r="VJY115" s="376"/>
      <c r="VJZ115" s="376"/>
      <c r="VKA115" s="376"/>
      <c r="VKB115" s="376"/>
      <c r="VKC115" s="376"/>
      <c r="VKD115" s="376"/>
      <c r="VKE115" s="376"/>
      <c r="VKF115" s="376"/>
      <c r="VKG115" s="376"/>
      <c r="VKH115" s="376"/>
      <c r="VKI115" s="376"/>
      <c r="VKJ115" s="376"/>
      <c r="VKK115" s="376"/>
      <c r="VKL115" s="376"/>
      <c r="VKM115" s="376"/>
      <c r="VKN115" s="376"/>
      <c r="VKO115" s="376"/>
      <c r="VKP115" s="376"/>
      <c r="VKQ115" s="376"/>
      <c r="VKR115" s="376"/>
      <c r="VKS115" s="376"/>
      <c r="VKT115" s="376"/>
      <c r="VKU115" s="376"/>
      <c r="VKV115" s="376"/>
      <c r="VKW115" s="376"/>
      <c r="VKX115" s="376"/>
      <c r="VKY115" s="376"/>
      <c r="VKZ115" s="376"/>
      <c r="VLA115" s="376"/>
      <c r="VLB115" s="376"/>
      <c r="VLC115" s="376"/>
      <c r="VLD115" s="376"/>
      <c r="VLE115" s="376"/>
      <c r="VLF115" s="376"/>
      <c r="VLG115" s="376"/>
      <c r="VLH115" s="376"/>
      <c r="VLI115" s="376"/>
      <c r="VLJ115" s="376"/>
      <c r="VLK115" s="376"/>
      <c r="VLL115" s="376"/>
      <c r="VLM115" s="376"/>
      <c r="VLN115" s="376"/>
      <c r="VLO115" s="376"/>
      <c r="VLP115" s="376"/>
      <c r="VLQ115" s="376"/>
      <c r="VLR115" s="376"/>
      <c r="VLS115" s="376"/>
      <c r="VLT115" s="376"/>
      <c r="VLU115" s="376"/>
      <c r="VLV115" s="376"/>
      <c r="VLW115" s="376"/>
      <c r="VLX115" s="376"/>
      <c r="VLY115" s="376"/>
      <c r="VLZ115" s="376"/>
      <c r="VMA115" s="376"/>
      <c r="VMB115" s="376"/>
      <c r="VMC115" s="376"/>
      <c r="VMD115" s="376"/>
      <c r="VME115" s="376"/>
      <c r="VMF115" s="376"/>
      <c r="VMG115" s="376"/>
      <c r="VMH115" s="376"/>
      <c r="VMI115" s="376"/>
      <c r="VMJ115" s="376"/>
      <c r="VMK115" s="376"/>
      <c r="VML115" s="376"/>
      <c r="VMM115" s="376"/>
      <c r="VMN115" s="376"/>
      <c r="VMO115" s="376"/>
      <c r="VMP115" s="376"/>
      <c r="VMQ115" s="376"/>
      <c r="VMR115" s="376"/>
      <c r="VMS115" s="376"/>
      <c r="VMT115" s="376"/>
      <c r="VMU115" s="376"/>
      <c r="VMV115" s="376"/>
      <c r="VMW115" s="376"/>
      <c r="VMX115" s="376"/>
      <c r="VMY115" s="376"/>
      <c r="VMZ115" s="376"/>
      <c r="VNA115" s="376"/>
      <c r="VNB115" s="376"/>
      <c r="VNC115" s="376"/>
      <c r="VND115" s="376"/>
      <c r="VNE115" s="376"/>
      <c r="VNF115" s="376"/>
      <c r="VNG115" s="376"/>
      <c r="VNH115" s="376"/>
      <c r="VNI115" s="376"/>
      <c r="VNJ115" s="376"/>
      <c r="VNK115" s="376"/>
      <c r="VNL115" s="376"/>
      <c r="VNM115" s="376"/>
      <c r="VNN115" s="376"/>
      <c r="VNO115" s="376"/>
      <c r="VNP115" s="376"/>
      <c r="VNQ115" s="376"/>
      <c r="VNR115" s="376"/>
      <c r="VNS115" s="376"/>
      <c r="VNT115" s="376"/>
      <c r="VNU115" s="376"/>
      <c r="VNV115" s="376"/>
      <c r="VNW115" s="376"/>
      <c r="VNX115" s="376"/>
      <c r="VNY115" s="376"/>
      <c r="VNZ115" s="376"/>
      <c r="VOA115" s="376"/>
      <c r="VOB115" s="376"/>
      <c r="VOC115" s="376"/>
      <c r="VOD115" s="376"/>
      <c r="VOE115" s="376"/>
      <c r="VOF115" s="376"/>
      <c r="VOG115" s="376"/>
      <c r="VOH115" s="376"/>
      <c r="VOI115" s="376"/>
      <c r="VOJ115" s="376"/>
      <c r="VOK115" s="376"/>
      <c r="VOL115" s="376"/>
      <c r="VOM115" s="376"/>
      <c r="VON115" s="376"/>
      <c r="VOO115" s="376"/>
      <c r="VOP115" s="376"/>
      <c r="VOQ115" s="376"/>
      <c r="VOR115" s="376"/>
      <c r="VOS115" s="376"/>
      <c r="VOT115" s="376"/>
      <c r="VOU115" s="376"/>
      <c r="VOV115" s="376"/>
      <c r="VOW115" s="376"/>
      <c r="VOX115" s="376"/>
      <c r="VOY115" s="376"/>
      <c r="VOZ115" s="376"/>
      <c r="VPA115" s="376"/>
      <c r="VPB115" s="376"/>
      <c r="VPC115" s="376"/>
      <c r="VPD115" s="376"/>
      <c r="VPE115" s="376"/>
      <c r="VPF115" s="376"/>
      <c r="VPG115" s="376"/>
      <c r="VPH115" s="376"/>
      <c r="VPI115" s="376"/>
      <c r="VPJ115" s="376"/>
      <c r="VPK115" s="376"/>
      <c r="VPL115" s="376"/>
      <c r="VPM115" s="376"/>
      <c r="VPN115" s="376"/>
      <c r="VPO115" s="376"/>
      <c r="VPP115" s="376"/>
      <c r="VPQ115" s="376"/>
      <c r="VPR115" s="376"/>
      <c r="VPS115" s="376"/>
      <c r="VPT115" s="376"/>
      <c r="VPU115" s="376"/>
      <c r="VPV115" s="376"/>
      <c r="VPW115" s="376"/>
      <c r="VPX115" s="376"/>
      <c r="VPY115" s="376"/>
      <c r="VPZ115" s="376"/>
      <c r="VQA115" s="376"/>
      <c r="VQB115" s="376"/>
      <c r="VQC115" s="376"/>
      <c r="VQD115" s="376"/>
      <c r="VQE115" s="376"/>
      <c r="VQF115" s="376"/>
      <c r="VQG115" s="376"/>
      <c r="VQH115" s="376"/>
      <c r="VQI115" s="376"/>
      <c r="VQJ115" s="376"/>
      <c r="VQK115" s="376"/>
      <c r="VQL115" s="376"/>
      <c r="VQM115" s="376"/>
      <c r="VQN115" s="376"/>
      <c r="VQO115" s="376"/>
      <c r="VQP115" s="376"/>
      <c r="VQQ115" s="376"/>
      <c r="VQR115" s="376"/>
      <c r="VQS115" s="376"/>
      <c r="VQT115" s="376"/>
      <c r="VQU115" s="376"/>
      <c r="VQV115" s="376"/>
      <c r="VQW115" s="376"/>
      <c r="VQX115" s="376"/>
      <c r="VQY115" s="376"/>
      <c r="VQZ115" s="376"/>
      <c r="VRA115" s="376"/>
      <c r="VRB115" s="376"/>
      <c r="VRC115" s="376"/>
      <c r="VRD115" s="376"/>
      <c r="VRE115" s="376"/>
      <c r="VRF115" s="376"/>
      <c r="VRG115" s="376"/>
      <c r="VRH115" s="376"/>
      <c r="VRI115" s="376"/>
      <c r="VRJ115" s="376"/>
      <c r="VRK115" s="376"/>
      <c r="VRL115" s="376"/>
      <c r="VRM115" s="376"/>
      <c r="VRN115" s="376"/>
      <c r="VRO115" s="376"/>
      <c r="VRP115" s="376"/>
      <c r="VRQ115" s="376"/>
      <c r="VRR115" s="376"/>
      <c r="VRS115" s="376"/>
      <c r="VRT115" s="376"/>
      <c r="VRU115" s="376"/>
      <c r="VRV115" s="376"/>
      <c r="VRW115" s="376"/>
      <c r="VRX115" s="376"/>
      <c r="VRY115" s="376"/>
      <c r="VRZ115" s="376"/>
      <c r="VSA115" s="376"/>
      <c r="VSB115" s="376"/>
      <c r="VSC115" s="376"/>
      <c r="VSD115" s="376"/>
      <c r="VSE115" s="376"/>
      <c r="VSF115" s="376"/>
      <c r="VSG115" s="376"/>
      <c r="VSH115" s="376"/>
      <c r="VSI115" s="376"/>
      <c r="VSJ115" s="376"/>
      <c r="VSK115" s="376"/>
      <c r="VSL115" s="376"/>
      <c r="VSM115" s="376"/>
      <c r="VSN115" s="376"/>
      <c r="VSO115" s="376"/>
      <c r="VSP115" s="376"/>
      <c r="VSQ115" s="376"/>
      <c r="VSR115" s="376"/>
      <c r="VSS115" s="376"/>
      <c r="VST115" s="376"/>
      <c r="VSU115" s="376"/>
      <c r="VSV115" s="376"/>
      <c r="VSW115" s="376"/>
      <c r="VSX115" s="376"/>
      <c r="VSY115" s="376"/>
      <c r="VSZ115" s="376"/>
      <c r="VTA115" s="376"/>
      <c r="VTB115" s="376"/>
      <c r="VTC115" s="376"/>
      <c r="VTD115" s="376"/>
      <c r="VTE115" s="376"/>
      <c r="VTF115" s="376"/>
      <c r="VTG115" s="376"/>
      <c r="VTH115" s="376"/>
      <c r="VTI115" s="376"/>
      <c r="VTJ115" s="376"/>
      <c r="VTK115" s="376"/>
      <c r="VTL115" s="376"/>
      <c r="VTM115" s="376"/>
      <c r="VTN115" s="376"/>
      <c r="VTO115" s="376"/>
      <c r="VTP115" s="376"/>
      <c r="VTQ115" s="376"/>
      <c r="VTR115" s="376"/>
      <c r="VTS115" s="376"/>
      <c r="VTT115" s="376"/>
      <c r="VTU115" s="376"/>
      <c r="VTV115" s="376"/>
      <c r="VTW115" s="376"/>
      <c r="VTX115" s="376"/>
      <c r="VTY115" s="376"/>
      <c r="VTZ115" s="376"/>
      <c r="VUA115" s="376"/>
      <c r="VUB115" s="376"/>
      <c r="VUC115" s="376"/>
      <c r="VUD115" s="376"/>
      <c r="VUE115" s="376"/>
      <c r="VUF115" s="376"/>
      <c r="VUG115" s="376"/>
      <c r="VUH115" s="376"/>
      <c r="VUI115" s="376"/>
      <c r="VUJ115" s="376"/>
      <c r="VUK115" s="376"/>
      <c r="VUL115" s="376"/>
      <c r="VUM115" s="376"/>
      <c r="VUN115" s="376"/>
      <c r="VUO115" s="376"/>
      <c r="VUP115" s="376"/>
      <c r="VUQ115" s="376"/>
      <c r="VUR115" s="376"/>
      <c r="VUS115" s="376"/>
      <c r="VUT115" s="376"/>
      <c r="VUU115" s="376"/>
      <c r="VUV115" s="376"/>
      <c r="VUW115" s="376"/>
      <c r="VUX115" s="376"/>
      <c r="VUY115" s="376"/>
      <c r="VUZ115" s="376"/>
      <c r="VVA115" s="376"/>
      <c r="VVB115" s="376"/>
      <c r="VVC115" s="376"/>
      <c r="VVD115" s="376"/>
      <c r="VVE115" s="376"/>
      <c r="VVF115" s="376"/>
      <c r="VVG115" s="376"/>
      <c r="VVH115" s="376"/>
      <c r="VVI115" s="376"/>
      <c r="VVJ115" s="376"/>
      <c r="VVK115" s="376"/>
      <c r="VVL115" s="376"/>
      <c r="VVM115" s="376"/>
      <c r="VVN115" s="376"/>
      <c r="VVO115" s="376"/>
      <c r="VVP115" s="376"/>
      <c r="VVQ115" s="376"/>
      <c r="VVR115" s="376"/>
      <c r="VVS115" s="376"/>
      <c r="VVT115" s="376"/>
      <c r="VVU115" s="376"/>
      <c r="VVV115" s="376"/>
      <c r="VVW115" s="376"/>
      <c r="VVX115" s="376"/>
      <c r="VVY115" s="376"/>
      <c r="VVZ115" s="376"/>
      <c r="VWA115" s="376"/>
      <c r="VWB115" s="376"/>
      <c r="VWC115" s="376"/>
      <c r="VWD115" s="376"/>
      <c r="VWE115" s="376"/>
      <c r="VWF115" s="376"/>
      <c r="VWG115" s="376"/>
      <c r="VWH115" s="376"/>
      <c r="VWI115" s="376"/>
      <c r="VWJ115" s="376"/>
      <c r="VWK115" s="376"/>
      <c r="VWL115" s="376"/>
      <c r="VWM115" s="376"/>
      <c r="VWN115" s="376"/>
      <c r="VWO115" s="376"/>
      <c r="VWP115" s="376"/>
      <c r="VWQ115" s="376"/>
      <c r="VWR115" s="376"/>
      <c r="VWS115" s="376"/>
      <c r="VWT115" s="376"/>
      <c r="VWU115" s="376"/>
      <c r="VWV115" s="376"/>
      <c r="VWW115" s="376"/>
      <c r="VWX115" s="376"/>
      <c r="VWY115" s="376"/>
      <c r="VWZ115" s="376"/>
      <c r="VXA115" s="376"/>
      <c r="VXB115" s="376"/>
      <c r="VXC115" s="376"/>
      <c r="VXD115" s="376"/>
      <c r="VXE115" s="376"/>
      <c r="VXF115" s="376"/>
      <c r="VXG115" s="376"/>
      <c r="VXH115" s="376"/>
      <c r="VXI115" s="376"/>
      <c r="VXJ115" s="376"/>
      <c r="VXK115" s="376"/>
      <c r="VXL115" s="376"/>
      <c r="VXM115" s="376"/>
      <c r="VXN115" s="376"/>
      <c r="VXO115" s="376"/>
      <c r="VXP115" s="376"/>
      <c r="VXQ115" s="376"/>
      <c r="VXR115" s="376"/>
      <c r="VXS115" s="376"/>
      <c r="VXT115" s="376"/>
      <c r="VXU115" s="376"/>
      <c r="VXV115" s="376"/>
      <c r="VXW115" s="376"/>
      <c r="VXX115" s="376"/>
      <c r="VXY115" s="376"/>
      <c r="VXZ115" s="376"/>
      <c r="VYA115" s="376"/>
      <c r="VYB115" s="376"/>
      <c r="VYC115" s="376"/>
      <c r="VYD115" s="376"/>
      <c r="VYE115" s="376"/>
      <c r="VYF115" s="376"/>
      <c r="VYG115" s="376"/>
      <c r="VYH115" s="376"/>
      <c r="VYI115" s="376"/>
      <c r="VYJ115" s="376"/>
      <c r="VYK115" s="376"/>
      <c r="VYL115" s="376"/>
      <c r="VYM115" s="376"/>
      <c r="VYN115" s="376"/>
      <c r="VYO115" s="376"/>
      <c r="VYP115" s="376"/>
      <c r="VYQ115" s="376"/>
      <c r="VYR115" s="376"/>
      <c r="VYS115" s="376"/>
      <c r="VYT115" s="376"/>
      <c r="VYU115" s="376"/>
      <c r="VYV115" s="376"/>
      <c r="VYW115" s="376"/>
      <c r="VYX115" s="376"/>
      <c r="VYY115" s="376"/>
      <c r="VYZ115" s="376"/>
      <c r="VZA115" s="376"/>
      <c r="VZB115" s="376"/>
      <c r="VZC115" s="376"/>
      <c r="VZD115" s="376"/>
      <c r="VZE115" s="376"/>
      <c r="VZF115" s="376"/>
      <c r="VZG115" s="376"/>
      <c r="VZH115" s="376"/>
      <c r="VZI115" s="376"/>
      <c r="VZJ115" s="376"/>
      <c r="VZK115" s="376"/>
      <c r="VZL115" s="376"/>
      <c r="VZM115" s="376"/>
      <c r="VZN115" s="376"/>
      <c r="VZO115" s="376"/>
      <c r="VZP115" s="376"/>
      <c r="VZQ115" s="376"/>
      <c r="VZR115" s="376"/>
      <c r="VZS115" s="376"/>
      <c r="VZT115" s="376"/>
      <c r="VZU115" s="376"/>
      <c r="VZV115" s="376"/>
      <c r="VZW115" s="376"/>
      <c r="VZX115" s="376"/>
      <c r="VZY115" s="376"/>
      <c r="VZZ115" s="376"/>
      <c r="WAA115" s="376"/>
      <c r="WAB115" s="376"/>
      <c r="WAC115" s="376"/>
      <c r="WAD115" s="376"/>
      <c r="WAE115" s="376"/>
      <c r="WAF115" s="376"/>
      <c r="WAG115" s="376"/>
      <c r="WAH115" s="376"/>
      <c r="WAI115" s="376"/>
      <c r="WAJ115" s="376"/>
      <c r="WAK115" s="376"/>
      <c r="WAL115" s="376"/>
      <c r="WAM115" s="376"/>
      <c r="WAN115" s="376"/>
      <c r="WAO115" s="376"/>
      <c r="WAP115" s="376"/>
      <c r="WAQ115" s="376"/>
      <c r="WAR115" s="376"/>
      <c r="WAS115" s="376"/>
      <c r="WAT115" s="376"/>
      <c r="WAU115" s="376"/>
      <c r="WAV115" s="376"/>
      <c r="WAW115" s="376"/>
      <c r="WAX115" s="376"/>
      <c r="WAY115" s="376"/>
      <c r="WAZ115" s="376"/>
      <c r="WBA115" s="376"/>
      <c r="WBB115" s="376"/>
      <c r="WBC115" s="376"/>
      <c r="WBD115" s="376"/>
      <c r="WBE115" s="376"/>
      <c r="WBF115" s="376"/>
      <c r="WBG115" s="376"/>
      <c r="WBH115" s="376"/>
      <c r="WBI115" s="376"/>
      <c r="WBJ115" s="376"/>
      <c r="WBK115" s="376"/>
      <c r="WBL115" s="376"/>
      <c r="WBM115" s="376"/>
      <c r="WBN115" s="376"/>
      <c r="WBO115" s="376"/>
      <c r="WBP115" s="376"/>
      <c r="WBQ115" s="376"/>
      <c r="WBR115" s="376"/>
      <c r="WBS115" s="376"/>
      <c r="WBT115" s="376"/>
      <c r="WBU115" s="376"/>
      <c r="WBV115" s="376"/>
      <c r="WBW115" s="376"/>
      <c r="WBX115" s="376"/>
      <c r="WBY115" s="376"/>
      <c r="WBZ115" s="376"/>
      <c r="WCA115" s="376"/>
      <c r="WCB115" s="376"/>
      <c r="WCC115" s="376"/>
      <c r="WCD115" s="376"/>
      <c r="WCE115" s="376"/>
      <c r="WCF115" s="376"/>
      <c r="WCG115" s="376"/>
      <c r="WCH115" s="376"/>
      <c r="WCI115" s="376"/>
      <c r="WCJ115" s="376"/>
      <c r="WCK115" s="376"/>
      <c r="WCL115" s="376"/>
      <c r="WCM115" s="376"/>
      <c r="WCN115" s="376"/>
      <c r="WCO115" s="376"/>
      <c r="WCP115" s="376"/>
      <c r="WCQ115" s="376"/>
      <c r="WCR115" s="376"/>
      <c r="WCS115" s="376"/>
      <c r="WCT115" s="376"/>
      <c r="WCU115" s="376"/>
      <c r="WCV115" s="376"/>
      <c r="WCW115" s="376"/>
      <c r="WCX115" s="376"/>
      <c r="WCY115" s="376"/>
      <c r="WCZ115" s="376"/>
      <c r="WDA115" s="376"/>
      <c r="WDB115" s="376"/>
      <c r="WDC115" s="376"/>
      <c r="WDD115" s="376"/>
      <c r="WDE115" s="376"/>
      <c r="WDF115" s="376"/>
      <c r="WDG115" s="376"/>
      <c r="WDH115" s="376"/>
      <c r="WDI115" s="376"/>
      <c r="WDJ115" s="376"/>
      <c r="WDK115" s="376"/>
      <c r="WDL115" s="376"/>
      <c r="WDM115" s="376"/>
      <c r="WDN115" s="376"/>
      <c r="WDO115" s="376"/>
      <c r="WDP115" s="376"/>
      <c r="WDQ115" s="376"/>
      <c r="WDR115" s="376"/>
      <c r="WDS115" s="376"/>
      <c r="WDT115" s="376"/>
      <c r="WDU115" s="376"/>
      <c r="WDV115" s="376"/>
      <c r="WDW115" s="376"/>
      <c r="WDX115" s="376"/>
      <c r="WDY115" s="376"/>
      <c r="WDZ115" s="376"/>
      <c r="WEA115" s="376"/>
      <c r="WEB115" s="376"/>
      <c r="WEC115" s="376"/>
      <c r="WED115" s="376"/>
      <c r="WEE115" s="376"/>
      <c r="WEF115" s="376"/>
      <c r="WEG115" s="376"/>
      <c r="WEH115" s="376"/>
      <c r="WEI115" s="376"/>
      <c r="WEJ115" s="376"/>
      <c r="WEK115" s="376"/>
      <c r="WEL115" s="376"/>
      <c r="WEM115" s="376"/>
      <c r="WEN115" s="376"/>
      <c r="WEO115" s="376"/>
      <c r="WEP115" s="376"/>
      <c r="WEQ115" s="376"/>
      <c r="WER115" s="376"/>
      <c r="WES115" s="376"/>
      <c r="WET115" s="376"/>
      <c r="WEU115" s="376"/>
      <c r="WEV115" s="376"/>
      <c r="WEW115" s="376"/>
      <c r="WEX115" s="376"/>
      <c r="WEY115" s="376"/>
      <c r="WEZ115" s="376"/>
      <c r="WFA115" s="376"/>
      <c r="WFB115" s="376"/>
      <c r="WFC115" s="376"/>
      <c r="WFD115" s="376"/>
      <c r="WFE115" s="376"/>
      <c r="WFF115" s="376"/>
      <c r="WFG115" s="376"/>
      <c r="WFH115" s="376"/>
      <c r="WFI115" s="376"/>
      <c r="WFJ115" s="376"/>
      <c r="WFK115" s="376"/>
      <c r="WFL115" s="376"/>
      <c r="WFM115" s="376"/>
      <c r="WFN115" s="376"/>
      <c r="WFO115" s="376"/>
      <c r="WFP115" s="376"/>
      <c r="WFQ115" s="376"/>
      <c r="WFR115" s="376"/>
      <c r="WFS115" s="376"/>
      <c r="WFT115" s="376"/>
      <c r="WFU115" s="376"/>
      <c r="WFV115" s="376"/>
      <c r="WFW115" s="376"/>
      <c r="WFX115" s="376"/>
      <c r="WFY115" s="376"/>
      <c r="WFZ115" s="376"/>
      <c r="WGA115" s="376"/>
      <c r="WGB115" s="376"/>
      <c r="WGC115" s="376"/>
      <c r="WGD115" s="376"/>
      <c r="WGE115" s="376"/>
      <c r="WGF115" s="376"/>
      <c r="WGG115" s="376"/>
      <c r="WGH115" s="376"/>
      <c r="WGI115" s="376"/>
      <c r="WGJ115" s="376"/>
      <c r="WGK115" s="376"/>
      <c r="WGL115" s="376"/>
      <c r="WGM115" s="376"/>
      <c r="WGN115" s="376"/>
      <c r="WGO115" s="376"/>
      <c r="WGP115" s="376"/>
      <c r="WGQ115" s="376"/>
      <c r="WGR115" s="376"/>
      <c r="WGS115" s="376"/>
      <c r="WGT115" s="376"/>
      <c r="WGU115" s="376"/>
      <c r="WGV115" s="376"/>
      <c r="WGW115" s="376"/>
      <c r="WGX115" s="376"/>
      <c r="WGY115" s="376"/>
      <c r="WGZ115" s="376"/>
      <c r="WHA115" s="376"/>
      <c r="WHB115" s="376"/>
      <c r="WHC115" s="376"/>
      <c r="WHD115" s="376"/>
      <c r="WHE115" s="376"/>
      <c r="WHF115" s="376"/>
      <c r="WHG115" s="376"/>
      <c r="WHH115" s="376"/>
      <c r="WHI115" s="376"/>
      <c r="WHJ115" s="376"/>
      <c r="WHK115" s="376"/>
      <c r="WHL115" s="376"/>
      <c r="WHM115" s="376"/>
      <c r="WHN115" s="376"/>
      <c r="WHO115" s="376"/>
      <c r="WHP115" s="376"/>
      <c r="WHQ115" s="376"/>
      <c r="WHR115" s="376"/>
      <c r="WHS115" s="376"/>
      <c r="WHT115" s="376"/>
      <c r="WHU115" s="376"/>
      <c r="WHV115" s="376"/>
      <c r="WHW115" s="376"/>
      <c r="WHX115" s="376"/>
      <c r="WHY115" s="376"/>
      <c r="WHZ115" s="376"/>
      <c r="WIA115" s="376"/>
      <c r="WIB115" s="376"/>
      <c r="WIC115" s="376"/>
      <c r="WID115" s="376"/>
      <c r="WIE115" s="376"/>
      <c r="WIF115" s="376"/>
      <c r="WIG115" s="376"/>
      <c r="WIH115" s="376"/>
      <c r="WII115" s="376"/>
      <c r="WIJ115" s="376"/>
      <c r="WIK115" s="376"/>
      <c r="WIL115" s="376"/>
      <c r="WIM115" s="376"/>
      <c r="WIN115" s="376"/>
      <c r="WIO115" s="376"/>
      <c r="WIP115" s="376"/>
      <c r="WIQ115" s="376"/>
      <c r="WIR115" s="376"/>
      <c r="WIS115" s="376"/>
      <c r="WIT115" s="376"/>
      <c r="WIU115" s="376"/>
      <c r="WIV115" s="376"/>
      <c r="WIW115" s="376"/>
      <c r="WIX115" s="376"/>
      <c r="WIY115" s="376"/>
      <c r="WIZ115" s="376"/>
      <c r="WJA115" s="376"/>
      <c r="WJB115" s="376"/>
      <c r="WJC115" s="376"/>
      <c r="WJD115" s="376"/>
      <c r="WJE115" s="376"/>
      <c r="WJF115" s="376"/>
      <c r="WJG115" s="376"/>
      <c r="WJH115" s="376"/>
      <c r="WJI115" s="376"/>
      <c r="WJJ115" s="376"/>
      <c r="WJK115" s="376"/>
      <c r="WJL115" s="376"/>
      <c r="WJM115" s="376"/>
      <c r="WJN115" s="376"/>
      <c r="WJO115" s="376"/>
      <c r="WJP115" s="376"/>
      <c r="WJQ115" s="376"/>
      <c r="WJR115" s="376"/>
      <c r="WJS115" s="376"/>
      <c r="WJT115" s="376"/>
      <c r="WJU115" s="376"/>
      <c r="WJV115" s="376"/>
      <c r="WJW115" s="376"/>
      <c r="WJX115" s="376"/>
      <c r="WJY115" s="376"/>
      <c r="WJZ115" s="376"/>
      <c r="WKA115" s="376"/>
      <c r="WKB115" s="376"/>
      <c r="WKC115" s="376"/>
      <c r="WKD115" s="376"/>
      <c r="WKE115" s="376"/>
      <c r="WKF115" s="376"/>
      <c r="WKG115" s="376"/>
      <c r="WKH115" s="376"/>
      <c r="WKI115" s="376"/>
      <c r="WKJ115" s="376"/>
      <c r="WKK115" s="376"/>
      <c r="WKL115" s="376"/>
      <c r="WKM115" s="376"/>
      <c r="WKN115" s="376"/>
      <c r="WKO115" s="376"/>
      <c r="WKP115" s="376"/>
      <c r="WKQ115" s="376"/>
      <c r="WKR115" s="376"/>
      <c r="WKS115" s="376"/>
      <c r="WKT115" s="376"/>
      <c r="WKU115" s="376"/>
      <c r="WKV115" s="376"/>
      <c r="WKW115" s="376"/>
      <c r="WKX115" s="376"/>
      <c r="WKY115" s="376"/>
      <c r="WKZ115" s="376"/>
      <c r="WLA115" s="376"/>
      <c r="WLB115" s="376"/>
      <c r="WLC115" s="376"/>
      <c r="WLD115" s="376"/>
      <c r="WLE115" s="376"/>
      <c r="WLF115" s="376"/>
      <c r="WLG115" s="376"/>
      <c r="WLH115" s="376"/>
      <c r="WLI115" s="376"/>
      <c r="WLJ115" s="376"/>
      <c r="WLK115" s="376"/>
      <c r="WLL115" s="376"/>
      <c r="WLM115" s="376"/>
      <c r="WLN115" s="376"/>
      <c r="WLO115" s="376"/>
      <c r="WLP115" s="376"/>
      <c r="WLQ115" s="376"/>
      <c r="WLR115" s="376"/>
      <c r="WLS115" s="376"/>
      <c r="WLT115" s="376"/>
      <c r="WLU115" s="376"/>
      <c r="WLV115" s="376"/>
      <c r="WLW115" s="376"/>
      <c r="WLX115" s="376"/>
      <c r="WLY115" s="376"/>
      <c r="WLZ115" s="376"/>
      <c r="WMA115" s="376"/>
      <c r="WMB115" s="376"/>
      <c r="WMC115" s="376"/>
      <c r="WMD115" s="376"/>
      <c r="WME115" s="376"/>
      <c r="WMF115" s="376"/>
      <c r="WMG115" s="376"/>
      <c r="WMH115" s="376"/>
      <c r="WMI115" s="376"/>
      <c r="WMJ115" s="376"/>
      <c r="WMK115" s="376"/>
      <c r="WML115" s="376"/>
      <c r="WMM115" s="376"/>
      <c r="WMN115" s="376"/>
      <c r="WMO115" s="376"/>
      <c r="WMP115" s="376"/>
      <c r="WMQ115" s="376"/>
      <c r="WMR115" s="376"/>
      <c r="WMS115" s="376"/>
      <c r="WMT115" s="376"/>
      <c r="WMU115" s="376"/>
      <c r="WMV115" s="376"/>
      <c r="WMW115" s="376"/>
      <c r="WMX115" s="376"/>
      <c r="WMY115" s="376"/>
      <c r="WMZ115" s="376"/>
      <c r="WNA115" s="376"/>
      <c r="WNB115" s="376"/>
      <c r="WNC115" s="376"/>
      <c r="WND115" s="376"/>
      <c r="WNE115" s="376"/>
      <c r="WNF115" s="376"/>
      <c r="WNG115" s="376"/>
      <c r="WNH115" s="376"/>
      <c r="WNI115" s="376"/>
      <c r="WNJ115" s="376"/>
      <c r="WNK115" s="376"/>
      <c r="WNL115" s="376"/>
      <c r="WNM115" s="376"/>
      <c r="WNN115" s="376"/>
      <c r="WNO115" s="376"/>
      <c r="WNP115" s="376"/>
      <c r="WNQ115" s="376"/>
      <c r="WNR115" s="376"/>
      <c r="WNS115" s="376"/>
      <c r="WNT115" s="376"/>
      <c r="WNU115" s="376"/>
      <c r="WNV115" s="376"/>
      <c r="WNW115" s="376"/>
      <c r="WNX115" s="376"/>
      <c r="WNY115" s="376"/>
      <c r="WNZ115" s="376"/>
      <c r="WOA115" s="376"/>
      <c r="WOB115" s="376"/>
      <c r="WOC115" s="376"/>
      <c r="WOD115" s="376"/>
      <c r="WOE115" s="376"/>
      <c r="WOF115" s="376"/>
      <c r="WOG115" s="376"/>
      <c r="WOH115" s="376"/>
      <c r="WOI115" s="376"/>
      <c r="WOJ115" s="376"/>
      <c r="WOK115" s="376"/>
      <c r="WOL115" s="376"/>
      <c r="WOM115" s="376"/>
      <c r="WON115" s="376"/>
      <c r="WOO115" s="376"/>
      <c r="WOP115" s="376"/>
      <c r="WOQ115" s="376"/>
      <c r="WOR115" s="376"/>
      <c r="WOS115" s="376"/>
      <c r="WOT115" s="376"/>
      <c r="WOU115" s="376"/>
      <c r="WOV115" s="376"/>
      <c r="WOW115" s="376"/>
      <c r="WOX115" s="376"/>
      <c r="WOY115" s="376"/>
      <c r="WOZ115" s="376"/>
      <c r="WPA115" s="376"/>
      <c r="WPB115" s="376"/>
      <c r="WPC115" s="376"/>
      <c r="WPD115" s="376"/>
      <c r="WPE115" s="376"/>
      <c r="WPF115" s="376"/>
      <c r="WPG115" s="376"/>
      <c r="WPH115" s="376"/>
      <c r="WPI115" s="376"/>
      <c r="WPJ115" s="376"/>
      <c r="WPK115" s="376"/>
      <c r="WPL115" s="376"/>
      <c r="WPM115" s="376"/>
      <c r="WPN115" s="376"/>
      <c r="WPO115" s="376"/>
      <c r="WPP115" s="376"/>
      <c r="WPQ115" s="376"/>
      <c r="WPR115" s="376"/>
      <c r="WPS115" s="376"/>
      <c r="WPT115" s="376"/>
      <c r="WPU115" s="376"/>
      <c r="WPV115" s="376"/>
      <c r="WPW115" s="376"/>
      <c r="WPX115" s="376"/>
      <c r="WPY115" s="376"/>
      <c r="WPZ115" s="376"/>
      <c r="WQA115" s="376"/>
      <c r="WQB115" s="376"/>
      <c r="WQC115" s="376"/>
      <c r="WQD115" s="376"/>
      <c r="WQE115" s="376"/>
      <c r="WQF115" s="376"/>
      <c r="WQG115" s="376"/>
      <c r="WQH115" s="376"/>
      <c r="WQI115" s="376"/>
      <c r="WQJ115" s="376"/>
      <c r="WQK115" s="376"/>
      <c r="WQL115" s="376"/>
      <c r="WQM115" s="376"/>
      <c r="WQN115" s="376"/>
      <c r="WQO115" s="376"/>
      <c r="WQP115" s="376"/>
      <c r="WQQ115" s="376"/>
      <c r="WQR115" s="376"/>
      <c r="WQS115" s="376"/>
      <c r="WQT115" s="376"/>
      <c r="WQU115" s="376"/>
      <c r="WQV115" s="376"/>
      <c r="WQW115" s="376"/>
      <c r="WQX115" s="376"/>
      <c r="WQY115" s="376"/>
      <c r="WQZ115" s="376"/>
      <c r="WRA115" s="376"/>
      <c r="WRB115" s="376"/>
      <c r="WRC115" s="376"/>
      <c r="WRD115" s="376"/>
      <c r="WRE115" s="376"/>
      <c r="WRF115" s="376"/>
      <c r="WRG115" s="376"/>
      <c r="WRH115" s="376"/>
      <c r="WRI115" s="376"/>
      <c r="WRJ115" s="376"/>
      <c r="WRK115" s="376"/>
      <c r="WRL115" s="376"/>
      <c r="WRM115" s="376"/>
      <c r="WRN115" s="376"/>
      <c r="WRO115" s="376"/>
      <c r="WRP115" s="376"/>
      <c r="WRQ115" s="376"/>
      <c r="WRR115" s="376"/>
      <c r="WRS115" s="376"/>
      <c r="WRT115" s="376"/>
      <c r="WRU115" s="376"/>
      <c r="WRV115" s="376"/>
      <c r="WRW115" s="376"/>
      <c r="WRX115" s="376"/>
      <c r="WRY115" s="376"/>
      <c r="WRZ115" s="376"/>
      <c r="WSA115" s="376"/>
      <c r="WSB115" s="376"/>
      <c r="WSC115" s="376"/>
      <c r="WSD115" s="376"/>
      <c r="WSE115" s="376"/>
      <c r="WSF115" s="376"/>
      <c r="WSG115" s="376"/>
      <c r="WSH115" s="376"/>
      <c r="WSI115" s="376"/>
      <c r="WSJ115" s="376"/>
      <c r="WSK115" s="376"/>
      <c r="WSL115" s="376"/>
      <c r="WSM115" s="376"/>
      <c r="WSN115" s="376"/>
      <c r="WSO115" s="376"/>
      <c r="WSP115" s="376"/>
      <c r="WSQ115" s="376"/>
      <c r="WSR115" s="376"/>
      <c r="WSS115" s="376"/>
      <c r="WST115" s="376"/>
      <c r="WSU115" s="376"/>
      <c r="WSV115" s="376"/>
      <c r="WSW115" s="376"/>
      <c r="WSX115" s="376"/>
      <c r="WSY115" s="376"/>
      <c r="WSZ115" s="376"/>
      <c r="WTA115" s="376"/>
      <c r="WTB115" s="376"/>
      <c r="WTC115" s="376"/>
      <c r="WTD115" s="376"/>
      <c r="WTE115" s="376"/>
      <c r="WTF115" s="376"/>
      <c r="WTG115" s="376"/>
      <c r="WTH115" s="376"/>
      <c r="WTI115" s="376"/>
      <c r="WTJ115" s="376"/>
      <c r="WTK115" s="376"/>
      <c r="WTL115" s="376"/>
      <c r="WTM115" s="376"/>
      <c r="WTN115" s="376"/>
      <c r="WTO115" s="376"/>
      <c r="WTP115" s="376"/>
      <c r="WTQ115" s="376"/>
      <c r="WTR115" s="376"/>
      <c r="WTS115" s="376"/>
      <c r="WTT115" s="376"/>
      <c r="WTU115" s="376"/>
      <c r="WTV115" s="376"/>
      <c r="WTW115" s="376"/>
      <c r="WTX115" s="376"/>
      <c r="WTY115" s="376"/>
      <c r="WTZ115" s="376"/>
      <c r="WUA115" s="376"/>
      <c r="WUB115" s="376"/>
      <c r="WUC115" s="376"/>
      <c r="WUD115" s="376"/>
      <c r="WUE115" s="376"/>
      <c r="WUF115" s="376"/>
      <c r="WUG115" s="376"/>
      <c r="WUH115" s="376"/>
      <c r="WUI115" s="376"/>
      <c r="WUJ115" s="376"/>
      <c r="WUK115" s="376"/>
      <c r="WUL115" s="376"/>
      <c r="WUM115" s="376"/>
      <c r="WUN115" s="376"/>
      <c r="WUO115" s="376"/>
      <c r="WUP115" s="376"/>
      <c r="WUQ115" s="376"/>
      <c r="WUR115" s="376"/>
      <c r="WUS115" s="376"/>
      <c r="WUT115" s="376"/>
      <c r="WUU115" s="376"/>
      <c r="WUV115" s="376"/>
      <c r="WUW115" s="376"/>
      <c r="WUX115" s="376"/>
      <c r="WUY115" s="376"/>
      <c r="WUZ115" s="376"/>
      <c r="WVA115" s="376"/>
      <c r="WVB115" s="376"/>
      <c r="WVC115" s="376"/>
      <c r="WVD115" s="376"/>
      <c r="WVE115" s="376"/>
      <c r="WVF115" s="376"/>
      <c r="WVG115" s="376"/>
      <c r="WVH115" s="376"/>
      <c r="WVI115" s="376"/>
      <c r="WVJ115" s="376"/>
      <c r="WVK115" s="376"/>
      <c r="WVL115" s="376"/>
      <c r="WVM115" s="376"/>
      <c r="WVN115" s="376"/>
      <c r="WVO115" s="376"/>
      <c r="WVP115" s="376"/>
      <c r="WVQ115" s="376"/>
      <c r="WVR115" s="376"/>
      <c r="WVS115" s="376"/>
      <c r="WVT115" s="376"/>
      <c r="WVU115" s="376"/>
      <c r="WVV115" s="376"/>
      <c r="WVW115" s="376"/>
      <c r="WVX115" s="376"/>
      <c r="WVY115" s="376"/>
      <c r="WVZ115" s="376"/>
      <c r="WWA115" s="376"/>
      <c r="WWB115" s="376"/>
      <c r="WWC115" s="376"/>
      <c r="WWD115" s="376"/>
      <c r="WWE115" s="376"/>
      <c r="WWF115" s="376"/>
      <c r="WWG115" s="376"/>
      <c r="WWH115" s="376"/>
      <c r="WWI115" s="376"/>
      <c r="WWJ115" s="376"/>
      <c r="WWK115" s="376"/>
      <c r="WWL115" s="376"/>
      <c r="WWM115" s="376"/>
      <c r="WWN115" s="376"/>
      <c r="WWO115" s="376"/>
      <c r="WWP115" s="376"/>
      <c r="WWQ115" s="376"/>
      <c r="WWR115" s="376"/>
      <c r="WWS115" s="376"/>
      <c r="WWT115" s="376"/>
      <c r="WWU115" s="376"/>
      <c r="WWV115" s="376"/>
      <c r="WWW115" s="376"/>
      <c r="WWX115" s="376"/>
      <c r="WWY115" s="376"/>
      <c r="WWZ115" s="376"/>
      <c r="WXA115" s="376"/>
      <c r="WXB115" s="376"/>
      <c r="WXC115" s="376"/>
      <c r="WXD115" s="376"/>
      <c r="WXE115" s="376"/>
      <c r="WXF115" s="376"/>
      <c r="WXG115" s="376"/>
      <c r="WXH115" s="376"/>
      <c r="WXI115" s="376"/>
      <c r="WXJ115" s="376"/>
      <c r="WXK115" s="376"/>
      <c r="WXL115" s="376"/>
      <c r="WXM115" s="376"/>
      <c r="WXN115" s="376"/>
      <c r="WXO115" s="376"/>
      <c r="WXP115" s="376"/>
      <c r="WXQ115" s="376"/>
      <c r="WXR115" s="376"/>
      <c r="WXS115" s="376"/>
      <c r="WXT115" s="376"/>
      <c r="WXU115" s="376"/>
      <c r="WXV115" s="376"/>
      <c r="WXW115" s="376"/>
      <c r="WXX115" s="376"/>
      <c r="WXY115" s="376"/>
      <c r="WXZ115" s="376"/>
      <c r="WYA115" s="376"/>
      <c r="WYB115" s="376"/>
      <c r="WYC115" s="376"/>
      <c r="WYD115" s="376"/>
      <c r="WYE115" s="376"/>
      <c r="WYF115" s="376"/>
      <c r="WYG115" s="376"/>
      <c r="WYH115" s="376"/>
      <c r="WYI115" s="376"/>
      <c r="WYJ115" s="376"/>
      <c r="WYK115" s="376"/>
      <c r="WYL115" s="376"/>
      <c r="WYM115" s="376"/>
      <c r="WYN115" s="376"/>
      <c r="WYO115" s="376"/>
      <c r="WYP115" s="376"/>
      <c r="WYQ115" s="376"/>
      <c r="WYR115" s="376"/>
      <c r="WYS115" s="376"/>
      <c r="WYT115" s="376"/>
      <c r="WYU115" s="376"/>
      <c r="WYV115" s="376"/>
      <c r="WYW115" s="376"/>
      <c r="WYX115" s="376"/>
      <c r="WYY115" s="376"/>
      <c r="WYZ115" s="376"/>
      <c r="WZA115" s="376"/>
      <c r="WZB115" s="376"/>
      <c r="WZC115" s="376"/>
      <c r="WZD115" s="376"/>
      <c r="WZE115" s="376"/>
      <c r="WZF115" s="376"/>
      <c r="WZG115" s="376"/>
      <c r="WZH115" s="376"/>
      <c r="WZI115" s="376"/>
      <c r="WZJ115" s="376"/>
      <c r="WZK115" s="376"/>
      <c r="WZL115" s="376"/>
      <c r="WZM115" s="376"/>
      <c r="WZN115" s="376"/>
      <c r="WZO115" s="376"/>
      <c r="WZP115" s="376"/>
      <c r="WZQ115" s="376"/>
      <c r="WZR115" s="376"/>
      <c r="WZS115" s="376"/>
      <c r="WZT115" s="376"/>
      <c r="WZU115" s="376"/>
      <c r="WZV115" s="376"/>
      <c r="WZW115" s="376"/>
      <c r="WZX115" s="376"/>
      <c r="WZY115" s="376"/>
      <c r="WZZ115" s="376"/>
      <c r="XAA115" s="376"/>
      <c r="XAB115" s="376"/>
      <c r="XAC115" s="376"/>
      <c r="XAD115" s="376"/>
      <c r="XAE115" s="376"/>
      <c r="XAF115" s="376"/>
      <c r="XAG115" s="376"/>
      <c r="XAH115" s="376"/>
      <c r="XAI115" s="376"/>
      <c r="XAJ115" s="376"/>
      <c r="XAK115" s="376"/>
      <c r="XAL115" s="376"/>
      <c r="XAM115" s="376"/>
      <c r="XAN115" s="376"/>
      <c r="XAO115" s="376"/>
      <c r="XAP115" s="376"/>
      <c r="XAQ115" s="376"/>
      <c r="XAR115" s="376"/>
      <c r="XAS115" s="376"/>
      <c r="XAT115" s="376"/>
      <c r="XAU115" s="376"/>
      <c r="XAV115" s="376"/>
      <c r="XAW115" s="376"/>
      <c r="XAX115" s="376"/>
      <c r="XAY115" s="376"/>
      <c r="XAZ115" s="376"/>
      <c r="XBA115" s="376"/>
      <c r="XBB115" s="376"/>
      <c r="XBC115" s="376"/>
      <c r="XBD115" s="376"/>
      <c r="XBE115" s="376"/>
      <c r="XBF115" s="376"/>
      <c r="XBG115" s="376"/>
      <c r="XBH115" s="376"/>
      <c r="XBI115" s="376"/>
      <c r="XBJ115" s="376"/>
      <c r="XBK115" s="376"/>
      <c r="XBL115" s="376"/>
      <c r="XBM115" s="376"/>
      <c r="XBN115" s="376"/>
      <c r="XBO115" s="376"/>
      <c r="XBP115" s="376"/>
      <c r="XBQ115" s="376"/>
      <c r="XBR115" s="376"/>
      <c r="XBS115" s="376"/>
      <c r="XBT115" s="376"/>
      <c r="XBU115" s="376"/>
      <c r="XBV115" s="376"/>
      <c r="XBW115" s="376"/>
    </row>
    <row r="116" spans="1:16299" s="367" customFormat="1" x14ac:dyDescent="0.2">
      <c r="A116" s="278"/>
      <c r="B116" s="376"/>
      <c r="C116" s="427"/>
      <c r="D116" s="376"/>
      <c r="E116" s="376"/>
      <c r="F116" s="376"/>
      <c r="G116" s="376"/>
      <c r="H116" s="376"/>
      <c r="I116" s="376"/>
      <c r="J116" s="376"/>
      <c r="K116" s="376"/>
      <c r="L116" s="376"/>
      <c r="M116" s="376"/>
      <c r="N116" s="376"/>
      <c r="O116" s="376"/>
      <c r="P116" s="376"/>
      <c r="Q116" s="376"/>
      <c r="R116" s="376"/>
      <c r="S116" s="376"/>
      <c r="T116" s="376"/>
      <c r="U116" s="376"/>
      <c r="V116" s="376"/>
      <c r="W116" s="376"/>
      <c r="X116" s="376"/>
      <c r="Y116" s="376"/>
      <c r="Z116" s="376"/>
      <c r="AA116" s="376"/>
      <c r="AB116" s="376"/>
      <c r="AC116" s="376"/>
      <c r="AD116" s="376"/>
      <c r="AE116" s="376"/>
      <c r="AF116" s="376"/>
      <c r="AG116" s="376"/>
      <c r="AH116" s="376"/>
      <c r="AI116" s="376"/>
      <c r="AJ116" s="376"/>
      <c r="AK116" s="376"/>
      <c r="AL116" s="376"/>
      <c r="AM116" s="376"/>
      <c r="AN116" s="376"/>
      <c r="AO116" s="376"/>
      <c r="AP116" s="376"/>
      <c r="AQ116" s="376"/>
      <c r="AR116" s="376"/>
      <c r="AS116" s="376"/>
      <c r="AT116" s="376"/>
      <c r="AU116" s="376"/>
      <c r="AV116" s="376"/>
      <c r="AW116" s="376"/>
      <c r="AX116" s="376"/>
      <c r="AY116" s="376"/>
      <c r="AZ116" s="376"/>
      <c r="BA116" s="376"/>
      <c r="BB116" s="376"/>
      <c r="BC116" s="376"/>
      <c r="BD116" s="376"/>
      <c r="BE116" s="376"/>
      <c r="BF116" s="376"/>
      <c r="BG116" s="376"/>
      <c r="BH116" s="376"/>
      <c r="BI116" s="376"/>
      <c r="BJ116" s="376"/>
      <c r="BK116" s="376"/>
      <c r="BL116" s="376"/>
      <c r="BM116" s="376"/>
      <c r="BN116" s="376"/>
      <c r="BO116" s="376"/>
      <c r="BP116" s="376"/>
      <c r="BQ116" s="376"/>
      <c r="BR116" s="376"/>
      <c r="BS116" s="376"/>
      <c r="BT116" s="376"/>
      <c r="BU116" s="376"/>
      <c r="BV116" s="376"/>
      <c r="BW116" s="376"/>
      <c r="BX116" s="376"/>
      <c r="BY116" s="376"/>
      <c r="BZ116" s="376"/>
      <c r="CA116" s="376"/>
      <c r="CB116" s="376"/>
      <c r="CC116" s="376"/>
      <c r="CD116" s="376"/>
      <c r="CE116" s="376"/>
      <c r="CF116" s="376"/>
      <c r="CG116" s="376"/>
      <c r="CH116" s="376"/>
      <c r="CI116" s="376"/>
      <c r="CJ116" s="376"/>
      <c r="CK116" s="376"/>
      <c r="CL116" s="376"/>
      <c r="CM116" s="376"/>
      <c r="CN116" s="376"/>
      <c r="CO116" s="376"/>
      <c r="CP116" s="376"/>
      <c r="CQ116" s="376"/>
      <c r="CR116" s="376"/>
      <c r="CS116" s="376"/>
      <c r="CT116" s="376"/>
      <c r="CU116" s="376"/>
      <c r="CV116" s="376"/>
      <c r="CW116" s="376"/>
      <c r="CX116" s="376"/>
      <c r="CY116" s="376"/>
      <c r="CZ116" s="376"/>
      <c r="DA116" s="376"/>
      <c r="DB116" s="376"/>
      <c r="DC116" s="376"/>
      <c r="DD116" s="376"/>
      <c r="DE116" s="376"/>
      <c r="DF116" s="376"/>
      <c r="DG116" s="376"/>
      <c r="DH116" s="376"/>
      <c r="DI116" s="376"/>
      <c r="DJ116" s="376"/>
      <c r="DK116" s="376"/>
      <c r="DL116" s="376"/>
      <c r="DM116" s="376"/>
      <c r="DN116" s="376"/>
      <c r="DO116" s="376"/>
      <c r="DP116" s="376"/>
      <c r="DQ116" s="376"/>
      <c r="DR116" s="376"/>
      <c r="DS116" s="376"/>
      <c r="DT116" s="376"/>
      <c r="DU116" s="376"/>
      <c r="DV116" s="376"/>
      <c r="DW116" s="376"/>
      <c r="DX116" s="376"/>
      <c r="DY116" s="376"/>
      <c r="DZ116" s="376"/>
      <c r="EA116" s="376"/>
      <c r="EB116" s="376"/>
      <c r="EC116" s="376"/>
      <c r="ED116" s="376"/>
      <c r="EE116" s="376"/>
      <c r="EF116" s="376"/>
      <c r="EG116" s="376"/>
      <c r="EH116" s="376"/>
      <c r="EI116" s="376"/>
      <c r="EJ116" s="376"/>
      <c r="EK116" s="376"/>
      <c r="EL116" s="376"/>
      <c r="EM116" s="376"/>
      <c r="EN116" s="376"/>
      <c r="EO116" s="376"/>
      <c r="EP116" s="376"/>
      <c r="EQ116" s="376"/>
      <c r="ER116" s="376"/>
      <c r="ES116" s="376"/>
      <c r="ET116" s="376"/>
      <c r="EU116" s="376"/>
      <c r="EV116" s="376"/>
      <c r="EW116" s="376"/>
      <c r="EX116" s="376"/>
      <c r="EY116" s="376"/>
      <c r="EZ116" s="376"/>
      <c r="FA116" s="376"/>
      <c r="FB116" s="376"/>
      <c r="FC116" s="376"/>
      <c r="FD116" s="376"/>
      <c r="FE116" s="376"/>
      <c r="FF116" s="376"/>
      <c r="FG116" s="376"/>
      <c r="FH116" s="376"/>
      <c r="FI116" s="376"/>
      <c r="FJ116" s="376"/>
      <c r="FK116" s="376"/>
      <c r="FL116" s="376"/>
      <c r="FM116" s="376"/>
      <c r="FN116" s="376"/>
      <c r="FO116" s="376"/>
      <c r="FP116" s="376"/>
      <c r="FQ116" s="376"/>
      <c r="FR116" s="376"/>
      <c r="FS116" s="376"/>
      <c r="FT116" s="376"/>
      <c r="FU116" s="376"/>
      <c r="FV116" s="376"/>
      <c r="FW116" s="376"/>
      <c r="FX116" s="376"/>
      <c r="FY116" s="376"/>
      <c r="FZ116" s="376"/>
      <c r="GA116" s="376"/>
      <c r="GB116" s="376"/>
      <c r="GC116" s="376"/>
      <c r="GD116" s="376"/>
      <c r="GE116" s="376"/>
      <c r="GF116" s="376"/>
      <c r="GG116" s="376"/>
      <c r="GH116" s="376"/>
      <c r="GI116" s="376"/>
      <c r="GJ116" s="376"/>
      <c r="GK116" s="376"/>
      <c r="GL116" s="376"/>
      <c r="GM116" s="376"/>
      <c r="GN116" s="376"/>
      <c r="GO116" s="376"/>
      <c r="GP116" s="376"/>
      <c r="GQ116" s="376"/>
      <c r="GR116" s="376"/>
      <c r="GS116" s="376"/>
      <c r="GT116" s="376"/>
      <c r="GU116" s="376"/>
      <c r="GV116" s="376"/>
      <c r="GW116" s="376"/>
      <c r="GX116" s="376"/>
      <c r="GY116" s="376"/>
      <c r="GZ116" s="376"/>
      <c r="HA116" s="376"/>
      <c r="HB116" s="376"/>
      <c r="HC116" s="376"/>
      <c r="HD116" s="376"/>
      <c r="HE116" s="376"/>
      <c r="HF116" s="376"/>
      <c r="HG116" s="376"/>
      <c r="HH116" s="376"/>
      <c r="HI116" s="376"/>
      <c r="HJ116" s="376"/>
      <c r="HK116" s="376"/>
      <c r="HL116" s="376"/>
      <c r="HM116" s="376"/>
      <c r="HN116" s="376"/>
      <c r="HO116" s="376"/>
      <c r="HP116" s="376"/>
      <c r="HQ116" s="376"/>
      <c r="HR116" s="376"/>
      <c r="HS116" s="376"/>
      <c r="HT116" s="376"/>
      <c r="HU116" s="376"/>
      <c r="HV116" s="376"/>
      <c r="HW116" s="376"/>
      <c r="HX116" s="376"/>
      <c r="HY116" s="376"/>
      <c r="HZ116" s="376"/>
      <c r="IA116" s="376"/>
      <c r="IB116" s="376"/>
      <c r="IC116" s="376"/>
      <c r="ID116" s="376"/>
      <c r="IE116" s="376"/>
      <c r="IF116" s="376"/>
      <c r="IG116" s="376"/>
      <c r="IH116" s="376"/>
      <c r="II116" s="376"/>
      <c r="IJ116" s="376"/>
      <c r="IK116" s="376"/>
      <c r="IL116" s="376"/>
      <c r="IM116" s="376"/>
      <c r="IN116" s="376"/>
      <c r="IO116" s="376"/>
      <c r="IP116" s="376"/>
      <c r="IQ116" s="376"/>
      <c r="IR116" s="376"/>
      <c r="IS116" s="376"/>
      <c r="IT116" s="376"/>
      <c r="IU116" s="376"/>
      <c r="IV116" s="376"/>
      <c r="IW116" s="376"/>
      <c r="IX116" s="376"/>
      <c r="IY116" s="376"/>
      <c r="IZ116" s="376"/>
      <c r="JA116" s="376"/>
      <c r="JB116" s="376"/>
      <c r="JC116" s="376"/>
      <c r="JD116" s="376"/>
      <c r="JE116" s="376"/>
      <c r="JF116" s="376"/>
      <c r="JG116" s="376"/>
      <c r="JH116" s="376"/>
      <c r="JI116" s="376"/>
      <c r="JJ116" s="376"/>
      <c r="JK116" s="376"/>
      <c r="JL116" s="376"/>
      <c r="JM116" s="376"/>
      <c r="JN116" s="376"/>
      <c r="JO116" s="376"/>
      <c r="JP116" s="376"/>
      <c r="JQ116" s="376"/>
      <c r="JR116" s="376"/>
      <c r="JS116" s="376"/>
      <c r="JT116" s="376"/>
      <c r="JU116" s="376"/>
      <c r="JV116" s="376"/>
      <c r="JW116" s="376"/>
      <c r="JX116" s="376"/>
      <c r="JY116" s="376"/>
      <c r="JZ116" s="376"/>
      <c r="KA116" s="376"/>
      <c r="KB116" s="376"/>
      <c r="KC116" s="376"/>
      <c r="KD116" s="376"/>
      <c r="KE116" s="376"/>
      <c r="KF116" s="376"/>
      <c r="KG116" s="376"/>
      <c r="KH116" s="376"/>
      <c r="KI116" s="376"/>
      <c r="KJ116" s="376"/>
      <c r="KK116" s="376"/>
      <c r="KL116" s="376"/>
      <c r="KM116" s="376"/>
      <c r="KN116" s="376"/>
      <c r="KO116" s="376"/>
      <c r="KP116" s="376"/>
      <c r="KQ116" s="376"/>
      <c r="KR116" s="376"/>
      <c r="KS116" s="376"/>
      <c r="KT116" s="376"/>
      <c r="KU116" s="376"/>
      <c r="KV116" s="376"/>
      <c r="KW116" s="376"/>
      <c r="KX116" s="376"/>
      <c r="KY116" s="376"/>
      <c r="KZ116" s="376"/>
      <c r="LA116" s="376"/>
      <c r="LB116" s="376"/>
      <c r="LC116" s="376"/>
      <c r="LD116" s="376"/>
      <c r="LE116" s="376"/>
      <c r="LF116" s="376"/>
      <c r="LG116" s="376"/>
      <c r="LH116" s="376"/>
      <c r="LI116" s="376"/>
      <c r="LJ116" s="376"/>
      <c r="LK116" s="376"/>
      <c r="LL116" s="376"/>
      <c r="LM116" s="376"/>
      <c r="LN116" s="376"/>
      <c r="LO116" s="376"/>
      <c r="LP116" s="376"/>
      <c r="LQ116" s="376"/>
      <c r="LR116" s="376"/>
      <c r="LS116" s="376"/>
      <c r="LT116" s="376"/>
      <c r="LU116" s="376"/>
      <c r="LV116" s="376"/>
      <c r="LW116" s="376"/>
      <c r="LX116" s="376"/>
      <c r="LY116" s="376"/>
      <c r="LZ116" s="376"/>
      <c r="MA116" s="376"/>
      <c r="MB116" s="376"/>
      <c r="MC116" s="376"/>
      <c r="MD116" s="376"/>
      <c r="ME116" s="376"/>
      <c r="MF116" s="376"/>
      <c r="MG116" s="376"/>
      <c r="MH116" s="376"/>
      <c r="MI116" s="376"/>
      <c r="MJ116" s="376"/>
      <c r="MK116" s="376"/>
      <c r="ML116" s="376"/>
      <c r="MM116" s="376"/>
      <c r="MN116" s="376"/>
      <c r="MO116" s="376"/>
      <c r="MP116" s="376"/>
      <c r="MQ116" s="376"/>
      <c r="MR116" s="376"/>
      <c r="MS116" s="376"/>
      <c r="MT116" s="376"/>
      <c r="MU116" s="376"/>
      <c r="MV116" s="376"/>
      <c r="MW116" s="376"/>
      <c r="MX116" s="376"/>
      <c r="MY116" s="376"/>
      <c r="MZ116" s="376"/>
      <c r="NA116" s="376"/>
      <c r="NB116" s="376"/>
      <c r="NC116" s="376"/>
      <c r="ND116" s="376"/>
      <c r="NE116" s="376"/>
      <c r="NF116" s="376"/>
      <c r="NG116" s="376"/>
      <c r="NH116" s="376"/>
      <c r="NI116" s="376"/>
      <c r="NJ116" s="376"/>
      <c r="NK116" s="376"/>
      <c r="NL116" s="376"/>
      <c r="NM116" s="376"/>
      <c r="NN116" s="376"/>
      <c r="NO116" s="376"/>
      <c r="NP116" s="376"/>
      <c r="NQ116" s="376"/>
      <c r="NR116" s="376"/>
      <c r="NS116" s="376"/>
      <c r="NT116" s="376"/>
      <c r="NU116" s="376"/>
      <c r="NV116" s="376"/>
      <c r="NW116" s="376"/>
      <c r="NX116" s="376"/>
      <c r="NY116" s="376"/>
      <c r="NZ116" s="376"/>
      <c r="OA116" s="376"/>
      <c r="OB116" s="376"/>
      <c r="OC116" s="376"/>
      <c r="OD116" s="376"/>
      <c r="OE116" s="376"/>
      <c r="OF116" s="376"/>
      <c r="OG116" s="376"/>
      <c r="OH116" s="376"/>
      <c r="OI116" s="376"/>
      <c r="OJ116" s="376"/>
      <c r="OK116" s="376"/>
      <c r="OL116" s="376"/>
      <c r="OM116" s="376"/>
      <c r="ON116" s="376"/>
      <c r="OO116" s="376"/>
      <c r="OP116" s="376"/>
      <c r="OQ116" s="376"/>
      <c r="OR116" s="376"/>
      <c r="OS116" s="376"/>
      <c r="OT116" s="376"/>
      <c r="OU116" s="376"/>
      <c r="OV116" s="376"/>
      <c r="OW116" s="376"/>
      <c r="OX116" s="376"/>
      <c r="OY116" s="376"/>
      <c r="OZ116" s="376"/>
      <c r="PA116" s="376"/>
      <c r="PB116" s="376"/>
      <c r="PC116" s="376"/>
      <c r="PD116" s="376"/>
      <c r="PE116" s="376"/>
      <c r="PF116" s="376"/>
      <c r="PG116" s="376"/>
      <c r="PH116" s="376"/>
      <c r="PI116" s="376"/>
      <c r="PJ116" s="376"/>
      <c r="PK116" s="376"/>
      <c r="PL116" s="376"/>
      <c r="PM116" s="376"/>
      <c r="PN116" s="376"/>
      <c r="PO116" s="376"/>
      <c r="PP116" s="376"/>
      <c r="PQ116" s="376"/>
      <c r="PR116" s="376"/>
      <c r="PS116" s="376"/>
      <c r="PT116" s="376"/>
      <c r="PU116" s="376"/>
      <c r="PV116" s="376"/>
      <c r="PW116" s="376"/>
      <c r="PX116" s="376"/>
      <c r="PY116" s="376"/>
      <c r="PZ116" s="376"/>
      <c r="QA116" s="376"/>
      <c r="QB116" s="376"/>
      <c r="QC116" s="376"/>
      <c r="QD116" s="376"/>
      <c r="QE116" s="376"/>
      <c r="QF116" s="376"/>
      <c r="QG116" s="376"/>
      <c r="QH116" s="376"/>
      <c r="QI116" s="376"/>
      <c r="QJ116" s="376"/>
      <c r="QK116" s="376"/>
      <c r="QL116" s="376"/>
      <c r="QM116" s="376"/>
      <c r="QN116" s="376"/>
      <c r="QO116" s="376"/>
      <c r="QP116" s="376"/>
      <c r="QQ116" s="376"/>
      <c r="QR116" s="376"/>
      <c r="QS116" s="376"/>
      <c r="QT116" s="376"/>
      <c r="QU116" s="376"/>
      <c r="QV116" s="376"/>
      <c r="QW116" s="376"/>
      <c r="QX116" s="376"/>
      <c r="QY116" s="376"/>
      <c r="QZ116" s="376"/>
      <c r="RA116" s="376"/>
      <c r="RB116" s="376"/>
      <c r="RC116" s="376"/>
      <c r="RD116" s="376"/>
      <c r="RE116" s="376"/>
      <c r="RF116" s="376"/>
      <c r="RG116" s="376"/>
      <c r="RH116" s="376"/>
      <c r="RI116" s="376"/>
      <c r="RJ116" s="376"/>
      <c r="RK116" s="376"/>
      <c r="RL116" s="376"/>
      <c r="RM116" s="376"/>
      <c r="RN116" s="376"/>
      <c r="RO116" s="376"/>
      <c r="RP116" s="376"/>
      <c r="RQ116" s="376"/>
      <c r="RR116" s="376"/>
      <c r="RS116" s="376"/>
      <c r="RT116" s="376"/>
      <c r="RU116" s="376"/>
      <c r="RV116" s="376"/>
      <c r="RW116" s="376"/>
      <c r="RX116" s="376"/>
      <c r="RY116" s="376"/>
      <c r="RZ116" s="376"/>
      <c r="SA116" s="376"/>
      <c r="SB116" s="376"/>
      <c r="SC116" s="376"/>
      <c r="SD116" s="376"/>
      <c r="SE116" s="376"/>
      <c r="SF116" s="376"/>
      <c r="SG116" s="376"/>
      <c r="SH116" s="376"/>
      <c r="SI116" s="376"/>
      <c r="SJ116" s="376"/>
      <c r="SK116" s="376"/>
      <c r="SL116" s="376"/>
      <c r="SM116" s="376"/>
      <c r="SN116" s="376"/>
      <c r="SO116" s="376"/>
      <c r="SP116" s="376"/>
      <c r="SQ116" s="376"/>
      <c r="SR116" s="376"/>
      <c r="SS116" s="376"/>
      <c r="ST116" s="376"/>
      <c r="SU116" s="376"/>
      <c r="SV116" s="376"/>
      <c r="SW116" s="376"/>
      <c r="SX116" s="376"/>
      <c r="SY116" s="376"/>
      <c r="SZ116" s="376"/>
      <c r="TA116" s="376"/>
      <c r="TB116" s="376"/>
      <c r="TC116" s="376"/>
      <c r="TD116" s="376"/>
      <c r="TE116" s="376"/>
      <c r="TF116" s="376"/>
      <c r="TG116" s="376"/>
      <c r="TH116" s="376"/>
      <c r="TI116" s="376"/>
      <c r="TJ116" s="376"/>
      <c r="TK116" s="376"/>
      <c r="TL116" s="376"/>
      <c r="TM116" s="376"/>
      <c r="TN116" s="376"/>
      <c r="TO116" s="376"/>
      <c r="TP116" s="376"/>
      <c r="TQ116" s="376"/>
      <c r="TR116" s="376"/>
      <c r="TS116" s="376"/>
      <c r="TT116" s="376"/>
      <c r="TU116" s="376"/>
      <c r="TV116" s="376"/>
      <c r="TW116" s="376"/>
      <c r="TX116" s="376"/>
      <c r="TY116" s="376"/>
      <c r="TZ116" s="376"/>
      <c r="UA116" s="376"/>
      <c r="UB116" s="376"/>
      <c r="UC116" s="376"/>
      <c r="UD116" s="376"/>
      <c r="UE116" s="376"/>
      <c r="UF116" s="376"/>
      <c r="UG116" s="376"/>
      <c r="UH116" s="376"/>
      <c r="UI116" s="376"/>
      <c r="UJ116" s="376"/>
      <c r="UK116" s="376"/>
      <c r="UL116" s="376"/>
      <c r="UM116" s="376"/>
      <c r="UN116" s="376"/>
      <c r="UO116" s="376"/>
      <c r="UP116" s="376"/>
      <c r="UQ116" s="376"/>
      <c r="UR116" s="376"/>
      <c r="US116" s="376"/>
      <c r="UT116" s="376"/>
      <c r="UU116" s="376"/>
      <c r="UV116" s="376"/>
      <c r="UW116" s="376"/>
      <c r="UX116" s="376"/>
      <c r="UY116" s="376"/>
      <c r="UZ116" s="376"/>
      <c r="VA116" s="376"/>
      <c r="VB116" s="376"/>
      <c r="VC116" s="376"/>
      <c r="VD116" s="376"/>
      <c r="VE116" s="376"/>
      <c r="VF116" s="376"/>
      <c r="VG116" s="376"/>
      <c r="VH116" s="376"/>
      <c r="VI116" s="376"/>
      <c r="VJ116" s="376"/>
      <c r="VK116" s="376"/>
      <c r="VL116" s="376"/>
      <c r="VM116" s="376"/>
      <c r="VN116" s="376"/>
      <c r="VO116" s="376"/>
      <c r="VP116" s="376"/>
      <c r="VQ116" s="376"/>
      <c r="VR116" s="376"/>
      <c r="VS116" s="376"/>
      <c r="VT116" s="376"/>
      <c r="VU116" s="376"/>
      <c r="VV116" s="376"/>
      <c r="VW116" s="376"/>
      <c r="VX116" s="376"/>
      <c r="VY116" s="376"/>
      <c r="VZ116" s="376"/>
      <c r="WA116" s="376"/>
      <c r="WB116" s="376"/>
      <c r="WC116" s="376"/>
      <c r="WD116" s="376"/>
      <c r="WE116" s="376"/>
      <c r="WF116" s="376"/>
      <c r="WG116" s="376"/>
      <c r="WH116" s="376"/>
      <c r="WI116" s="376"/>
      <c r="WJ116" s="376"/>
      <c r="WK116" s="376"/>
      <c r="WL116" s="376"/>
      <c r="WM116" s="376"/>
      <c r="WN116" s="376"/>
      <c r="WO116" s="376"/>
      <c r="WP116" s="376"/>
      <c r="WQ116" s="376"/>
      <c r="WR116" s="376"/>
      <c r="WS116" s="376"/>
      <c r="WT116" s="376"/>
      <c r="WU116" s="376"/>
      <c r="WV116" s="376"/>
      <c r="WW116" s="376"/>
      <c r="WX116" s="376"/>
      <c r="WY116" s="376"/>
      <c r="WZ116" s="376"/>
      <c r="XA116" s="376"/>
      <c r="XB116" s="376"/>
      <c r="XC116" s="376"/>
      <c r="XD116" s="376"/>
      <c r="XE116" s="376"/>
      <c r="XF116" s="376"/>
      <c r="XG116" s="376"/>
      <c r="XH116" s="376"/>
      <c r="XI116" s="376"/>
      <c r="XJ116" s="376"/>
      <c r="XK116" s="376"/>
      <c r="XL116" s="376"/>
      <c r="XM116" s="376"/>
      <c r="XN116" s="376"/>
      <c r="XO116" s="376"/>
      <c r="XP116" s="376"/>
      <c r="XQ116" s="376"/>
      <c r="XR116" s="376"/>
      <c r="XS116" s="376"/>
      <c r="XT116" s="376"/>
      <c r="XU116" s="376"/>
      <c r="XV116" s="376"/>
      <c r="XW116" s="376"/>
      <c r="XX116" s="376"/>
      <c r="XY116" s="376"/>
      <c r="XZ116" s="376"/>
      <c r="YA116" s="376"/>
      <c r="YB116" s="376"/>
      <c r="YC116" s="376"/>
      <c r="YD116" s="376"/>
      <c r="YE116" s="376"/>
      <c r="YF116" s="376"/>
      <c r="YG116" s="376"/>
      <c r="YH116" s="376"/>
      <c r="YI116" s="376"/>
      <c r="YJ116" s="376"/>
      <c r="YK116" s="376"/>
      <c r="YL116" s="376"/>
      <c r="YM116" s="376"/>
      <c r="YN116" s="376"/>
      <c r="YO116" s="376"/>
      <c r="YP116" s="376"/>
      <c r="YQ116" s="376"/>
      <c r="YR116" s="376"/>
      <c r="YS116" s="376"/>
      <c r="YT116" s="376"/>
      <c r="YU116" s="376"/>
      <c r="YV116" s="376"/>
      <c r="YW116" s="376"/>
      <c r="YX116" s="376"/>
      <c r="YY116" s="376"/>
      <c r="YZ116" s="376"/>
      <c r="ZA116" s="376"/>
      <c r="ZB116" s="376"/>
      <c r="ZC116" s="376"/>
      <c r="ZD116" s="376"/>
      <c r="ZE116" s="376"/>
      <c r="ZF116" s="376"/>
      <c r="ZG116" s="376"/>
      <c r="ZH116" s="376"/>
      <c r="ZI116" s="376"/>
      <c r="ZJ116" s="376"/>
      <c r="ZK116" s="376"/>
      <c r="ZL116" s="376"/>
      <c r="ZM116" s="376"/>
      <c r="ZN116" s="376"/>
      <c r="ZO116" s="376"/>
      <c r="ZP116" s="376"/>
      <c r="ZQ116" s="376"/>
      <c r="ZR116" s="376"/>
      <c r="ZS116" s="376"/>
      <c r="ZT116" s="376"/>
      <c r="ZU116" s="376"/>
      <c r="ZV116" s="376"/>
      <c r="ZW116" s="376"/>
      <c r="ZX116" s="376"/>
      <c r="ZY116" s="376"/>
      <c r="ZZ116" s="376"/>
      <c r="AAA116" s="376"/>
      <c r="AAB116" s="376"/>
      <c r="AAC116" s="376"/>
      <c r="AAD116" s="376"/>
      <c r="AAE116" s="376"/>
      <c r="AAF116" s="376"/>
      <c r="AAG116" s="376"/>
      <c r="AAH116" s="376"/>
      <c r="AAI116" s="376"/>
      <c r="AAJ116" s="376"/>
      <c r="AAK116" s="376"/>
      <c r="AAL116" s="376"/>
      <c r="AAM116" s="376"/>
      <c r="AAN116" s="376"/>
      <c r="AAO116" s="376"/>
      <c r="AAP116" s="376"/>
      <c r="AAQ116" s="376"/>
      <c r="AAR116" s="376"/>
      <c r="AAS116" s="376"/>
      <c r="AAT116" s="376"/>
      <c r="AAU116" s="376"/>
      <c r="AAV116" s="376"/>
      <c r="AAW116" s="376"/>
      <c r="AAX116" s="376"/>
      <c r="AAY116" s="376"/>
      <c r="AAZ116" s="376"/>
      <c r="ABA116" s="376"/>
      <c r="ABB116" s="376"/>
      <c r="ABC116" s="376"/>
      <c r="ABD116" s="376"/>
      <c r="ABE116" s="376"/>
      <c r="ABF116" s="376"/>
      <c r="ABG116" s="376"/>
      <c r="ABH116" s="376"/>
      <c r="ABI116" s="376"/>
      <c r="ABJ116" s="376"/>
      <c r="ABK116" s="376"/>
      <c r="ABL116" s="376"/>
      <c r="ABM116" s="376"/>
      <c r="ABN116" s="376"/>
      <c r="ABO116" s="376"/>
      <c r="ABP116" s="376"/>
      <c r="ABQ116" s="376"/>
      <c r="ABR116" s="376"/>
      <c r="ABS116" s="376"/>
      <c r="ABT116" s="376"/>
      <c r="ABU116" s="376"/>
      <c r="ABV116" s="376"/>
      <c r="ABW116" s="376"/>
      <c r="ABX116" s="376"/>
      <c r="ABY116" s="376"/>
      <c r="ABZ116" s="376"/>
      <c r="ACA116" s="376"/>
      <c r="ACB116" s="376"/>
      <c r="ACC116" s="376"/>
      <c r="ACD116" s="376"/>
      <c r="ACE116" s="376"/>
      <c r="ACF116" s="376"/>
      <c r="ACG116" s="376"/>
      <c r="ACH116" s="376"/>
      <c r="ACI116" s="376"/>
      <c r="ACJ116" s="376"/>
      <c r="ACK116" s="376"/>
      <c r="ACL116" s="376"/>
      <c r="ACM116" s="376"/>
      <c r="ACN116" s="376"/>
      <c r="ACO116" s="376"/>
      <c r="ACP116" s="376"/>
      <c r="ACQ116" s="376"/>
      <c r="ACR116" s="376"/>
      <c r="ACS116" s="376"/>
      <c r="ACT116" s="376"/>
      <c r="ACU116" s="376"/>
      <c r="ACV116" s="376"/>
      <c r="ACW116" s="376"/>
      <c r="ACX116" s="376"/>
      <c r="ACY116" s="376"/>
      <c r="ACZ116" s="376"/>
      <c r="ADA116" s="376"/>
      <c r="ADB116" s="376"/>
      <c r="ADC116" s="376"/>
      <c r="ADD116" s="376"/>
      <c r="ADE116" s="376"/>
      <c r="ADF116" s="376"/>
      <c r="ADG116" s="376"/>
      <c r="ADH116" s="376"/>
      <c r="ADI116" s="376"/>
      <c r="ADJ116" s="376"/>
      <c r="ADK116" s="376"/>
      <c r="ADL116" s="376"/>
      <c r="ADM116" s="376"/>
      <c r="ADN116" s="376"/>
      <c r="ADO116" s="376"/>
      <c r="ADP116" s="376"/>
      <c r="ADQ116" s="376"/>
      <c r="ADR116" s="376"/>
      <c r="ADS116" s="376"/>
      <c r="ADT116" s="376"/>
      <c r="ADU116" s="376"/>
      <c r="ADV116" s="376"/>
      <c r="ADW116" s="376"/>
      <c r="ADX116" s="376"/>
      <c r="ADY116" s="376"/>
      <c r="ADZ116" s="376"/>
      <c r="AEA116" s="376"/>
      <c r="AEB116" s="376"/>
      <c r="AEC116" s="376"/>
      <c r="AED116" s="376"/>
      <c r="AEE116" s="376"/>
      <c r="AEF116" s="376"/>
      <c r="AEG116" s="376"/>
      <c r="AEH116" s="376"/>
      <c r="AEI116" s="376"/>
      <c r="AEJ116" s="376"/>
      <c r="AEK116" s="376"/>
      <c r="AEL116" s="376"/>
      <c r="AEM116" s="376"/>
      <c r="AEN116" s="376"/>
      <c r="AEO116" s="376"/>
      <c r="AEP116" s="376"/>
      <c r="AEQ116" s="376"/>
      <c r="AER116" s="376"/>
      <c r="AES116" s="376"/>
      <c r="AET116" s="376"/>
      <c r="AEU116" s="376"/>
      <c r="AEV116" s="376"/>
      <c r="AEW116" s="376"/>
      <c r="AEX116" s="376"/>
      <c r="AEY116" s="376"/>
      <c r="AEZ116" s="376"/>
      <c r="AFA116" s="376"/>
      <c r="AFB116" s="376"/>
      <c r="AFC116" s="376"/>
      <c r="AFD116" s="376"/>
      <c r="AFE116" s="376"/>
      <c r="AFF116" s="376"/>
      <c r="AFG116" s="376"/>
      <c r="AFH116" s="376"/>
      <c r="AFI116" s="376"/>
      <c r="AFJ116" s="376"/>
      <c r="AFK116" s="376"/>
      <c r="AFL116" s="376"/>
      <c r="AFM116" s="376"/>
      <c r="AFN116" s="376"/>
      <c r="AFO116" s="376"/>
      <c r="AFP116" s="376"/>
      <c r="AFQ116" s="376"/>
      <c r="AFR116" s="376"/>
      <c r="AFS116" s="376"/>
      <c r="AFT116" s="376"/>
      <c r="AFU116" s="376"/>
      <c r="AFV116" s="376"/>
      <c r="AFW116" s="376"/>
      <c r="AFX116" s="376"/>
      <c r="AFY116" s="376"/>
      <c r="AFZ116" s="376"/>
      <c r="AGA116" s="376"/>
      <c r="AGB116" s="376"/>
      <c r="AGC116" s="376"/>
      <c r="AGD116" s="376"/>
      <c r="AGE116" s="376"/>
      <c r="AGF116" s="376"/>
      <c r="AGG116" s="376"/>
      <c r="AGH116" s="376"/>
      <c r="AGI116" s="376"/>
      <c r="AGJ116" s="376"/>
      <c r="AGK116" s="376"/>
      <c r="AGL116" s="376"/>
      <c r="AGM116" s="376"/>
      <c r="AGN116" s="376"/>
      <c r="AGO116" s="376"/>
      <c r="AGP116" s="376"/>
      <c r="AGQ116" s="376"/>
      <c r="AGR116" s="376"/>
      <c r="AGS116" s="376"/>
      <c r="AGT116" s="376"/>
      <c r="AGU116" s="376"/>
      <c r="AGV116" s="376"/>
      <c r="AGW116" s="376"/>
      <c r="AGX116" s="376"/>
      <c r="AGY116" s="376"/>
      <c r="AGZ116" s="376"/>
      <c r="AHA116" s="376"/>
      <c r="AHB116" s="376"/>
      <c r="AHC116" s="376"/>
      <c r="AHD116" s="376"/>
      <c r="AHE116" s="376"/>
      <c r="AHF116" s="376"/>
      <c r="AHG116" s="376"/>
      <c r="AHH116" s="376"/>
      <c r="AHI116" s="376"/>
      <c r="AHJ116" s="376"/>
      <c r="AHK116" s="376"/>
      <c r="AHL116" s="376"/>
      <c r="AHM116" s="376"/>
      <c r="AHN116" s="376"/>
      <c r="AHO116" s="376"/>
      <c r="AHP116" s="376"/>
      <c r="AHQ116" s="376"/>
      <c r="AHR116" s="376"/>
      <c r="AHS116" s="376"/>
      <c r="AHT116" s="376"/>
      <c r="AHU116" s="376"/>
      <c r="AHV116" s="376"/>
      <c r="AHW116" s="376"/>
      <c r="AHX116" s="376"/>
      <c r="AHY116" s="376"/>
      <c r="AHZ116" s="376"/>
      <c r="AIA116" s="376"/>
      <c r="AIB116" s="376"/>
      <c r="AIC116" s="376"/>
      <c r="AID116" s="376"/>
      <c r="AIE116" s="376"/>
      <c r="AIF116" s="376"/>
      <c r="AIG116" s="376"/>
      <c r="AIH116" s="376"/>
      <c r="AII116" s="376"/>
      <c r="AIJ116" s="376"/>
      <c r="AIK116" s="376"/>
      <c r="AIL116" s="376"/>
      <c r="AIM116" s="376"/>
      <c r="AIN116" s="376"/>
      <c r="AIO116" s="376"/>
      <c r="AIP116" s="376"/>
      <c r="AIQ116" s="376"/>
      <c r="AIR116" s="376"/>
      <c r="AIS116" s="376"/>
      <c r="AIT116" s="376"/>
      <c r="AIU116" s="376"/>
      <c r="AIV116" s="376"/>
      <c r="AIW116" s="376"/>
      <c r="AIX116" s="376"/>
      <c r="AIY116" s="376"/>
      <c r="AIZ116" s="376"/>
      <c r="AJA116" s="376"/>
      <c r="AJB116" s="376"/>
      <c r="AJC116" s="376"/>
      <c r="AJD116" s="376"/>
      <c r="AJE116" s="376"/>
      <c r="AJF116" s="376"/>
      <c r="AJG116" s="376"/>
      <c r="AJH116" s="376"/>
      <c r="AJI116" s="376"/>
      <c r="AJJ116" s="376"/>
      <c r="AJK116" s="376"/>
      <c r="AJL116" s="376"/>
      <c r="AJM116" s="376"/>
      <c r="AJN116" s="376"/>
      <c r="AJO116" s="376"/>
      <c r="AJP116" s="376"/>
      <c r="AJQ116" s="376"/>
      <c r="AJR116" s="376"/>
      <c r="AJS116" s="376"/>
      <c r="AJT116" s="376"/>
      <c r="AJU116" s="376"/>
      <c r="AJV116" s="376"/>
      <c r="AJW116" s="376"/>
      <c r="AJX116" s="376"/>
      <c r="AJY116" s="376"/>
      <c r="AJZ116" s="376"/>
      <c r="AKA116" s="376"/>
      <c r="AKB116" s="376"/>
      <c r="AKC116" s="376"/>
      <c r="AKD116" s="376"/>
      <c r="AKE116" s="376"/>
      <c r="AKF116" s="376"/>
      <c r="AKG116" s="376"/>
      <c r="AKH116" s="376"/>
      <c r="AKI116" s="376"/>
      <c r="AKJ116" s="376"/>
      <c r="AKK116" s="376"/>
      <c r="AKL116" s="376"/>
      <c r="AKM116" s="376"/>
      <c r="AKN116" s="376"/>
      <c r="AKO116" s="376"/>
      <c r="AKP116" s="376"/>
      <c r="AKQ116" s="376"/>
      <c r="AKR116" s="376"/>
      <c r="AKS116" s="376"/>
      <c r="AKT116" s="376"/>
      <c r="AKU116" s="376"/>
      <c r="AKV116" s="376"/>
      <c r="AKW116" s="376"/>
      <c r="AKX116" s="376"/>
      <c r="AKY116" s="376"/>
      <c r="AKZ116" s="376"/>
      <c r="ALA116" s="376"/>
      <c r="ALB116" s="376"/>
      <c r="ALC116" s="376"/>
      <c r="ALD116" s="376"/>
      <c r="ALE116" s="376"/>
      <c r="ALF116" s="376"/>
      <c r="ALG116" s="376"/>
      <c r="ALH116" s="376"/>
      <c r="ALI116" s="376"/>
      <c r="ALJ116" s="376"/>
      <c r="ALK116" s="376"/>
      <c r="ALL116" s="376"/>
      <c r="ALM116" s="376"/>
      <c r="ALN116" s="376"/>
      <c r="ALO116" s="376"/>
      <c r="ALP116" s="376"/>
      <c r="ALQ116" s="376"/>
      <c r="ALR116" s="376"/>
      <c r="ALS116" s="376"/>
      <c r="ALT116" s="376"/>
      <c r="ALU116" s="376"/>
      <c r="ALV116" s="376"/>
      <c r="ALW116" s="376"/>
      <c r="ALX116" s="376"/>
      <c r="ALY116" s="376"/>
      <c r="ALZ116" s="376"/>
      <c r="AMA116" s="376"/>
      <c r="AMB116" s="376"/>
      <c r="AMC116" s="376"/>
      <c r="AMD116" s="376"/>
      <c r="AME116" s="376"/>
      <c r="AMF116" s="376"/>
      <c r="AMG116" s="376"/>
      <c r="AMH116" s="376"/>
      <c r="AMI116" s="376"/>
      <c r="AMJ116" s="376"/>
      <c r="AMK116" s="376"/>
      <c r="AML116" s="376"/>
      <c r="AMM116" s="376"/>
      <c r="AMN116" s="376"/>
      <c r="AMO116" s="376"/>
      <c r="AMP116" s="376"/>
      <c r="AMQ116" s="376"/>
      <c r="AMR116" s="376"/>
      <c r="AMS116" s="376"/>
      <c r="AMT116" s="376"/>
      <c r="AMU116" s="376"/>
      <c r="AMV116" s="376"/>
      <c r="AMW116" s="376"/>
      <c r="AMX116" s="376"/>
      <c r="AMY116" s="376"/>
      <c r="AMZ116" s="376"/>
      <c r="ANA116" s="376"/>
      <c r="ANB116" s="376"/>
      <c r="ANC116" s="376"/>
      <c r="AND116" s="376"/>
      <c r="ANE116" s="376"/>
      <c r="ANF116" s="376"/>
      <c r="ANG116" s="376"/>
      <c r="ANH116" s="376"/>
      <c r="ANI116" s="376"/>
      <c r="ANJ116" s="376"/>
      <c r="ANK116" s="376"/>
      <c r="ANL116" s="376"/>
      <c r="ANM116" s="376"/>
      <c r="ANN116" s="376"/>
      <c r="ANO116" s="376"/>
      <c r="ANP116" s="376"/>
      <c r="ANQ116" s="376"/>
      <c r="ANR116" s="376"/>
      <c r="ANS116" s="376"/>
      <c r="ANT116" s="376"/>
      <c r="ANU116" s="376"/>
      <c r="ANV116" s="376"/>
      <c r="ANW116" s="376"/>
      <c r="ANX116" s="376"/>
      <c r="ANY116" s="376"/>
      <c r="ANZ116" s="376"/>
      <c r="AOA116" s="376"/>
      <c r="AOB116" s="376"/>
      <c r="AOC116" s="376"/>
      <c r="AOD116" s="376"/>
      <c r="AOE116" s="376"/>
      <c r="AOF116" s="376"/>
      <c r="AOG116" s="376"/>
      <c r="AOH116" s="376"/>
      <c r="AOI116" s="376"/>
      <c r="AOJ116" s="376"/>
      <c r="AOK116" s="376"/>
      <c r="AOL116" s="376"/>
      <c r="AOM116" s="376"/>
      <c r="AON116" s="376"/>
      <c r="AOO116" s="376"/>
      <c r="AOP116" s="376"/>
      <c r="AOQ116" s="376"/>
      <c r="AOR116" s="376"/>
      <c r="AOS116" s="376"/>
      <c r="AOT116" s="376"/>
      <c r="AOU116" s="376"/>
      <c r="AOV116" s="376"/>
      <c r="AOW116" s="376"/>
      <c r="AOX116" s="376"/>
      <c r="AOY116" s="376"/>
      <c r="AOZ116" s="376"/>
      <c r="APA116" s="376"/>
      <c r="APB116" s="376"/>
      <c r="APC116" s="376"/>
      <c r="APD116" s="376"/>
      <c r="APE116" s="376"/>
      <c r="APF116" s="376"/>
      <c r="APG116" s="376"/>
      <c r="APH116" s="376"/>
      <c r="API116" s="376"/>
      <c r="APJ116" s="376"/>
      <c r="APK116" s="376"/>
      <c r="APL116" s="376"/>
      <c r="APM116" s="376"/>
      <c r="APN116" s="376"/>
      <c r="APO116" s="376"/>
      <c r="APP116" s="376"/>
      <c r="APQ116" s="376"/>
      <c r="APR116" s="376"/>
      <c r="APS116" s="376"/>
      <c r="APT116" s="376"/>
      <c r="APU116" s="376"/>
      <c r="APV116" s="376"/>
      <c r="APW116" s="376"/>
      <c r="APX116" s="376"/>
      <c r="APY116" s="376"/>
      <c r="APZ116" s="376"/>
      <c r="AQA116" s="376"/>
      <c r="AQB116" s="376"/>
      <c r="AQC116" s="376"/>
      <c r="AQD116" s="376"/>
      <c r="AQE116" s="376"/>
      <c r="AQF116" s="376"/>
      <c r="AQG116" s="376"/>
      <c r="AQH116" s="376"/>
      <c r="AQI116" s="376"/>
      <c r="AQJ116" s="376"/>
      <c r="AQK116" s="376"/>
      <c r="AQL116" s="376"/>
      <c r="AQM116" s="376"/>
      <c r="AQN116" s="376"/>
      <c r="AQO116" s="376"/>
      <c r="AQP116" s="376"/>
      <c r="AQQ116" s="376"/>
      <c r="AQR116" s="376"/>
      <c r="AQS116" s="376"/>
      <c r="AQT116" s="376"/>
      <c r="AQU116" s="376"/>
      <c r="AQV116" s="376"/>
      <c r="AQW116" s="376"/>
      <c r="AQX116" s="376"/>
      <c r="AQY116" s="376"/>
      <c r="AQZ116" s="376"/>
      <c r="ARA116" s="376"/>
      <c r="ARB116" s="376"/>
      <c r="ARC116" s="376"/>
      <c r="ARD116" s="376"/>
      <c r="ARE116" s="376"/>
      <c r="ARF116" s="376"/>
      <c r="ARG116" s="376"/>
      <c r="ARH116" s="376"/>
      <c r="ARI116" s="376"/>
      <c r="ARJ116" s="376"/>
      <c r="ARK116" s="376"/>
      <c r="ARL116" s="376"/>
      <c r="ARM116" s="376"/>
      <c r="ARN116" s="376"/>
      <c r="ARO116" s="376"/>
      <c r="ARP116" s="376"/>
      <c r="ARQ116" s="376"/>
      <c r="ARR116" s="376"/>
      <c r="ARS116" s="376"/>
      <c r="ART116" s="376"/>
      <c r="ARU116" s="376"/>
      <c r="ARV116" s="376"/>
      <c r="ARW116" s="376"/>
      <c r="ARX116" s="376"/>
      <c r="ARY116" s="376"/>
      <c r="ARZ116" s="376"/>
      <c r="ASA116" s="376"/>
      <c r="ASB116" s="376"/>
      <c r="ASC116" s="376"/>
      <c r="ASD116" s="376"/>
      <c r="ASE116" s="376"/>
      <c r="ASF116" s="376"/>
      <c r="ASG116" s="376"/>
      <c r="ASH116" s="376"/>
      <c r="ASI116" s="376"/>
      <c r="ASJ116" s="376"/>
      <c r="ASK116" s="376"/>
      <c r="ASL116" s="376"/>
      <c r="ASM116" s="376"/>
      <c r="ASN116" s="376"/>
      <c r="ASO116" s="376"/>
      <c r="ASP116" s="376"/>
      <c r="ASQ116" s="376"/>
      <c r="ASR116" s="376"/>
      <c r="ASS116" s="376"/>
      <c r="AST116" s="376"/>
      <c r="ASU116" s="376"/>
      <c r="ASV116" s="376"/>
      <c r="ASW116" s="376"/>
      <c r="ASX116" s="376"/>
      <c r="ASY116" s="376"/>
      <c r="ASZ116" s="376"/>
      <c r="ATA116" s="376"/>
      <c r="ATB116" s="376"/>
      <c r="ATC116" s="376"/>
      <c r="ATD116" s="376"/>
      <c r="ATE116" s="376"/>
      <c r="ATF116" s="376"/>
      <c r="ATG116" s="376"/>
      <c r="ATH116" s="376"/>
      <c r="ATI116" s="376"/>
      <c r="ATJ116" s="376"/>
      <c r="ATK116" s="376"/>
      <c r="ATL116" s="376"/>
      <c r="ATM116" s="376"/>
      <c r="ATN116" s="376"/>
      <c r="ATO116" s="376"/>
      <c r="ATP116" s="376"/>
      <c r="ATQ116" s="376"/>
      <c r="ATR116" s="376"/>
      <c r="ATS116" s="376"/>
      <c r="ATT116" s="376"/>
      <c r="ATU116" s="376"/>
      <c r="ATV116" s="376"/>
      <c r="ATW116" s="376"/>
      <c r="ATX116" s="376"/>
      <c r="ATY116" s="376"/>
      <c r="ATZ116" s="376"/>
      <c r="AUA116" s="376"/>
      <c r="AUB116" s="376"/>
      <c r="AUC116" s="376"/>
      <c r="AUD116" s="376"/>
      <c r="AUE116" s="376"/>
      <c r="AUF116" s="376"/>
      <c r="AUG116" s="376"/>
      <c r="AUH116" s="376"/>
      <c r="AUI116" s="376"/>
      <c r="AUJ116" s="376"/>
      <c r="AUK116" s="376"/>
      <c r="AUL116" s="376"/>
      <c r="AUM116" s="376"/>
      <c r="AUN116" s="376"/>
      <c r="AUO116" s="376"/>
      <c r="AUP116" s="376"/>
      <c r="AUQ116" s="376"/>
      <c r="AUR116" s="376"/>
      <c r="AUS116" s="376"/>
      <c r="AUT116" s="376"/>
      <c r="AUU116" s="376"/>
      <c r="AUV116" s="376"/>
      <c r="AUW116" s="376"/>
      <c r="AUX116" s="376"/>
      <c r="AUY116" s="376"/>
      <c r="AUZ116" s="376"/>
      <c r="AVA116" s="376"/>
      <c r="AVB116" s="376"/>
      <c r="AVC116" s="376"/>
      <c r="AVD116" s="376"/>
      <c r="AVE116" s="376"/>
      <c r="AVF116" s="376"/>
      <c r="AVG116" s="376"/>
      <c r="AVH116" s="376"/>
      <c r="AVI116" s="376"/>
      <c r="AVJ116" s="376"/>
      <c r="AVK116" s="376"/>
      <c r="AVL116" s="376"/>
      <c r="AVM116" s="376"/>
      <c r="AVN116" s="376"/>
      <c r="AVO116" s="376"/>
      <c r="AVP116" s="376"/>
      <c r="AVQ116" s="376"/>
      <c r="AVR116" s="376"/>
      <c r="AVS116" s="376"/>
      <c r="AVT116" s="376"/>
      <c r="AVU116" s="376"/>
      <c r="AVV116" s="376"/>
      <c r="AVW116" s="376"/>
      <c r="AVX116" s="376"/>
      <c r="AVY116" s="376"/>
      <c r="AVZ116" s="376"/>
      <c r="AWA116" s="376"/>
      <c r="AWB116" s="376"/>
      <c r="AWC116" s="376"/>
      <c r="AWD116" s="376"/>
      <c r="AWE116" s="376"/>
      <c r="AWF116" s="376"/>
      <c r="AWG116" s="376"/>
      <c r="AWH116" s="376"/>
      <c r="AWI116" s="376"/>
      <c r="AWJ116" s="376"/>
      <c r="AWK116" s="376"/>
      <c r="AWL116" s="376"/>
      <c r="AWM116" s="376"/>
      <c r="AWN116" s="376"/>
      <c r="AWO116" s="376"/>
      <c r="AWP116" s="376"/>
      <c r="AWQ116" s="376"/>
      <c r="AWR116" s="376"/>
      <c r="AWS116" s="376"/>
      <c r="AWT116" s="376"/>
      <c r="AWU116" s="376"/>
      <c r="AWV116" s="376"/>
      <c r="AWW116" s="376"/>
      <c r="AWX116" s="376"/>
      <c r="AWY116" s="376"/>
      <c r="AWZ116" s="376"/>
      <c r="AXA116" s="376"/>
      <c r="AXB116" s="376"/>
      <c r="AXC116" s="376"/>
      <c r="AXD116" s="376"/>
      <c r="AXE116" s="376"/>
      <c r="AXF116" s="376"/>
      <c r="AXG116" s="376"/>
      <c r="AXH116" s="376"/>
      <c r="AXI116" s="376"/>
      <c r="AXJ116" s="376"/>
      <c r="AXK116" s="376"/>
      <c r="AXL116" s="376"/>
      <c r="AXM116" s="376"/>
      <c r="AXN116" s="376"/>
      <c r="AXO116" s="376"/>
      <c r="AXP116" s="376"/>
      <c r="AXQ116" s="376"/>
      <c r="AXR116" s="376"/>
      <c r="AXS116" s="376"/>
      <c r="AXT116" s="376"/>
      <c r="AXU116" s="376"/>
      <c r="AXV116" s="376"/>
      <c r="AXW116" s="376"/>
      <c r="AXX116" s="376"/>
      <c r="AXY116" s="376"/>
      <c r="AXZ116" s="376"/>
      <c r="AYA116" s="376"/>
      <c r="AYB116" s="376"/>
      <c r="AYC116" s="376"/>
      <c r="AYD116" s="376"/>
      <c r="AYE116" s="376"/>
      <c r="AYF116" s="376"/>
      <c r="AYG116" s="376"/>
      <c r="AYH116" s="376"/>
      <c r="AYI116" s="376"/>
      <c r="AYJ116" s="376"/>
      <c r="AYK116" s="376"/>
      <c r="AYL116" s="376"/>
      <c r="AYM116" s="376"/>
      <c r="AYN116" s="376"/>
      <c r="AYO116" s="376"/>
      <c r="AYP116" s="376"/>
      <c r="AYQ116" s="376"/>
      <c r="AYR116" s="376"/>
      <c r="AYS116" s="376"/>
      <c r="AYT116" s="376"/>
      <c r="AYU116" s="376"/>
      <c r="AYV116" s="376"/>
      <c r="AYW116" s="376"/>
      <c r="AYX116" s="376"/>
      <c r="AYY116" s="376"/>
      <c r="AYZ116" s="376"/>
      <c r="AZA116" s="376"/>
      <c r="AZB116" s="376"/>
      <c r="AZC116" s="376"/>
      <c r="AZD116" s="376"/>
      <c r="AZE116" s="376"/>
      <c r="AZF116" s="376"/>
      <c r="AZG116" s="376"/>
      <c r="AZH116" s="376"/>
      <c r="AZI116" s="376"/>
      <c r="AZJ116" s="376"/>
      <c r="AZK116" s="376"/>
      <c r="AZL116" s="376"/>
      <c r="AZM116" s="376"/>
      <c r="AZN116" s="376"/>
      <c r="AZO116" s="376"/>
      <c r="AZP116" s="376"/>
      <c r="AZQ116" s="376"/>
      <c r="AZR116" s="376"/>
      <c r="AZS116" s="376"/>
      <c r="AZT116" s="376"/>
      <c r="AZU116" s="376"/>
      <c r="AZV116" s="376"/>
      <c r="AZW116" s="376"/>
      <c r="AZX116" s="376"/>
      <c r="AZY116" s="376"/>
      <c r="AZZ116" s="376"/>
      <c r="BAA116" s="376"/>
      <c r="BAB116" s="376"/>
      <c r="BAC116" s="376"/>
      <c r="BAD116" s="376"/>
      <c r="BAE116" s="376"/>
      <c r="BAF116" s="376"/>
      <c r="BAG116" s="376"/>
      <c r="BAH116" s="376"/>
      <c r="BAI116" s="376"/>
      <c r="BAJ116" s="376"/>
      <c r="BAK116" s="376"/>
      <c r="BAL116" s="376"/>
      <c r="BAM116" s="376"/>
      <c r="BAN116" s="376"/>
      <c r="BAO116" s="376"/>
      <c r="BAP116" s="376"/>
      <c r="BAQ116" s="376"/>
      <c r="BAR116" s="376"/>
      <c r="BAS116" s="376"/>
      <c r="BAT116" s="376"/>
      <c r="BAU116" s="376"/>
      <c r="BAV116" s="376"/>
      <c r="BAW116" s="376"/>
      <c r="BAX116" s="376"/>
      <c r="BAY116" s="376"/>
      <c r="BAZ116" s="376"/>
      <c r="BBA116" s="376"/>
      <c r="BBB116" s="376"/>
      <c r="BBC116" s="376"/>
      <c r="BBD116" s="376"/>
      <c r="BBE116" s="376"/>
      <c r="BBF116" s="376"/>
      <c r="BBG116" s="376"/>
      <c r="BBH116" s="376"/>
      <c r="BBI116" s="376"/>
      <c r="BBJ116" s="376"/>
      <c r="BBK116" s="376"/>
      <c r="BBL116" s="376"/>
      <c r="BBM116" s="376"/>
      <c r="BBN116" s="376"/>
      <c r="BBO116" s="376"/>
      <c r="BBP116" s="376"/>
      <c r="BBQ116" s="376"/>
      <c r="BBR116" s="376"/>
      <c r="BBS116" s="376"/>
      <c r="BBT116" s="376"/>
      <c r="BBU116" s="376"/>
      <c r="BBV116" s="376"/>
      <c r="BBW116" s="376"/>
      <c r="BBX116" s="376"/>
      <c r="BBY116" s="376"/>
      <c r="BBZ116" s="376"/>
      <c r="BCA116" s="376"/>
      <c r="BCB116" s="376"/>
      <c r="BCC116" s="376"/>
      <c r="BCD116" s="376"/>
      <c r="BCE116" s="376"/>
      <c r="BCF116" s="376"/>
      <c r="BCG116" s="376"/>
      <c r="BCH116" s="376"/>
      <c r="BCI116" s="376"/>
      <c r="BCJ116" s="376"/>
      <c r="BCK116" s="376"/>
      <c r="BCL116" s="376"/>
      <c r="BCM116" s="376"/>
      <c r="BCN116" s="376"/>
      <c r="BCO116" s="376"/>
      <c r="BCP116" s="376"/>
      <c r="BCQ116" s="376"/>
      <c r="BCR116" s="376"/>
      <c r="BCS116" s="376"/>
      <c r="BCT116" s="376"/>
      <c r="BCU116" s="376"/>
      <c r="BCV116" s="376"/>
      <c r="BCW116" s="376"/>
      <c r="BCX116" s="376"/>
      <c r="BCY116" s="376"/>
      <c r="BCZ116" s="376"/>
      <c r="BDA116" s="376"/>
      <c r="BDB116" s="376"/>
      <c r="BDC116" s="376"/>
      <c r="BDD116" s="376"/>
      <c r="BDE116" s="376"/>
      <c r="BDF116" s="376"/>
      <c r="BDG116" s="376"/>
      <c r="BDH116" s="376"/>
      <c r="BDI116" s="376"/>
      <c r="BDJ116" s="376"/>
      <c r="BDK116" s="376"/>
      <c r="BDL116" s="376"/>
      <c r="BDM116" s="376"/>
      <c r="BDN116" s="376"/>
      <c r="BDO116" s="376"/>
      <c r="BDP116" s="376"/>
      <c r="BDQ116" s="376"/>
      <c r="BDR116" s="376"/>
      <c r="BDS116" s="376"/>
      <c r="BDT116" s="376"/>
      <c r="BDU116" s="376"/>
      <c r="BDV116" s="376"/>
      <c r="BDW116" s="376"/>
      <c r="BDX116" s="376"/>
      <c r="BDY116" s="376"/>
      <c r="BDZ116" s="376"/>
      <c r="BEA116" s="376"/>
      <c r="BEB116" s="376"/>
      <c r="BEC116" s="376"/>
      <c r="BED116" s="376"/>
      <c r="BEE116" s="376"/>
      <c r="BEF116" s="376"/>
      <c r="BEG116" s="376"/>
      <c r="BEH116" s="376"/>
      <c r="BEI116" s="376"/>
      <c r="BEJ116" s="376"/>
      <c r="BEK116" s="376"/>
      <c r="BEL116" s="376"/>
      <c r="BEM116" s="376"/>
      <c r="BEN116" s="376"/>
      <c r="BEO116" s="376"/>
      <c r="BEP116" s="376"/>
      <c r="BEQ116" s="376"/>
      <c r="BER116" s="376"/>
      <c r="BES116" s="376"/>
      <c r="BET116" s="376"/>
      <c r="BEU116" s="376"/>
      <c r="BEV116" s="376"/>
      <c r="BEW116" s="376"/>
      <c r="BEX116" s="376"/>
      <c r="BEY116" s="376"/>
      <c r="BEZ116" s="376"/>
      <c r="BFA116" s="376"/>
      <c r="BFB116" s="376"/>
      <c r="BFC116" s="376"/>
      <c r="BFD116" s="376"/>
      <c r="BFE116" s="376"/>
      <c r="BFF116" s="376"/>
      <c r="BFG116" s="376"/>
      <c r="BFH116" s="376"/>
      <c r="BFI116" s="376"/>
      <c r="BFJ116" s="376"/>
      <c r="BFK116" s="376"/>
      <c r="BFL116" s="376"/>
      <c r="BFM116" s="376"/>
      <c r="BFN116" s="376"/>
      <c r="BFO116" s="376"/>
      <c r="BFP116" s="376"/>
      <c r="BFQ116" s="376"/>
      <c r="BFR116" s="376"/>
      <c r="BFS116" s="376"/>
      <c r="BFT116" s="376"/>
      <c r="BFU116" s="376"/>
      <c r="BFV116" s="376"/>
      <c r="BFW116" s="376"/>
      <c r="BFX116" s="376"/>
      <c r="BFY116" s="376"/>
      <c r="BFZ116" s="376"/>
      <c r="BGA116" s="376"/>
      <c r="BGB116" s="376"/>
      <c r="BGC116" s="376"/>
      <c r="BGD116" s="376"/>
      <c r="BGE116" s="376"/>
      <c r="BGF116" s="376"/>
      <c r="BGG116" s="376"/>
      <c r="BGH116" s="376"/>
      <c r="BGI116" s="376"/>
      <c r="BGJ116" s="376"/>
      <c r="BGK116" s="376"/>
      <c r="BGL116" s="376"/>
      <c r="BGM116" s="376"/>
      <c r="BGN116" s="376"/>
      <c r="BGO116" s="376"/>
      <c r="BGP116" s="376"/>
      <c r="BGQ116" s="376"/>
      <c r="BGR116" s="376"/>
      <c r="BGS116" s="376"/>
      <c r="BGT116" s="376"/>
      <c r="BGU116" s="376"/>
      <c r="BGV116" s="376"/>
      <c r="BGW116" s="376"/>
      <c r="BGX116" s="376"/>
      <c r="BGY116" s="376"/>
      <c r="BGZ116" s="376"/>
      <c r="BHA116" s="376"/>
      <c r="BHB116" s="376"/>
      <c r="BHC116" s="376"/>
      <c r="BHD116" s="376"/>
      <c r="BHE116" s="376"/>
      <c r="BHF116" s="376"/>
      <c r="BHG116" s="376"/>
      <c r="BHH116" s="376"/>
      <c r="BHI116" s="376"/>
      <c r="BHJ116" s="376"/>
      <c r="BHK116" s="376"/>
      <c r="BHL116" s="376"/>
      <c r="BHM116" s="376"/>
      <c r="BHN116" s="376"/>
      <c r="BHO116" s="376"/>
      <c r="BHP116" s="376"/>
      <c r="BHQ116" s="376"/>
      <c r="BHR116" s="376"/>
      <c r="BHS116" s="376"/>
      <c r="BHT116" s="376"/>
      <c r="BHU116" s="376"/>
      <c r="BHV116" s="376"/>
      <c r="BHW116" s="376"/>
      <c r="BHX116" s="376"/>
      <c r="BHY116" s="376"/>
      <c r="BHZ116" s="376"/>
      <c r="BIA116" s="376"/>
      <c r="BIB116" s="376"/>
      <c r="BIC116" s="376"/>
      <c r="BID116" s="376"/>
      <c r="BIE116" s="376"/>
      <c r="BIF116" s="376"/>
      <c r="BIG116" s="376"/>
      <c r="BIH116" s="376"/>
      <c r="BII116" s="376"/>
      <c r="BIJ116" s="376"/>
      <c r="BIK116" s="376"/>
      <c r="BIL116" s="376"/>
      <c r="BIM116" s="376"/>
      <c r="BIN116" s="376"/>
      <c r="BIO116" s="376"/>
      <c r="BIP116" s="376"/>
      <c r="BIQ116" s="376"/>
      <c r="BIR116" s="376"/>
      <c r="BIS116" s="376"/>
      <c r="BIT116" s="376"/>
      <c r="BIU116" s="376"/>
      <c r="BIV116" s="376"/>
      <c r="BIW116" s="376"/>
      <c r="BIX116" s="376"/>
      <c r="BIY116" s="376"/>
      <c r="BIZ116" s="376"/>
      <c r="BJA116" s="376"/>
      <c r="BJB116" s="376"/>
      <c r="BJC116" s="376"/>
      <c r="BJD116" s="376"/>
      <c r="BJE116" s="376"/>
      <c r="BJF116" s="376"/>
      <c r="BJG116" s="376"/>
      <c r="BJH116" s="376"/>
      <c r="BJI116" s="376"/>
      <c r="BJJ116" s="376"/>
      <c r="BJK116" s="376"/>
      <c r="BJL116" s="376"/>
      <c r="BJM116" s="376"/>
      <c r="BJN116" s="376"/>
      <c r="BJO116" s="376"/>
      <c r="BJP116" s="376"/>
      <c r="BJQ116" s="376"/>
      <c r="BJR116" s="376"/>
      <c r="BJS116" s="376"/>
      <c r="BJT116" s="376"/>
      <c r="BJU116" s="376"/>
      <c r="BJV116" s="376"/>
      <c r="BJW116" s="376"/>
      <c r="BJX116" s="376"/>
      <c r="BJY116" s="376"/>
      <c r="BJZ116" s="376"/>
      <c r="BKA116" s="376"/>
      <c r="BKB116" s="376"/>
      <c r="BKC116" s="376"/>
      <c r="BKD116" s="376"/>
      <c r="BKE116" s="376"/>
      <c r="BKF116" s="376"/>
      <c r="BKG116" s="376"/>
      <c r="BKH116" s="376"/>
      <c r="BKI116" s="376"/>
      <c r="BKJ116" s="376"/>
      <c r="BKK116" s="376"/>
      <c r="BKL116" s="376"/>
      <c r="BKM116" s="376"/>
      <c r="BKN116" s="376"/>
      <c r="BKO116" s="376"/>
      <c r="BKP116" s="376"/>
      <c r="BKQ116" s="376"/>
      <c r="BKR116" s="376"/>
      <c r="BKS116" s="376"/>
      <c r="BKT116" s="376"/>
      <c r="BKU116" s="376"/>
      <c r="BKV116" s="376"/>
      <c r="BKW116" s="376"/>
      <c r="BKX116" s="376"/>
      <c r="BKY116" s="376"/>
      <c r="BKZ116" s="376"/>
      <c r="BLA116" s="376"/>
      <c r="BLB116" s="376"/>
      <c r="BLC116" s="376"/>
      <c r="BLD116" s="376"/>
      <c r="BLE116" s="376"/>
      <c r="BLF116" s="376"/>
      <c r="BLG116" s="376"/>
      <c r="BLH116" s="376"/>
      <c r="BLI116" s="376"/>
      <c r="BLJ116" s="376"/>
      <c r="BLK116" s="376"/>
      <c r="BLL116" s="376"/>
      <c r="BLM116" s="376"/>
      <c r="BLN116" s="376"/>
      <c r="BLO116" s="376"/>
      <c r="BLP116" s="376"/>
      <c r="BLQ116" s="376"/>
      <c r="BLR116" s="376"/>
      <c r="BLS116" s="376"/>
      <c r="BLT116" s="376"/>
      <c r="BLU116" s="376"/>
      <c r="BLV116" s="376"/>
      <c r="BLW116" s="376"/>
      <c r="BLX116" s="376"/>
      <c r="BLY116" s="376"/>
      <c r="BLZ116" s="376"/>
      <c r="BMA116" s="376"/>
      <c r="BMB116" s="376"/>
      <c r="BMC116" s="376"/>
      <c r="BMD116" s="376"/>
      <c r="BME116" s="376"/>
      <c r="BMF116" s="376"/>
      <c r="BMG116" s="376"/>
      <c r="BMH116" s="376"/>
      <c r="BMI116" s="376"/>
      <c r="BMJ116" s="376"/>
      <c r="BMK116" s="376"/>
      <c r="BML116" s="376"/>
      <c r="BMM116" s="376"/>
      <c r="BMN116" s="376"/>
      <c r="BMO116" s="376"/>
      <c r="BMP116" s="376"/>
      <c r="BMQ116" s="376"/>
      <c r="BMR116" s="376"/>
      <c r="BMS116" s="376"/>
      <c r="BMT116" s="376"/>
      <c r="BMU116" s="376"/>
      <c r="BMV116" s="376"/>
      <c r="BMW116" s="376"/>
      <c r="BMX116" s="376"/>
      <c r="BMY116" s="376"/>
      <c r="BMZ116" s="376"/>
      <c r="BNA116" s="376"/>
      <c r="BNB116" s="376"/>
      <c r="BNC116" s="376"/>
      <c r="BND116" s="376"/>
      <c r="BNE116" s="376"/>
      <c r="BNF116" s="376"/>
      <c r="BNG116" s="376"/>
      <c r="BNH116" s="376"/>
      <c r="BNI116" s="376"/>
      <c r="BNJ116" s="376"/>
      <c r="BNK116" s="376"/>
      <c r="BNL116" s="376"/>
      <c r="BNM116" s="376"/>
      <c r="BNN116" s="376"/>
      <c r="BNO116" s="376"/>
      <c r="BNP116" s="376"/>
      <c r="BNQ116" s="376"/>
      <c r="BNR116" s="376"/>
      <c r="BNS116" s="376"/>
      <c r="BNT116" s="376"/>
      <c r="BNU116" s="376"/>
      <c r="BNV116" s="376"/>
      <c r="BNW116" s="376"/>
      <c r="BNX116" s="376"/>
      <c r="BNY116" s="376"/>
      <c r="BNZ116" s="376"/>
      <c r="BOA116" s="376"/>
      <c r="BOB116" s="376"/>
      <c r="BOC116" s="376"/>
      <c r="BOD116" s="376"/>
      <c r="BOE116" s="376"/>
      <c r="BOF116" s="376"/>
      <c r="BOG116" s="376"/>
      <c r="BOH116" s="376"/>
      <c r="BOI116" s="376"/>
      <c r="BOJ116" s="376"/>
      <c r="BOK116" s="376"/>
      <c r="BOL116" s="376"/>
      <c r="BOM116" s="376"/>
      <c r="BON116" s="376"/>
      <c r="BOO116" s="376"/>
      <c r="BOP116" s="376"/>
      <c r="BOQ116" s="376"/>
      <c r="BOR116" s="376"/>
      <c r="BOS116" s="376"/>
      <c r="BOT116" s="376"/>
      <c r="BOU116" s="376"/>
      <c r="BOV116" s="376"/>
      <c r="BOW116" s="376"/>
      <c r="BOX116" s="376"/>
      <c r="BOY116" s="376"/>
      <c r="BOZ116" s="376"/>
      <c r="BPA116" s="376"/>
      <c r="BPB116" s="376"/>
      <c r="BPC116" s="376"/>
      <c r="BPD116" s="376"/>
      <c r="BPE116" s="376"/>
      <c r="BPF116" s="376"/>
      <c r="BPG116" s="376"/>
      <c r="BPH116" s="376"/>
      <c r="BPI116" s="376"/>
      <c r="BPJ116" s="376"/>
      <c r="BPK116" s="376"/>
      <c r="BPL116" s="376"/>
      <c r="BPM116" s="376"/>
      <c r="BPN116" s="376"/>
      <c r="BPO116" s="376"/>
      <c r="BPP116" s="376"/>
      <c r="BPQ116" s="376"/>
      <c r="BPR116" s="376"/>
      <c r="BPS116" s="376"/>
      <c r="BPT116" s="376"/>
      <c r="BPU116" s="376"/>
      <c r="BPV116" s="376"/>
      <c r="BPW116" s="376"/>
      <c r="BPX116" s="376"/>
      <c r="BPY116" s="376"/>
      <c r="BPZ116" s="376"/>
      <c r="BQA116" s="376"/>
      <c r="BQB116" s="376"/>
      <c r="BQC116" s="376"/>
      <c r="BQD116" s="376"/>
      <c r="BQE116" s="376"/>
      <c r="BQF116" s="376"/>
      <c r="BQG116" s="376"/>
      <c r="BQH116" s="376"/>
      <c r="BQI116" s="376"/>
      <c r="BQJ116" s="376"/>
      <c r="BQK116" s="376"/>
      <c r="BQL116" s="376"/>
      <c r="BQM116" s="376"/>
      <c r="BQN116" s="376"/>
      <c r="BQO116" s="376"/>
      <c r="BQP116" s="376"/>
      <c r="BQQ116" s="376"/>
      <c r="BQR116" s="376"/>
      <c r="BQS116" s="376"/>
      <c r="BQT116" s="376"/>
      <c r="BQU116" s="376"/>
      <c r="BQV116" s="376"/>
      <c r="BQW116" s="376"/>
      <c r="BQX116" s="376"/>
      <c r="BQY116" s="376"/>
      <c r="BQZ116" s="376"/>
      <c r="BRA116" s="376"/>
      <c r="BRB116" s="376"/>
      <c r="BRC116" s="376"/>
      <c r="BRD116" s="376"/>
      <c r="BRE116" s="376"/>
      <c r="BRF116" s="376"/>
      <c r="BRG116" s="376"/>
      <c r="BRH116" s="376"/>
      <c r="BRI116" s="376"/>
      <c r="BRJ116" s="376"/>
      <c r="BRK116" s="376"/>
      <c r="BRL116" s="376"/>
      <c r="BRM116" s="376"/>
      <c r="BRN116" s="376"/>
      <c r="BRO116" s="376"/>
      <c r="BRP116" s="376"/>
      <c r="BRQ116" s="376"/>
      <c r="BRR116" s="376"/>
      <c r="BRS116" s="376"/>
      <c r="BRT116" s="376"/>
      <c r="BRU116" s="376"/>
      <c r="BRV116" s="376"/>
      <c r="BRW116" s="376"/>
      <c r="BRX116" s="376"/>
      <c r="BRY116" s="376"/>
      <c r="BRZ116" s="376"/>
      <c r="BSA116" s="376"/>
      <c r="BSB116" s="376"/>
      <c r="BSC116" s="376"/>
      <c r="BSD116" s="376"/>
      <c r="BSE116" s="376"/>
      <c r="BSF116" s="376"/>
      <c r="BSG116" s="376"/>
      <c r="BSH116" s="376"/>
      <c r="BSI116" s="376"/>
      <c r="BSJ116" s="376"/>
      <c r="BSK116" s="376"/>
      <c r="BSL116" s="376"/>
      <c r="BSM116" s="376"/>
      <c r="BSN116" s="376"/>
      <c r="BSO116" s="376"/>
      <c r="BSP116" s="376"/>
      <c r="BSQ116" s="376"/>
      <c r="BSR116" s="376"/>
      <c r="BSS116" s="376"/>
      <c r="BST116" s="376"/>
      <c r="BSU116" s="376"/>
      <c r="BSV116" s="376"/>
      <c r="BSW116" s="376"/>
      <c r="BSX116" s="376"/>
      <c r="BSY116" s="376"/>
      <c r="BSZ116" s="376"/>
      <c r="BTA116" s="376"/>
      <c r="BTB116" s="376"/>
      <c r="BTC116" s="376"/>
      <c r="BTD116" s="376"/>
      <c r="BTE116" s="376"/>
      <c r="BTF116" s="376"/>
      <c r="BTG116" s="376"/>
      <c r="BTH116" s="376"/>
      <c r="BTI116" s="376"/>
      <c r="BTJ116" s="376"/>
      <c r="BTK116" s="376"/>
      <c r="BTL116" s="376"/>
      <c r="BTM116" s="376"/>
      <c r="BTN116" s="376"/>
      <c r="BTO116" s="376"/>
      <c r="BTP116" s="376"/>
      <c r="BTQ116" s="376"/>
      <c r="BTR116" s="376"/>
      <c r="BTS116" s="376"/>
      <c r="BTT116" s="376"/>
      <c r="BTU116" s="376"/>
      <c r="BTV116" s="376"/>
      <c r="BTW116" s="376"/>
      <c r="BTX116" s="376"/>
      <c r="BTY116" s="376"/>
      <c r="BTZ116" s="376"/>
      <c r="BUA116" s="376"/>
      <c r="BUB116" s="376"/>
      <c r="BUC116" s="376"/>
      <c r="BUD116" s="376"/>
      <c r="BUE116" s="376"/>
      <c r="BUF116" s="376"/>
      <c r="BUG116" s="376"/>
      <c r="BUH116" s="376"/>
      <c r="BUI116" s="376"/>
      <c r="BUJ116" s="376"/>
      <c r="BUK116" s="376"/>
      <c r="BUL116" s="376"/>
      <c r="BUM116" s="376"/>
      <c r="BUN116" s="376"/>
      <c r="BUO116" s="376"/>
      <c r="BUP116" s="376"/>
      <c r="BUQ116" s="376"/>
      <c r="BUR116" s="376"/>
      <c r="BUS116" s="376"/>
      <c r="BUT116" s="376"/>
      <c r="BUU116" s="376"/>
      <c r="BUV116" s="376"/>
      <c r="BUW116" s="376"/>
      <c r="BUX116" s="376"/>
      <c r="BUY116" s="376"/>
      <c r="BUZ116" s="376"/>
      <c r="BVA116" s="376"/>
      <c r="BVB116" s="376"/>
      <c r="BVC116" s="376"/>
      <c r="BVD116" s="376"/>
      <c r="BVE116" s="376"/>
      <c r="BVF116" s="376"/>
      <c r="BVG116" s="376"/>
      <c r="BVH116" s="376"/>
      <c r="BVI116" s="376"/>
      <c r="BVJ116" s="376"/>
      <c r="BVK116" s="376"/>
      <c r="BVL116" s="376"/>
      <c r="BVM116" s="376"/>
      <c r="BVN116" s="376"/>
      <c r="BVO116" s="376"/>
      <c r="BVP116" s="376"/>
      <c r="BVQ116" s="376"/>
      <c r="BVR116" s="376"/>
      <c r="BVS116" s="376"/>
      <c r="BVT116" s="376"/>
      <c r="BVU116" s="376"/>
      <c r="BVV116" s="376"/>
      <c r="BVW116" s="376"/>
      <c r="BVX116" s="376"/>
      <c r="BVY116" s="376"/>
      <c r="BVZ116" s="376"/>
      <c r="BWA116" s="376"/>
      <c r="BWB116" s="376"/>
      <c r="BWC116" s="376"/>
      <c r="BWD116" s="376"/>
      <c r="BWE116" s="376"/>
      <c r="BWF116" s="376"/>
      <c r="BWG116" s="376"/>
      <c r="BWH116" s="376"/>
      <c r="BWI116" s="376"/>
      <c r="BWJ116" s="376"/>
      <c r="BWK116" s="376"/>
      <c r="BWL116" s="376"/>
      <c r="BWM116" s="376"/>
      <c r="BWN116" s="376"/>
      <c r="BWO116" s="376"/>
      <c r="BWP116" s="376"/>
      <c r="BWQ116" s="376"/>
      <c r="BWR116" s="376"/>
      <c r="BWS116" s="376"/>
      <c r="BWT116" s="376"/>
      <c r="BWU116" s="376"/>
      <c r="BWV116" s="376"/>
      <c r="BWW116" s="376"/>
      <c r="BWX116" s="376"/>
      <c r="BWY116" s="376"/>
      <c r="BWZ116" s="376"/>
      <c r="BXA116" s="376"/>
      <c r="BXB116" s="376"/>
      <c r="BXC116" s="376"/>
      <c r="BXD116" s="376"/>
      <c r="BXE116" s="376"/>
      <c r="BXF116" s="376"/>
      <c r="BXG116" s="376"/>
      <c r="BXH116" s="376"/>
      <c r="BXI116" s="376"/>
      <c r="BXJ116" s="376"/>
      <c r="BXK116" s="376"/>
      <c r="BXL116" s="376"/>
      <c r="BXM116" s="376"/>
      <c r="BXN116" s="376"/>
      <c r="BXO116" s="376"/>
      <c r="BXP116" s="376"/>
      <c r="BXQ116" s="376"/>
      <c r="BXR116" s="376"/>
      <c r="BXS116" s="376"/>
      <c r="BXT116" s="376"/>
      <c r="BXU116" s="376"/>
      <c r="BXV116" s="376"/>
      <c r="BXW116" s="376"/>
      <c r="BXX116" s="376"/>
      <c r="BXY116" s="376"/>
      <c r="BXZ116" s="376"/>
      <c r="BYA116" s="376"/>
      <c r="BYB116" s="376"/>
      <c r="BYC116" s="376"/>
      <c r="BYD116" s="376"/>
      <c r="BYE116" s="376"/>
      <c r="BYF116" s="376"/>
      <c r="BYG116" s="376"/>
      <c r="BYH116" s="376"/>
      <c r="BYI116" s="376"/>
      <c r="BYJ116" s="376"/>
      <c r="BYK116" s="376"/>
      <c r="BYL116" s="376"/>
      <c r="BYM116" s="376"/>
      <c r="BYN116" s="376"/>
      <c r="BYO116" s="376"/>
      <c r="BYP116" s="376"/>
      <c r="BYQ116" s="376"/>
      <c r="BYR116" s="376"/>
      <c r="BYS116" s="376"/>
      <c r="BYT116" s="376"/>
      <c r="BYU116" s="376"/>
      <c r="BYV116" s="376"/>
      <c r="BYW116" s="376"/>
      <c r="BYX116" s="376"/>
      <c r="BYY116" s="376"/>
      <c r="BYZ116" s="376"/>
      <c r="BZA116" s="376"/>
      <c r="BZB116" s="376"/>
      <c r="BZC116" s="376"/>
      <c r="BZD116" s="376"/>
      <c r="BZE116" s="376"/>
      <c r="BZF116" s="376"/>
      <c r="BZG116" s="376"/>
      <c r="BZH116" s="376"/>
      <c r="BZI116" s="376"/>
      <c r="BZJ116" s="376"/>
      <c r="BZK116" s="376"/>
      <c r="BZL116" s="376"/>
      <c r="BZM116" s="376"/>
      <c r="BZN116" s="376"/>
      <c r="BZO116" s="376"/>
      <c r="BZP116" s="376"/>
      <c r="BZQ116" s="376"/>
      <c r="BZR116" s="376"/>
      <c r="BZS116" s="376"/>
      <c r="BZT116" s="376"/>
      <c r="BZU116" s="376"/>
      <c r="BZV116" s="376"/>
      <c r="BZW116" s="376"/>
      <c r="BZX116" s="376"/>
      <c r="BZY116" s="376"/>
      <c r="BZZ116" s="376"/>
      <c r="CAA116" s="376"/>
      <c r="CAB116" s="376"/>
      <c r="CAC116" s="376"/>
      <c r="CAD116" s="376"/>
      <c r="CAE116" s="376"/>
      <c r="CAF116" s="376"/>
      <c r="CAG116" s="376"/>
      <c r="CAH116" s="376"/>
      <c r="CAI116" s="376"/>
      <c r="CAJ116" s="376"/>
      <c r="CAK116" s="376"/>
      <c r="CAL116" s="376"/>
      <c r="CAM116" s="376"/>
      <c r="CAN116" s="376"/>
      <c r="CAO116" s="376"/>
      <c r="CAP116" s="376"/>
      <c r="CAQ116" s="376"/>
      <c r="CAR116" s="376"/>
      <c r="CAS116" s="376"/>
      <c r="CAT116" s="376"/>
      <c r="CAU116" s="376"/>
      <c r="CAV116" s="376"/>
      <c r="CAW116" s="376"/>
      <c r="CAX116" s="376"/>
      <c r="CAY116" s="376"/>
      <c r="CAZ116" s="376"/>
      <c r="CBA116" s="376"/>
      <c r="CBB116" s="376"/>
      <c r="CBC116" s="376"/>
      <c r="CBD116" s="376"/>
      <c r="CBE116" s="376"/>
      <c r="CBF116" s="376"/>
      <c r="CBG116" s="376"/>
      <c r="CBH116" s="376"/>
      <c r="CBI116" s="376"/>
      <c r="CBJ116" s="376"/>
      <c r="CBK116" s="376"/>
      <c r="CBL116" s="376"/>
      <c r="CBM116" s="376"/>
      <c r="CBN116" s="376"/>
      <c r="CBO116" s="376"/>
      <c r="CBP116" s="376"/>
      <c r="CBQ116" s="376"/>
      <c r="CBR116" s="376"/>
      <c r="CBS116" s="376"/>
      <c r="CBT116" s="376"/>
      <c r="CBU116" s="376"/>
      <c r="CBV116" s="376"/>
      <c r="CBW116" s="376"/>
      <c r="CBX116" s="376"/>
      <c r="CBY116" s="376"/>
      <c r="CBZ116" s="376"/>
      <c r="CCA116" s="376"/>
      <c r="CCB116" s="376"/>
      <c r="CCC116" s="376"/>
      <c r="CCD116" s="376"/>
      <c r="CCE116" s="376"/>
      <c r="CCF116" s="376"/>
      <c r="CCG116" s="376"/>
      <c r="CCH116" s="376"/>
      <c r="CCI116" s="376"/>
      <c r="CCJ116" s="376"/>
      <c r="CCK116" s="376"/>
      <c r="CCL116" s="376"/>
      <c r="CCM116" s="376"/>
      <c r="CCN116" s="376"/>
      <c r="CCO116" s="376"/>
      <c r="CCP116" s="376"/>
      <c r="CCQ116" s="376"/>
      <c r="CCR116" s="376"/>
      <c r="CCS116" s="376"/>
      <c r="CCT116" s="376"/>
      <c r="CCU116" s="376"/>
      <c r="CCV116" s="376"/>
      <c r="CCW116" s="376"/>
      <c r="CCX116" s="376"/>
      <c r="CCY116" s="376"/>
      <c r="CCZ116" s="376"/>
      <c r="CDA116" s="376"/>
      <c r="CDB116" s="376"/>
      <c r="CDC116" s="376"/>
      <c r="CDD116" s="376"/>
      <c r="CDE116" s="376"/>
      <c r="CDF116" s="376"/>
      <c r="CDG116" s="376"/>
      <c r="CDH116" s="376"/>
      <c r="CDI116" s="376"/>
      <c r="CDJ116" s="376"/>
      <c r="CDK116" s="376"/>
      <c r="CDL116" s="376"/>
      <c r="CDM116" s="376"/>
      <c r="CDN116" s="376"/>
      <c r="CDO116" s="376"/>
      <c r="CDP116" s="376"/>
      <c r="CDQ116" s="376"/>
      <c r="CDR116" s="376"/>
      <c r="CDS116" s="376"/>
      <c r="CDT116" s="376"/>
      <c r="CDU116" s="376"/>
      <c r="CDV116" s="376"/>
      <c r="CDW116" s="376"/>
      <c r="CDX116" s="376"/>
      <c r="CDY116" s="376"/>
      <c r="CDZ116" s="376"/>
      <c r="CEA116" s="376"/>
      <c r="CEB116" s="376"/>
      <c r="CEC116" s="376"/>
      <c r="CED116" s="376"/>
      <c r="CEE116" s="376"/>
      <c r="CEF116" s="376"/>
      <c r="CEG116" s="376"/>
      <c r="CEH116" s="376"/>
      <c r="CEI116" s="376"/>
      <c r="CEJ116" s="376"/>
      <c r="CEK116" s="376"/>
      <c r="CEL116" s="376"/>
      <c r="CEM116" s="376"/>
      <c r="CEN116" s="376"/>
      <c r="CEO116" s="376"/>
      <c r="CEP116" s="376"/>
      <c r="CEQ116" s="376"/>
      <c r="CER116" s="376"/>
      <c r="CES116" s="376"/>
      <c r="CET116" s="376"/>
      <c r="CEU116" s="376"/>
      <c r="CEV116" s="376"/>
      <c r="CEW116" s="376"/>
      <c r="CEX116" s="376"/>
      <c r="CEY116" s="376"/>
      <c r="CEZ116" s="376"/>
      <c r="CFA116" s="376"/>
      <c r="CFB116" s="376"/>
      <c r="CFC116" s="376"/>
      <c r="CFD116" s="376"/>
      <c r="CFE116" s="376"/>
      <c r="CFF116" s="376"/>
      <c r="CFG116" s="376"/>
      <c r="CFH116" s="376"/>
      <c r="CFI116" s="376"/>
      <c r="CFJ116" s="376"/>
      <c r="CFK116" s="376"/>
      <c r="CFL116" s="376"/>
      <c r="CFM116" s="376"/>
      <c r="CFN116" s="376"/>
      <c r="CFO116" s="376"/>
      <c r="CFP116" s="376"/>
      <c r="CFQ116" s="376"/>
      <c r="CFR116" s="376"/>
      <c r="CFS116" s="376"/>
      <c r="CFT116" s="376"/>
      <c r="CFU116" s="376"/>
      <c r="CFV116" s="376"/>
      <c r="CFW116" s="376"/>
      <c r="CFX116" s="376"/>
      <c r="CFY116" s="376"/>
      <c r="CFZ116" s="376"/>
      <c r="CGA116" s="376"/>
      <c r="CGB116" s="376"/>
      <c r="CGC116" s="376"/>
      <c r="CGD116" s="376"/>
      <c r="CGE116" s="376"/>
      <c r="CGF116" s="376"/>
      <c r="CGG116" s="376"/>
      <c r="CGH116" s="376"/>
      <c r="CGI116" s="376"/>
      <c r="CGJ116" s="376"/>
      <c r="CGK116" s="376"/>
      <c r="CGL116" s="376"/>
      <c r="CGM116" s="376"/>
      <c r="CGN116" s="376"/>
      <c r="CGO116" s="376"/>
      <c r="CGP116" s="376"/>
      <c r="CGQ116" s="376"/>
      <c r="CGR116" s="376"/>
      <c r="CGS116" s="376"/>
      <c r="CGT116" s="376"/>
      <c r="CGU116" s="376"/>
      <c r="CGV116" s="376"/>
      <c r="CGW116" s="376"/>
      <c r="CGX116" s="376"/>
      <c r="CGY116" s="376"/>
      <c r="CGZ116" s="376"/>
      <c r="CHA116" s="376"/>
      <c r="CHB116" s="376"/>
      <c r="CHC116" s="376"/>
      <c r="CHD116" s="376"/>
      <c r="CHE116" s="376"/>
      <c r="CHF116" s="376"/>
      <c r="CHG116" s="376"/>
      <c r="CHH116" s="376"/>
      <c r="CHI116" s="376"/>
      <c r="CHJ116" s="376"/>
      <c r="CHK116" s="376"/>
      <c r="CHL116" s="376"/>
      <c r="CHM116" s="376"/>
      <c r="CHN116" s="376"/>
      <c r="CHO116" s="376"/>
      <c r="CHP116" s="376"/>
      <c r="CHQ116" s="376"/>
      <c r="CHR116" s="376"/>
      <c r="CHS116" s="376"/>
      <c r="CHT116" s="376"/>
      <c r="CHU116" s="376"/>
      <c r="CHV116" s="376"/>
      <c r="CHW116" s="376"/>
      <c r="CHX116" s="376"/>
      <c r="CHY116" s="376"/>
      <c r="CHZ116" s="376"/>
      <c r="CIA116" s="376"/>
      <c r="CIB116" s="376"/>
      <c r="CIC116" s="376"/>
      <c r="CID116" s="376"/>
      <c r="CIE116" s="376"/>
      <c r="CIF116" s="376"/>
      <c r="CIG116" s="376"/>
      <c r="CIH116" s="376"/>
      <c r="CII116" s="376"/>
      <c r="CIJ116" s="376"/>
      <c r="CIK116" s="376"/>
      <c r="CIL116" s="376"/>
      <c r="CIM116" s="376"/>
      <c r="CIN116" s="376"/>
      <c r="CIO116" s="376"/>
      <c r="CIP116" s="376"/>
      <c r="CIQ116" s="376"/>
      <c r="CIR116" s="376"/>
      <c r="CIS116" s="376"/>
      <c r="CIT116" s="376"/>
      <c r="CIU116" s="376"/>
      <c r="CIV116" s="376"/>
      <c r="CIW116" s="376"/>
      <c r="CIX116" s="376"/>
      <c r="CIY116" s="376"/>
      <c r="CIZ116" s="376"/>
      <c r="CJA116" s="376"/>
      <c r="CJB116" s="376"/>
      <c r="CJC116" s="376"/>
      <c r="CJD116" s="376"/>
      <c r="CJE116" s="376"/>
      <c r="CJF116" s="376"/>
      <c r="CJG116" s="376"/>
      <c r="CJH116" s="376"/>
      <c r="CJI116" s="376"/>
      <c r="CJJ116" s="376"/>
      <c r="CJK116" s="376"/>
      <c r="CJL116" s="376"/>
      <c r="CJM116" s="376"/>
      <c r="CJN116" s="376"/>
      <c r="CJO116" s="376"/>
      <c r="CJP116" s="376"/>
      <c r="CJQ116" s="376"/>
      <c r="CJR116" s="376"/>
      <c r="CJS116" s="376"/>
      <c r="CJT116" s="376"/>
      <c r="CJU116" s="376"/>
      <c r="CJV116" s="376"/>
      <c r="CJW116" s="376"/>
      <c r="CJX116" s="376"/>
      <c r="CJY116" s="376"/>
      <c r="CJZ116" s="376"/>
      <c r="CKA116" s="376"/>
      <c r="CKB116" s="376"/>
      <c r="CKC116" s="376"/>
      <c r="CKD116" s="376"/>
      <c r="CKE116" s="376"/>
      <c r="CKF116" s="376"/>
      <c r="CKG116" s="376"/>
      <c r="CKH116" s="376"/>
      <c r="CKI116" s="376"/>
      <c r="CKJ116" s="376"/>
      <c r="CKK116" s="376"/>
      <c r="CKL116" s="376"/>
      <c r="CKM116" s="376"/>
      <c r="CKN116" s="376"/>
      <c r="CKO116" s="376"/>
      <c r="CKP116" s="376"/>
      <c r="CKQ116" s="376"/>
      <c r="CKR116" s="376"/>
      <c r="CKS116" s="376"/>
      <c r="CKT116" s="376"/>
      <c r="CKU116" s="376"/>
      <c r="CKV116" s="376"/>
      <c r="CKW116" s="376"/>
      <c r="CKX116" s="376"/>
      <c r="CKY116" s="376"/>
      <c r="CKZ116" s="376"/>
      <c r="CLA116" s="376"/>
      <c r="CLB116" s="376"/>
      <c r="CLC116" s="376"/>
      <c r="CLD116" s="376"/>
      <c r="CLE116" s="376"/>
      <c r="CLF116" s="376"/>
      <c r="CLG116" s="376"/>
      <c r="CLH116" s="376"/>
      <c r="CLI116" s="376"/>
      <c r="CLJ116" s="376"/>
      <c r="CLK116" s="376"/>
      <c r="CLL116" s="376"/>
      <c r="CLM116" s="376"/>
      <c r="CLN116" s="376"/>
      <c r="CLO116" s="376"/>
      <c r="CLP116" s="376"/>
      <c r="CLQ116" s="376"/>
      <c r="CLR116" s="376"/>
      <c r="CLS116" s="376"/>
      <c r="CLT116" s="376"/>
      <c r="CLU116" s="376"/>
      <c r="CLV116" s="376"/>
      <c r="CLW116" s="376"/>
      <c r="CLX116" s="376"/>
      <c r="CLY116" s="376"/>
      <c r="CLZ116" s="376"/>
      <c r="CMA116" s="376"/>
      <c r="CMB116" s="376"/>
      <c r="CMC116" s="376"/>
      <c r="CMD116" s="376"/>
      <c r="CME116" s="376"/>
      <c r="CMF116" s="376"/>
      <c r="CMG116" s="376"/>
      <c r="CMH116" s="376"/>
      <c r="CMI116" s="376"/>
      <c r="CMJ116" s="376"/>
      <c r="CMK116" s="376"/>
      <c r="CML116" s="376"/>
      <c r="CMM116" s="376"/>
      <c r="CMN116" s="376"/>
      <c r="CMO116" s="376"/>
      <c r="CMP116" s="376"/>
      <c r="CMQ116" s="376"/>
      <c r="CMR116" s="376"/>
      <c r="CMS116" s="376"/>
      <c r="CMT116" s="376"/>
      <c r="CMU116" s="376"/>
      <c r="CMV116" s="376"/>
      <c r="CMW116" s="376"/>
      <c r="CMX116" s="376"/>
      <c r="CMY116" s="376"/>
      <c r="CMZ116" s="376"/>
      <c r="CNA116" s="376"/>
      <c r="CNB116" s="376"/>
      <c r="CNC116" s="376"/>
      <c r="CND116" s="376"/>
      <c r="CNE116" s="376"/>
      <c r="CNF116" s="376"/>
      <c r="CNG116" s="376"/>
      <c r="CNH116" s="376"/>
      <c r="CNI116" s="376"/>
      <c r="CNJ116" s="376"/>
      <c r="CNK116" s="376"/>
      <c r="CNL116" s="376"/>
      <c r="CNM116" s="376"/>
      <c r="CNN116" s="376"/>
      <c r="CNO116" s="376"/>
      <c r="CNP116" s="376"/>
      <c r="CNQ116" s="376"/>
      <c r="CNR116" s="376"/>
      <c r="CNS116" s="376"/>
      <c r="CNT116" s="376"/>
      <c r="CNU116" s="376"/>
      <c r="CNV116" s="376"/>
      <c r="CNW116" s="376"/>
      <c r="CNX116" s="376"/>
      <c r="CNY116" s="376"/>
      <c r="CNZ116" s="376"/>
      <c r="COA116" s="376"/>
      <c r="COB116" s="376"/>
      <c r="COC116" s="376"/>
      <c r="COD116" s="376"/>
      <c r="COE116" s="376"/>
      <c r="COF116" s="376"/>
      <c r="COG116" s="376"/>
      <c r="COH116" s="376"/>
      <c r="COI116" s="376"/>
      <c r="COJ116" s="376"/>
      <c r="COK116" s="376"/>
      <c r="COL116" s="376"/>
      <c r="COM116" s="376"/>
      <c r="CON116" s="376"/>
      <c r="COO116" s="376"/>
      <c r="COP116" s="376"/>
      <c r="COQ116" s="376"/>
      <c r="COR116" s="376"/>
      <c r="COS116" s="376"/>
      <c r="COT116" s="376"/>
      <c r="COU116" s="376"/>
      <c r="COV116" s="376"/>
      <c r="COW116" s="376"/>
      <c r="COX116" s="376"/>
      <c r="COY116" s="376"/>
      <c r="COZ116" s="376"/>
      <c r="CPA116" s="376"/>
      <c r="CPB116" s="376"/>
      <c r="CPC116" s="376"/>
      <c r="CPD116" s="376"/>
      <c r="CPE116" s="376"/>
      <c r="CPF116" s="376"/>
      <c r="CPG116" s="376"/>
      <c r="CPH116" s="376"/>
      <c r="CPI116" s="376"/>
      <c r="CPJ116" s="376"/>
      <c r="CPK116" s="376"/>
      <c r="CPL116" s="376"/>
      <c r="CPM116" s="376"/>
      <c r="CPN116" s="376"/>
      <c r="CPO116" s="376"/>
      <c r="CPP116" s="376"/>
      <c r="CPQ116" s="376"/>
      <c r="CPR116" s="376"/>
      <c r="CPS116" s="376"/>
      <c r="CPT116" s="376"/>
      <c r="CPU116" s="376"/>
      <c r="CPV116" s="376"/>
      <c r="CPW116" s="376"/>
      <c r="CPX116" s="376"/>
      <c r="CPY116" s="376"/>
      <c r="CPZ116" s="376"/>
      <c r="CQA116" s="376"/>
      <c r="CQB116" s="376"/>
      <c r="CQC116" s="376"/>
      <c r="CQD116" s="376"/>
      <c r="CQE116" s="376"/>
      <c r="CQF116" s="376"/>
      <c r="CQG116" s="376"/>
      <c r="CQH116" s="376"/>
      <c r="CQI116" s="376"/>
      <c r="CQJ116" s="376"/>
      <c r="CQK116" s="376"/>
      <c r="CQL116" s="376"/>
      <c r="CQM116" s="376"/>
      <c r="CQN116" s="376"/>
      <c r="CQO116" s="376"/>
      <c r="CQP116" s="376"/>
      <c r="CQQ116" s="376"/>
      <c r="CQR116" s="376"/>
      <c r="CQS116" s="376"/>
      <c r="CQT116" s="376"/>
      <c r="CQU116" s="376"/>
      <c r="CQV116" s="376"/>
      <c r="CQW116" s="376"/>
      <c r="CQX116" s="376"/>
      <c r="CQY116" s="376"/>
      <c r="CQZ116" s="376"/>
      <c r="CRA116" s="376"/>
      <c r="CRB116" s="376"/>
      <c r="CRC116" s="376"/>
      <c r="CRD116" s="376"/>
      <c r="CRE116" s="376"/>
      <c r="CRF116" s="376"/>
      <c r="CRG116" s="376"/>
      <c r="CRH116" s="376"/>
      <c r="CRI116" s="376"/>
      <c r="CRJ116" s="376"/>
      <c r="CRK116" s="376"/>
      <c r="CRL116" s="376"/>
      <c r="CRM116" s="376"/>
      <c r="CRN116" s="376"/>
      <c r="CRO116" s="376"/>
      <c r="CRP116" s="376"/>
      <c r="CRQ116" s="376"/>
      <c r="CRR116" s="376"/>
      <c r="CRS116" s="376"/>
      <c r="CRT116" s="376"/>
      <c r="CRU116" s="376"/>
      <c r="CRV116" s="376"/>
      <c r="CRW116" s="376"/>
      <c r="CRX116" s="376"/>
      <c r="CRY116" s="376"/>
      <c r="CRZ116" s="376"/>
      <c r="CSA116" s="376"/>
      <c r="CSB116" s="376"/>
      <c r="CSC116" s="376"/>
      <c r="CSD116" s="376"/>
      <c r="CSE116" s="376"/>
      <c r="CSF116" s="376"/>
      <c r="CSG116" s="376"/>
      <c r="CSH116" s="376"/>
      <c r="CSI116" s="376"/>
      <c r="CSJ116" s="376"/>
      <c r="CSK116" s="376"/>
      <c r="CSL116" s="376"/>
      <c r="CSM116" s="376"/>
      <c r="CSN116" s="376"/>
      <c r="CSO116" s="376"/>
      <c r="CSP116" s="376"/>
      <c r="CSQ116" s="376"/>
      <c r="CSR116" s="376"/>
      <c r="CSS116" s="376"/>
      <c r="CST116" s="376"/>
      <c r="CSU116" s="376"/>
      <c r="CSV116" s="376"/>
      <c r="CSW116" s="376"/>
      <c r="CSX116" s="376"/>
      <c r="CSY116" s="376"/>
      <c r="CSZ116" s="376"/>
      <c r="CTA116" s="376"/>
      <c r="CTB116" s="376"/>
      <c r="CTC116" s="376"/>
      <c r="CTD116" s="376"/>
      <c r="CTE116" s="376"/>
      <c r="CTF116" s="376"/>
      <c r="CTG116" s="376"/>
      <c r="CTH116" s="376"/>
      <c r="CTI116" s="376"/>
      <c r="CTJ116" s="376"/>
      <c r="CTK116" s="376"/>
      <c r="CTL116" s="376"/>
      <c r="CTM116" s="376"/>
      <c r="CTN116" s="376"/>
      <c r="CTO116" s="376"/>
      <c r="CTP116" s="376"/>
      <c r="CTQ116" s="376"/>
      <c r="CTR116" s="376"/>
      <c r="CTS116" s="376"/>
      <c r="CTT116" s="376"/>
      <c r="CTU116" s="376"/>
      <c r="CTV116" s="376"/>
      <c r="CTW116" s="376"/>
      <c r="CTX116" s="376"/>
      <c r="CTY116" s="376"/>
      <c r="CTZ116" s="376"/>
      <c r="CUA116" s="376"/>
      <c r="CUB116" s="376"/>
      <c r="CUC116" s="376"/>
      <c r="CUD116" s="376"/>
      <c r="CUE116" s="376"/>
      <c r="CUF116" s="376"/>
      <c r="CUG116" s="376"/>
      <c r="CUH116" s="376"/>
      <c r="CUI116" s="376"/>
      <c r="CUJ116" s="376"/>
      <c r="CUK116" s="376"/>
      <c r="CUL116" s="376"/>
      <c r="CUM116" s="376"/>
      <c r="CUN116" s="376"/>
      <c r="CUO116" s="376"/>
      <c r="CUP116" s="376"/>
      <c r="CUQ116" s="376"/>
      <c r="CUR116" s="376"/>
      <c r="CUS116" s="376"/>
      <c r="CUT116" s="376"/>
      <c r="CUU116" s="376"/>
      <c r="CUV116" s="376"/>
      <c r="CUW116" s="376"/>
      <c r="CUX116" s="376"/>
      <c r="CUY116" s="376"/>
      <c r="CUZ116" s="376"/>
      <c r="CVA116" s="376"/>
      <c r="CVB116" s="376"/>
      <c r="CVC116" s="376"/>
      <c r="CVD116" s="376"/>
      <c r="CVE116" s="376"/>
      <c r="CVF116" s="376"/>
      <c r="CVG116" s="376"/>
      <c r="CVH116" s="376"/>
      <c r="CVI116" s="376"/>
      <c r="CVJ116" s="376"/>
      <c r="CVK116" s="376"/>
      <c r="CVL116" s="376"/>
      <c r="CVM116" s="376"/>
      <c r="CVN116" s="376"/>
      <c r="CVO116" s="376"/>
      <c r="CVP116" s="376"/>
      <c r="CVQ116" s="376"/>
      <c r="CVR116" s="376"/>
      <c r="CVS116" s="376"/>
      <c r="CVT116" s="376"/>
      <c r="CVU116" s="376"/>
      <c r="CVV116" s="376"/>
      <c r="CVW116" s="376"/>
      <c r="CVX116" s="376"/>
      <c r="CVY116" s="376"/>
      <c r="CVZ116" s="376"/>
      <c r="CWA116" s="376"/>
      <c r="CWB116" s="376"/>
      <c r="CWC116" s="376"/>
      <c r="CWD116" s="376"/>
      <c r="CWE116" s="376"/>
      <c r="CWF116" s="376"/>
      <c r="CWG116" s="376"/>
      <c r="CWH116" s="376"/>
      <c r="CWI116" s="376"/>
      <c r="CWJ116" s="376"/>
      <c r="CWK116" s="376"/>
      <c r="CWL116" s="376"/>
      <c r="CWM116" s="376"/>
      <c r="CWN116" s="376"/>
      <c r="CWO116" s="376"/>
      <c r="CWP116" s="376"/>
      <c r="CWQ116" s="376"/>
      <c r="CWR116" s="376"/>
      <c r="CWS116" s="376"/>
      <c r="CWT116" s="376"/>
      <c r="CWU116" s="376"/>
      <c r="CWV116" s="376"/>
      <c r="CWW116" s="376"/>
      <c r="CWX116" s="376"/>
      <c r="CWY116" s="376"/>
      <c r="CWZ116" s="376"/>
      <c r="CXA116" s="376"/>
      <c r="CXB116" s="376"/>
      <c r="CXC116" s="376"/>
      <c r="CXD116" s="376"/>
      <c r="CXE116" s="376"/>
      <c r="CXF116" s="376"/>
      <c r="CXG116" s="376"/>
      <c r="CXH116" s="376"/>
      <c r="CXI116" s="376"/>
      <c r="CXJ116" s="376"/>
      <c r="CXK116" s="376"/>
      <c r="CXL116" s="376"/>
      <c r="CXM116" s="376"/>
      <c r="CXN116" s="376"/>
      <c r="CXO116" s="376"/>
      <c r="CXP116" s="376"/>
      <c r="CXQ116" s="376"/>
      <c r="CXR116" s="376"/>
      <c r="CXS116" s="376"/>
      <c r="CXT116" s="376"/>
      <c r="CXU116" s="376"/>
      <c r="CXV116" s="376"/>
      <c r="CXW116" s="376"/>
      <c r="CXX116" s="376"/>
      <c r="CXY116" s="376"/>
      <c r="CXZ116" s="376"/>
      <c r="CYA116" s="376"/>
      <c r="CYB116" s="376"/>
      <c r="CYC116" s="376"/>
      <c r="CYD116" s="376"/>
      <c r="CYE116" s="376"/>
      <c r="CYF116" s="376"/>
      <c r="CYG116" s="376"/>
      <c r="CYH116" s="376"/>
      <c r="CYI116" s="376"/>
      <c r="CYJ116" s="376"/>
      <c r="CYK116" s="376"/>
      <c r="CYL116" s="376"/>
      <c r="CYM116" s="376"/>
      <c r="CYN116" s="376"/>
      <c r="CYO116" s="376"/>
      <c r="CYP116" s="376"/>
      <c r="CYQ116" s="376"/>
      <c r="CYR116" s="376"/>
      <c r="CYS116" s="376"/>
      <c r="CYT116" s="376"/>
      <c r="CYU116" s="376"/>
      <c r="CYV116" s="376"/>
      <c r="CYW116" s="376"/>
      <c r="CYX116" s="376"/>
      <c r="CYY116" s="376"/>
      <c r="CYZ116" s="376"/>
      <c r="CZA116" s="376"/>
      <c r="CZB116" s="376"/>
      <c r="CZC116" s="376"/>
      <c r="CZD116" s="376"/>
      <c r="CZE116" s="376"/>
      <c r="CZF116" s="376"/>
      <c r="CZG116" s="376"/>
      <c r="CZH116" s="376"/>
      <c r="CZI116" s="376"/>
      <c r="CZJ116" s="376"/>
      <c r="CZK116" s="376"/>
      <c r="CZL116" s="376"/>
      <c r="CZM116" s="376"/>
      <c r="CZN116" s="376"/>
      <c r="CZO116" s="376"/>
      <c r="CZP116" s="376"/>
      <c r="CZQ116" s="376"/>
      <c r="CZR116" s="376"/>
      <c r="CZS116" s="376"/>
      <c r="CZT116" s="376"/>
      <c r="CZU116" s="376"/>
      <c r="CZV116" s="376"/>
      <c r="CZW116" s="376"/>
      <c r="CZX116" s="376"/>
      <c r="CZY116" s="376"/>
      <c r="CZZ116" s="376"/>
      <c r="DAA116" s="376"/>
      <c r="DAB116" s="376"/>
      <c r="DAC116" s="376"/>
      <c r="DAD116" s="376"/>
      <c r="DAE116" s="376"/>
      <c r="DAF116" s="376"/>
      <c r="DAG116" s="376"/>
      <c r="DAH116" s="376"/>
      <c r="DAI116" s="376"/>
      <c r="DAJ116" s="376"/>
      <c r="DAK116" s="376"/>
      <c r="DAL116" s="376"/>
      <c r="DAM116" s="376"/>
      <c r="DAN116" s="376"/>
      <c r="DAO116" s="376"/>
      <c r="DAP116" s="376"/>
      <c r="DAQ116" s="376"/>
      <c r="DAR116" s="376"/>
      <c r="DAS116" s="376"/>
      <c r="DAT116" s="376"/>
      <c r="DAU116" s="376"/>
      <c r="DAV116" s="376"/>
      <c r="DAW116" s="376"/>
      <c r="DAX116" s="376"/>
      <c r="DAY116" s="376"/>
      <c r="DAZ116" s="376"/>
      <c r="DBA116" s="376"/>
      <c r="DBB116" s="376"/>
      <c r="DBC116" s="376"/>
      <c r="DBD116" s="376"/>
      <c r="DBE116" s="376"/>
      <c r="DBF116" s="376"/>
      <c r="DBG116" s="376"/>
      <c r="DBH116" s="376"/>
      <c r="DBI116" s="376"/>
      <c r="DBJ116" s="376"/>
      <c r="DBK116" s="376"/>
      <c r="DBL116" s="376"/>
      <c r="DBM116" s="376"/>
      <c r="DBN116" s="376"/>
      <c r="DBO116" s="376"/>
      <c r="DBP116" s="376"/>
      <c r="DBQ116" s="376"/>
      <c r="DBR116" s="376"/>
      <c r="DBS116" s="376"/>
      <c r="DBT116" s="376"/>
      <c r="DBU116" s="376"/>
      <c r="DBV116" s="376"/>
      <c r="DBW116" s="376"/>
      <c r="DBX116" s="376"/>
      <c r="DBY116" s="376"/>
      <c r="DBZ116" s="376"/>
      <c r="DCA116" s="376"/>
      <c r="DCB116" s="376"/>
      <c r="DCC116" s="376"/>
      <c r="DCD116" s="376"/>
      <c r="DCE116" s="376"/>
      <c r="DCF116" s="376"/>
      <c r="DCG116" s="376"/>
      <c r="DCH116" s="376"/>
      <c r="DCI116" s="376"/>
      <c r="DCJ116" s="376"/>
      <c r="DCK116" s="376"/>
      <c r="DCL116" s="376"/>
      <c r="DCM116" s="376"/>
      <c r="DCN116" s="376"/>
      <c r="DCO116" s="376"/>
      <c r="DCP116" s="376"/>
      <c r="DCQ116" s="376"/>
      <c r="DCR116" s="376"/>
      <c r="DCS116" s="376"/>
      <c r="DCT116" s="376"/>
      <c r="DCU116" s="376"/>
      <c r="DCV116" s="376"/>
      <c r="DCW116" s="376"/>
      <c r="DCX116" s="376"/>
      <c r="DCY116" s="376"/>
      <c r="DCZ116" s="376"/>
      <c r="DDA116" s="376"/>
      <c r="DDB116" s="376"/>
      <c r="DDC116" s="376"/>
      <c r="DDD116" s="376"/>
      <c r="DDE116" s="376"/>
      <c r="DDF116" s="376"/>
      <c r="DDG116" s="376"/>
      <c r="DDH116" s="376"/>
      <c r="DDI116" s="376"/>
      <c r="DDJ116" s="376"/>
      <c r="DDK116" s="376"/>
      <c r="DDL116" s="376"/>
      <c r="DDM116" s="376"/>
      <c r="DDN116" s="376"/>
      <c r="DDO116" s="376"/>
      <c r="DDP116" s="376"/>
      <c r="DDQ116" s="376"/>
      <c r="DDR116" s="376"/>
      <c r="DDS116" s="376"/>
      <c r="DDT116" s="376"/>
      <c r="DDU116" s="376"/>
      <c r="DDV116" s="376"/>
      <c r="DDW116" s="376"/>
      <c r="DDX116" s="376"/>
      <c r="DDY116" s="376"/>
      <c r="DDZ116" s="376"/>
      <c r="DEA116" s="376"/>
      <c r="DEB116" s="376"/>
      <c r="DEC116" s="376"/>
      <c r="DED116" s="376"/>
      <c r="DEE116" s="376"/>
      <c r="DEF116" s="376"/>
      <c r="DEG116" s="376"/>
      <c r="DEH116" s="376"/>
      <c r="DEI116" s="376"/>
      <c r="DEJ116" s="376"/>
      <c r="DEK116" s="376"/>
      <c r="DEL116" s="376"/>
      <c r="DEM116" s="376"/>
      <c r="DEN116" s="376"/>
      <c r="DEO116" s="376"/>
      <c r="DEP116" s="376"/>
      <c r="DEQ116" s="376"/>
      <c r="DER116" s="376"/>
      <c r="DES116" s="376"/>
      <c r="DET116" s="376"/>
      <c r="DEU116" s="376"/>
      <c r="DEV116" s="376"/>
      <c r="DEW116" s="376"/>
      <c r="DEX116" s="376"/>
      <c r="DEY116" s="376"/>
      <c r="DEZ116" s="376"/>
      <c r="DFA116" s="376"/>
      <c r="DFB116" s="376"/>
      <c r="DFC116" s="376"/>
      <c r="DFD116" s="376"/>
      <c r="DFE116" s="376"/>
      <c r="DFF116" s="376"/>
      <c r="DFG116" s="376"/>
      <c r="DFH116" s="376"/>
      <c r="DFI116" s="376"/>
      <c r="DFJ116" s="376"/>
      <c r="DFK116" s="376"/>
      <c r="DFL116" s="376"/>
      <c r="DFM116" s="376"/>
      <c r="DFN116" s="376"/>
      <c r="DFO116" s="376"/>
      <c r="DFP116" s="376"/>
      <c r="DFQ116" s="376"/>
      <c r="DFR116" s="376"/>
      <c r="DFS116" s="376"/>
      <c r="DFT116" s="376"/>
      <c r="DFU116" s="376"/>
      <c r="DFV116" s="376"/>
      <c r="DFW116" s="376"/>
      <c r="DFX116" s="376"/>
      <c r="DFY116" s="376"/>
      <c r="DFZ116" s="376"/>
      <c r="DGA116" s="376"/>
      <c r="DGB116" s="376"/>
      <c r="DGC116" s="376"/>
      <c r="DGD116" s="376"/>
      <c r="DGE116" s="376"/>
      <c r="DGF116" s="376"/>
      <c r="DGG116" s="376"/>
      <c r="DGH116" s="376"/>
      <c r="DGI116" s="376"/>
      <c r="DGJ116" s="376"/>
      <c r="DGK116" s="376"/>
      <c r="DGL116" s="376"/>
      <c r="DGM116" s="376"/>
      <c r="DGN116" s="376"/>
      <c r="DGO116" s="376"/>
      <c r="DGP116" s="376"/>
      <c r="DGQ116" s="376"/>
      <c r="DGR116" s="376"/>
      <c r="DGS116" s="376"/>
      <c r="DGT116" s="376"/>
      <c r="DGU116" s="376"/>
      <c r="DGV116" s="376"/>
      <c r="DGW116" s="376"/>
      <c r="DGX116" s="376"/>
      <c r="DGY116" s="376"/>
      <c r="DGZ116" s="376"/>
      <c r="DHA116" s="376"/>
      <c r="DHB116" s="376"/>
      <c r="DHC116" s="376"/>
      <c r="DHD116" s="376"/>
      <c r="DHE116" s="376"/>
      <c r="DHF116" s="376"/>
      <c r="DHG116" s="376"/>
      <c r="DHH116" s="376"/>
      <c r="DHI116" s="376"/>
      <c r="DHJ116" s="376"/>
      <c r="DHK116" s="376"/>
      <c r="DHL116" s="376"/>
      <c r="DHM116" s="376"/>
      <c r="DHN116" s="376"/>
      <c r="DHO116" s="376"/>
      <c r="DHP116" s="376"/>
      <c r="DHQ116" s="376"/>
      <c r="DHR116" s="376"/>
      <c r="DHS116" s="376"/>
      <c r="DHT116" s="376"/>
      <c r="DHU116" s="376"/>
      <c r="DHV116" s="376"/>
      <c r="DHW116" s="376"/>
      <c r="DHX116" s="376"/>
      <c r="DHY116" s="376"/>
      <c r="DHZ116" s="376"/>
      <c r="DIA116" s="376"/>
      <c r="DIB116" s="376"/>
      <c r="DIC116" s="376"/>
      <c r="DID116" s="376"/>
      <c r="DIE116" s="376"/>
      <c r="DIF116" s="376"/>
      <c r="DIG116" s="376"/>
      <c r="DIH116" s="376"/>
      <c r="DII116" s="376"/>
      <c r="DIJ116" s="376"/>
      <c r="DIK116" s="376"/>
      <c r="DIL116" s="376"/>
      <c r="DIM116" s="376"/>
      <c r="DIN116" s="376"/>
      <c r="DIO116" s="376"/>
      <c r="DIP116" s="376"/>
      <c r="DIQ116" s="376"/>
      <c r="DIR116" s="376"/>
      <c r="DIS116" s="376"/>
      <c r="DIT116" s="376"/>
      <c r="DIU116" s="376"/>
      <c r="DIV116" s="376"/>
      <c r="DIW116" s="376"/>
      <c r="DIX116" s="376"/>
      <c r="DIY116" s="376"/>
      <c r="DIZ116" s="376"/>
      <c r="DJA116" s="376"/>
      <c r="DJB116" s="376"/>
      <c r="DJC116" s="376"/>
      <c r="DJD116" s="376"/>
      <c r="DJE116" s="376"/>
      <c r="DJF116" s="376"/>
      <c r="DJG116" s="376"/>
      <c r="DJH116" s="376"/>
      <c r="DJI116" s="376"/>
      <c r="DJJ116" s="376"/>
      <c r="DJK116" s="376"/>
      <c r="DJL116" s="376"/>
      <c r="DJM116" s="376"/>
      <c r="DJN116" s="376"/>
      <c r="DJO116" s="376"/>
      <c r="DJP116" s="376"/>
      <c r="DJQ116" s="376"/>
      <c r="DJR116" s="376"/>
      <c r="DJS116" s="376"/>
      <c r="DJT116" s="376"/>
      <c r="DJU116" s="376"/>
      <c r="DJV116" s="376"/>
      <c r="DJW116" s="376"/>
      <c r="DJX116" s="376"/>
      <c r="DJY116" s="376"/>
      <c r="DJZ116" s="376"/>
      <c r="DKA116" s="376"/>
      <c r="DKB116" s="376"/>
      <c r="DKC116" s="376"/>
      <c r="DKD116" s="376"/>
      <c r="DKE116" s="376"/>
      <c r="DKF116" s="376"/>
      <c r="DKG116" s="376"/>
      <c r="DKH116" s="376"/>
      <c r="DKI116" s="376"/>
      <c r="DKJ116" s="376"/>
      <c r="DKK116" s="376"/>
      <c r="DKL116" s="376"/>
      <c r="DKM116" s="376"/>
      <c r="DKN116" s="376"/>
      <c r="DKO116" s="376"/>
      <c r="DKP116" s="376"/>
      <c r="DKQ116" s="376"/>
      <c r="DKR116" s="376"/>
      <c r="DKS116" s="376"/>
      <c r="DKT116" s="376"/>
      <c r="DKU116" s="376"/>
      <c r="DKV116" s="376"/>
      <c r="DKW116" s="376"/>
      <c r="DKX116" s="376"/>
      <c r="DKY116" s="376"/>
      <c r="DKZ116" s="376"/>
      <c r="DLA116" s="376"/>
      <c r="DLB116" s="376"/>
      <c r="DLC116" s="376"/>
      <c r="DLD116" s="376"/>
      <c r="DLE116" s="376"/>
      <c r="DLF116" s="376"/>
      <c r="DLG116" s="376"/>
      <c r="DLH116" s="376"/>
      <c r="DLI116" s="376"/>
      <c r="DLJ116" s="376"/>
      <c r="DLK116" s="376"/>
      <c r="DLL116" s="376"/>
      <c r="DLM116" s="376"/>
      <c r="DLN116" s="376"/>
      <c r="DLO116" s="376"/>
      <c r="DLP116" s="376"/>
      <c r="DLQ116" s="376"/>
      <c r="DLR116" s="376"/>
      <c r="DLS116" s="376"/>
      <c r="DLT116" s="376"/>
      <c r="DLU116" s="376"/>
      <c r="DLV116" s="376"/>
      <c r="DLW116" s="376"/>
      <c r="DLX116" s="376"/>
      <c r="DLY116" s="376"/>
      <c r="DLZ116" s="376"/>
      <c r="DMA116" s="376"/>
      <c r="DMB116" s="376"/>
      <c r="DMC116" s="376"/>
      <c r="DMD116" s="376"/>
      <c r="DME116" s="376"/>
      <c r="DMF116" s="376"/>
      <c r="DMG116" s="376"/>
      <c r="DMH116" s="376"/>
      <c r="DMI116" s="376"/>
      <c r="DMJ116" s="376"/>
      <c r="DMK116" s="376"/>
      <c r="DML116" s="376"/>
      <c r="DMM116" s="376"/>
      <c r="DMN116" s="376"/>
      <c r="DMO116" s="376"/>
      <c r="DMP116" s="376"/>
      <c r="DMQ116" s="376"/>
      <c r="DMR116" s="376"/>
      <c r="DMS116" s="376"/>
      <c r="DMT116" s="376"/>
      <c r="DMU116" s="376"/>
      <c r="DMV116" s="376"/>
      <c r="DMW116" s="376"/>
      <c r="DMX116" s="376"/>
      <c r="DMY116" s="376"/>
      <c r="DMZ116" s="376"/>
      <c r="DNA116" s="376"/>
      <c r="DNB116" s="376"/>
      <c r="DNC116" s="376"/>
      <c r="DND116" s="376"/>
      <c r="DNE116" s="376"/>
      <c r="DNF116" s="376"/>
      <c r="DNG116" s="376"/>
      <c r="DNH116" s="376"/>
      <c r="DNI116" s="376"/>
      <c r="DNJ116" s="376"/>
      <c r="DNK116" s="376"/>
      <c r="DNL116" s="376"/>
      <c r="DNM116" s="376"/>
      <c r="DNN116" s="376"/>
      <c r="DNO116" s="376"/>
      <c r="DNP116" s="376"/>
      <c r="DNQ116" s="376"/>
      <c r="DNR116" s="376"/>
      <c r="DNS116" s="376"/>
      <c r="DNT116" s="376"/>
      <c r="DNU116" s="376"/>
      <c r="DNV116" s="376"/>
      <c r="DNW116" s="376"/>
      <c r="DNX116" s="376"/>
      <c r="DNY116" s="376"/>
      <c r="DNZ116" s="376"/>
      <c r="DOA116" s="376"/>
      <c r="DOB116" s="376"/>
      <c r="DOC116" s="376"/>
      <c r="DOD116" s="376"/>
      <c r="DOE116" s="376"/>
      <c r="DOF116" s="376"/>
      <c r="DOG116" s="376"/>
      <c r="DOH116" s="376"/>
      <c r="DOI116" s="376"/>
      <c r="DOJ116" s="376"/>
      <c r="DOK116" s="376"/>
      <c r="DOL116" s="376"/>
      <c r="DOM116" s="376"/>
      <c r="DON116" s="376"/>
      <c r="DOO116" s="376"/>
      <c r="DOP116" s="376"/>
      <c r="DOQ116" s="376"/>
      <c r="DOR116" s="376"/>
      <c r="DOS116" s="376"/>
      <c r="DOT116" s="376"/>
      <c r="DOU116" s="376"/>
      <c r="DOV116" s="376"/>
      <c r="DOW116" s="376"/>
      <c r="DOX116" s="376"/>
      <c r="DOY116" s="376"/>
      <c r="DOZ116" s="376"/>
      <c r="DPA116" s="376"/>
      <c r="DPB116" s="376"/>
      <c r="DPC116" s="376"/>
      <c r="DPD116" s="376"/>
      <c r="DPE116" s="376"/>
      <c r="DPF116" s="376"/>
      <c r="DPG116" s="376"/>
      <c r="DPH116" s="376"/>
      <c r="DPI116" s="376"/>
      <c r="DPJ116" s="376"/>
      <c r="DPK116" s="376"/>
      <c r="DPL116" s="376"/>
      <c r="DPM116" s="376"/>
      <c r="DPN116" s="376"/>
      <c r="DPO116" s="376"/>
      <c r="DPP116" s="376"/>
      <c r="DPQ116" s="376"/>
      <c r="DPR116" s="376"/>
      <c r="DPS116" s="376"/>
      <c r="DPT116" s="376"/>
      <c r="DPU116" s="376"/>
      <c r="DPV116" s="376"/>
      <c r="DPW116" s="376"/>
      <c r="DPX116" s="376"/>
      <c r="DPY116" s="376"/>
      <c r="DPZ116" s="376"/>
      <c r="DQA116" s="376"/>
      <c r="DQB116" s="376"/>
      <c r="DQC116" s="376"/>
      <c r="DQD116" s="376"/>
      <c r="DQE116" s="376"/>
      <c r="DQF116" s="376"/>
      <c r="DQG116" s="376"/>
      <c r="DQH116" s="376"/>
      <c r="DQI116" s="376"/>
      <c r="DQJ116" s="376"/>
      <c r="DQK116" s="376"/>
      <c r="DQL116" s="376"/>
      <c r="DQM116" s="376"/>
      <c r="DQN116" s="376"/>
      <c r="DQO116" s="376"/>
      <c r="DQP116" s="376"/>
      <c r="DQQ116" s="376"/>
      <c r="DQR116" s="376"/>
      <c r="DQS116" s="376"/>
      <c r="DQT116" s="376"/>
      <c r="DQU116" s="376"/>
      <c r="DQV116" s="376"/>
      <c r="DQW116" s="376"/>
      <c r="DQX116" s="376"/>
      <c r="DQY116" s="376"/>
      <c r="DQZ116" s="376"/>
      <c r="DRA116" s="376"/>
      <c r="DRB116" s="376"/>
      <c r="DRC116" s="376"/>
      <c r="DRD116" s="376"/>
      <c r="DRE116" s="376"/>
      <c r="DRF116" s="376"/>
      <c r="DRG116" s="376"/>
      <c r="DRH116" s="376"/>
      <c r="DRI116" s="376"/>
      <c r="DRJ116" s="376"/>
      <c r="DRK116" s="376"/>
      <c r="DRL116" s="376"/>
      <c r="DRM116" s="376"/>
      <c r="DRN116" s="376"/>
      <c r="DRO116" s="376"/>
      <c r="DRP116" s="376"/>
      <c r="DRQ116" s="376"/>
      <c r="DRR116" s="376"/>
      <c r="DRS116" s="376"/>
      <c r="DRT116" s="376"/>
      <c r="DRU116" s="376"/>
      <c r="DRV116" s="376"/>
      <c r="DRW116" s="376"/>
      <c r="DRX116" s="376"/>
      <c r="DRY116" s="376"/>
      <c r="DRZ116" s="376"/>
      <c r="DSA116" s="376"/>
      <c r="DSB116" s="376"/>
      <c r="DSC116" s="376"/>
      <c r="DSD116" s="376"/>
      <c r="DSE116" s="376"/>
      <c r="DSF116" s="376"/>
      <c r="DSG116" s="376"/>
      <c r="DSH116" s="376"/>
      <c r="DSI116" s="376"/>
      <c r="DSJ116" s="376"/>
      <c r="DSK116" s="376"/>
      <c r="DSL116" s="376"/>
      <c r="DSM116" s="376"/>
      <c r="DSN116" s="376"/>
      <c r="DSO116" s="376"/>
      <c r="DSP116" s="376"/>
      <c r="DSQ116" s="376"/>
      <c r="DSR116" s="376"/>
      <c r="DSS116" s="376"/>
      <c r="DST116" s="376"/>
      <c r="DSU116" s="376"/>
      <c r="DSV116" s="376"/>
      <c r="DSW116" s="376"/>
      <c r="DSX116" s="376"/>
      <c r="DSY116" s="376"/>
      <c r="DSZ116" s="376"/>
      <c r="DTA116" s="376"/>
      <c r="DTB116" s="376"/>
      <c r="DTC116" s="376"/>
      <c r="DTD116" s="376"/>
      <c r="DTE116" s="376"/>
      <c r="DTF116" s="376"/>
      <c r="DTG116" s="376"/>
      <c r="DTH116" s="376"/>
      <c r="DTI116" s="376"/>
      <c r="DTJ116" s="376"/>
      <c r="DTK116" s="376"/>
      <c r="DTL116" s="376"/>
      <c r="DTM116" s="376"/>
      <c r="DTN116" s="376"/>
      <c r="DTO116" s="376"/>
      <c r="DTP116" s="376"/>
      <c r="DTQ116" s="376"/>
      <c r="DTR116" s="376"/>
      <c r="DTS116" s="376"/>
      <c r="DTT116" s="376"/>
      <c r="DTU116" s="376"/>
      <c r="DTV116" s="376"/>
      <c r="DTW116" s="376"/>
      <c r="DTX116" s="376"/>
      <c r="DTY116" s="376"/>
      <c r="DTZ116" s="376"/>
      <c r="DUA116" s="376"/>
      <c r="DUB116" s="376"/>
      <c r="DUC116" s="376"/>
      <c r="DUD116" s="376"/>
      <c r="DUE116" s="376"/>
      <c r="DUF116" s="376"/>
      <c r="DUG116" s="376"/>
      <c r="DUH116" s="376"/>
      <c r="DUI116" s="376"/>
      <c r="DUJ116" s="376"/>
      <c r="DUK116" s="376"/>
      <c r="DUL116" s="376"/>
      <c r="DUM116" s="376"/>
      <c r="DUN116" s="376"/>
      <c r="DUO116" s="376"/>
      <c r="DUP116" s="376"/>
      <c r="DUQ116" s="376"/>
      <c r="DUR116" s="376"/>
      <c r="DUS116" s="376"/>
      <c r="DUT116" s="376"/>
      <c r="DUU116" s="376"/>
      <c r="DUV116" s="376"/>
      <c r="DUW116" s="376"/>
      <c r="DUX116" s="376"/>
      <c r="DUY116" s="376"/>
      <c r="DUZ116" s="376"/>
      <c r="DVA116" s="376"/>
      <c r="DVB116" s="376"/>
      <c r="DVC116" s="376"/>
      <c r="DVD116" s="376"/>
      <c r="DVE116" s="376"/>
      <c r="DVF116" s="376"/>
      <c r="DVG116" s="376"/>
      <c r="DVH116" s="376"/>
      <c r="DVI116" s="376"/>
      <c r="DVJ116" s="376"/>
      <c r="DVK116" s="376"/>
      <c r="DVL116" s="376"/>
      <c r="DVM116" s="376"/>
      <c r="DVN116" s="376"/>
      <c r="DVO116" s="376"/>
      <c r="DVP116" s="376"/>
      <c r="DVQ116" s="376"/>
      <c r="DVR116" s="376"/>
      <c r="DVS116" s="376"/>
      <c r="DVT116" s="376"/>
      <c r="DVU116" s="376"/>
      <c r="DVV116" s="376"/>
      <c r="DVW116" s="376"/>
      <c r="DVX116" s="376"/>
      <c r="DVY116" s="376"/>
      <c r="DVZ116" s="376"/>
      <c r="DWA116" s="376"/>
      <c r="DWB116" s="376"/>
      <c r="DWC116" s="376"/>
      <c r="DWD116" s="376"/>
      <c r="DWE116" s="376"/>
      <c r="DWF116" s="376"/>
      <c r="DWG116" s="376"/>
      <c r="DWH116" s="376"/>
      <c r="DWI116" s="376"/>
      <c r="DWJ116" s="376"/>
      <c r="DWK116" s="376"/>
      <c r="DWL116" s="376"/>
      <c r="DWM116" s="376"/>
      <c r="DWN116" s="376"/>
      <c r="DWO116" s="376"/>
      <c r="DWP116" s="376"/>
      <c r="DWQ116" s="376"/>
      <c r="DWR116" s="376"/>
      <c r="DWS116" s="376"/>
      <c r="DWT116" s="376"/>
      <c r="DWU116" s="376"/>
      <c r="DWV116" s="376"/>
      <c r="DWW116" s="376"/>
      <c r="DWX116" s="376"/>
      <c r="DWY116" s="376"/>
      <c r="DWZ116" s="376"/>
      <c r="DXA116" s="376"/>
      <c r="DXB116" s="376"/>
      <c r="DXC116" s="376"/>
      <c r="DXD116" s="376"/>
      <c r="DXE116" s="376"/>
      <c r="DXF116" s="376"/>
      <c r="DXG116" s="376"/>
      <c r="DXH116" s="376"/>
      <c r="DXI116" s="376"/>
      <c r="DXJ116" s="376"/>
      <c r="DXK116" s="376"/>
      <c r="DXL116" s="376"/>
      <c r="DXM116" s="376"/>
      <c r="DXN116" s="376"/>
      <c r="DXO116" s="376"/>
      <c r="DXP116" s="376"/>
      <c r="DXQ116" s="376"/>
      <c r="DXR116" s="376"/>
      <c r="DXS116" s="376"/>
      <c r="DXT116" s="376"/>
      <c r="DXU116" s="376"/>
      <c r="DXV116" s="376"/>
      <c r="DXW116" s="376"/>
      <c r="DXX116" s="376"/>
      <c r="DXY116" s="376"/>
      <c r="DXZ116" s="376"/>
      <c r="DYA116" s="376"/>
      <c r="DYB116" s="376"/>
      <c r="DYC116" s="376"/>
      <c r="DYD116" s="376"/>
      <c r="DYE116" s="376"/>
      <c r="DYF116" s="376"/>
      <c r="DYG116" s="376"/>
      <c r="DYH116" s="376"/>
      <c r="DYI116" s="376"/>
      <c r="DYJ116" s="376"/>
      <c r="DYK116" s="376"/>
      <c r="DYL116" s="376"/>
      <c r="DYM116" s="376"/>
      <c r="DYN116" s="376"/>
      <c r="DYO116" s="376"/>
      <c r="DYP116" s="376"/>
      <c r="DYQ116" s="376"/>
      <c r="DYR116" s="376"/>
      <c r="DYS116" s="376"/>
      <c r="DYT116" s="376"/>
      <c r="DYU116" s="376"/>
      <c r="DYV116" s="376"/>
      <c r="DYW116" s="376"/>
      <c r="DYX116" s="376"/>
      <c r="DYY116" s="376"/>
      <c r="DYZ116" s="376"/>
      <c r="DZA116" s="376"/>
      <c r="DZB116" s="376"/>
      <c r="DZC116" s="376"/>
      <c r="DZD116" s="376"/>
      <c r="DZE116" s="376"/>
      <c r="DZF116" s="376"/>
      <c r="DZG116" s="376"/>
      <c r="DZH116" s="376"/>
      <c r="DZI116" s="376"/>
      <c r="DZJ116" s="376"/>
      <c r="DZK116" s="376"/>
      <c r="DZL116" s="376"/>
      <c r="DZM116" s="376"/>
      <c r="DZN116" s="376"/>
      <c r="DZO116" s="376"/>
      <c r="DZP116" s="376"/>
      <c r="DZQ116" s="376"/>
      <c r="DZR116" s="376"/>
      <c r="DZS116" s="376"/>
      <c r="DZT116" s="376"/>
      <c r="DZU116" s="376"/>
      <c r="DZV116" s="376"/>
      <c r="DZW116" s="376"/>
      <c r="DZX116" s="376"/>
      <c r="DZY116" s="376"/>
      <c r="DZZ116" s="376"/>
      <c r="EAA116" s="376"/>
      <c r="EAB116" s="376"/>
      <c r="EAC116" s="376"/>
      <c r="EAD116" s="376"/>
      <c r="EAE116" s="376"/>
      <c r="EAF116" s="376"/>
      <c r="EAG116" s="376"/>
      <c r="EAH116" s="376"/>
      <c r="EAI116" s="376"/>
      <c r="EAJ116" s="376"/>
      <c r="EAK116" s="376"/>
      <c r="EAL116" s="376"/>
      <c r="EAM116" s="376"/>
      <c r="EAN116" s="376"/>
      <c r="EAO116" s="376"/>
      <c r="EAP116" s="376"/>
      <c r="EAQ116" s="376"/>
      <c r="EAR116" s="376"/>
      <c r="EAS116" s="376"/>
      <c r="EAT116" s="376"/>
      <c r="EAU116" s="376"/>
      <c r="EAV116" s="376"/>
      <c r="EAW116" s="376"/>
      <c r="EAX116" s="376"/>
      <c r="EAY116" s="376"/>
      <c r="EAZ116" s="376"/>
      <c r="EBA116" s="376"/>
      <c r="EBB116" s="376"/>
      <c r="EBC116" s="376"/>
      <c r="EBD116" s="376"/>
      <c r="EBE116" s="376"/>
      <c r="EBF116" s="376"/>
      <c r="EBG116" s="376"/>
      <c r="EBH116" s="376"/>
      <c r="EBI116" s="376"/>
      <c r="EBJ116" s="376"/>
      <c r="EBK116" s="376"/>
      <c r="EBL116" s="376"/>
      <c r="EBM116" s="376"/>
      <c r="EBN116" s="376"/>
      <c r="EBO116" s="376"/>
      <c r="EBP116" s="376"/>
      <c r="EBQ116" s="376"/>
      <c r="EBR116" s="376"/>
      <c r="EBS116" s="376"/>
      <c r="EBT116" s="376"/>
      <c r="EBU116" s="376"/>
      <c r="EBV116" s="376"/>
      <c r="EBW116" s="376"/>
      <c r="EBX116" s="376"/>
      <c r="EBY116" s="376"/>
      <c r="EBZ116" s="376"/>
      <c r="ECA116" s="376"/>
      <c r="ECB116" s="376"/>
      <c r="ECC116" s="376"/>
      <c r="ECD116" s="376"/>
      <c r="ECE116" s="376"/>
      <c r="ECF116" s="376"/>
      <c r="ECG116" s="376"/>
      <c r="ECH116" s="376"/>
      <c r="ECI116" s="376"/>
      <c r="ECJ116" s="376"/>
      <c r="ECK116" s="376"/>
      <c r="ECL116" s="376"/>
      <c r="ECM116" s="376"/>
      <c r="ECN116" s="376"/>
      <c r="ECO116" s="376"/>
      <c r="ECP116" s="376"/>
      <c r="ECQ116" s="376"/>
      <c r="ECR116" s="376"/>
      <c r="ECS116" s="376"/>
      <c r="ECT116" s="376"/>
      <c r="ECU116" s="376"/>
      <c r="ECV116" s="376"/>
      <c r="ECW116" s="376"/>
      <c r="ECX116" s="376"/>
      <c r="ECY116" s="376"/>
      <c r="ECZ116" s="376"/>
      <c r="EDA116" s="376"/>
      <c r="EDB116" s="376"/>
      <c r="EDC116" s="376"/>
      <c r="EDD116" s="376"/>
      <c r="EDE116" s="376"/>
      <c r="EDF116" s="376"/>
      <c r="EDG116" s="376"/>
      <c r="EDH116" s="376"/>
      <c r="EDI116" s="376"/>
      <c r="EDJ116" s="376"/>
      <c r="EDK116" s="376"/>
      <c r="EDL116" s="376"/>
      <c r="EDM116" s="376"/>
      <c r="EDN116" s="376"/>
      <c r="EDO116" s="376"/>
      <c r="EDP116" s="376"/>
      <c r="EDQ116" s="376"/>
      <c r="EDR116" s="376"/>
      <c r="EDS116" s="376"/>
      <c r="EDT116" s="376"/>
      <c r="EDU116" s="376"/>
      <c r="EDV116" s="376"/>
      <c r="EDW116" s="376"/>
      <c r="EDX116" s="376"/>
      <c r="EDY116" s="376"/>
      <c r="EDZ116" s="376"/>
      <c r="EEA116" s="376"/>
      <c r="EEB116" s="376"/>
      <c r="EEC116" s="376"/>
      <c r="EED116" s="376"/>
      <c r="EEE116" s="376"/>
      <c r="EEF116" s="376"/>
      <c r="EEG116" s="376"/>
      <c r="EEH116" s="376"/>
      <c r="EEI116" s="376"/>
      <c r="EEJ116" s="376"/>
      <c r="EEK116" s="376"/>
      <c r="EEL116" s="376"/>
      <c r="EEM116" s="376"/>
      <c r="EEN116" s="376"/>
      <c r="EEO116" s="376"/>
      <c r="EEP116" s="376"/>
      <c r="EEQ116" s="376"/>
      <c r="EER116" s="376"/>
      <c r="EES116" s="376"/>
      <c r="EET116" s="376"/>
      <c r="EEU116" s="376"/>
      <c r="EEV116" s="376"/>
      <c r="EEW116" s="376"/>
      <c r="EEX116" s="376"/>
      <c r="EEY116" s="376"/>
      <c r="EEZ116" s="376"/>
      <c r="EFA116" s="376"/>
      <c r="EFB116" s="376"/>
      <c r="EFC116" s="376"/>
      <c r="EFD116" s="376"/>
      <c r="EFE116" s="376"/>
      <c r="EFF116" s="376"/>
      <c r="EFG116" s="376"/>
      <c r="EFH116" s="376"/>
      <c r="EFI116" s="376"/>
      <c r="EFJ116" s="376"/>
      <c r="EFK116" s="376"/>
      <c r="EFL116" s="376"/>
      <c r="EFM116" s="376"/>
      <c r="EFN116" s="376"/>
      <c r="EFO116" s="376"/>
      <c r="EFP116" s="376"/>
      <c r="EFQ116" s="376"/>
      <c r="EFR116" s="376"/>
      <c r="EFS116" s="376"/>
      <c r="EFT116" s="376"/>
      <c r="EFU116" s="376"/>
      <c r="EFV116" s="376"/>
      <c r="EFW116" s="376"/>
      <c r="EFX116" s="376"/>
      <c r="EFY116" s="376"/>
      <c r="EFZ116" s="376"/>
      <c r="EGA116" s="376"/>
      <c r="EGB116" s="376"/>
      <c r="EGC116" s="376"/>
      <c r="EGD116" s="376"/>
      <c r="EGE116" s="376"/>
      <c r="EGF116" s="376"/>
      <c r="EGG116" s="376"/>
      <c r="EGH116" s="376"/>
      <c r="EGI116" s="376"/>
      <c r="EGJ116" s="376"/>
      <c r="EGK116" s="376"/>
      <c r="EGL116" s="376"/>
      <c r="EGM116" s="376"/>
      <c r="EGN116" s="376"/>
      <c r="EGO116" s="376"/>
      <c r="EGP116" s="376"/>
      <c r="EGQ116" s="376"/>
      <c r="EGR116" s="376"/>
      <c r="EGS116" s="376"/>
      <c r="EGT116" s="376"/>
      <c r="EGU116" s="376"/>
      <c r="EGV116" s="376"/>
      <c r="EGW116" s="376"/>
      <c r="EGX116" s="376"/>
      <c r="EGY116" s="376"/>
      <c r="EGZ116" s="376"/>
      <c r="EHA116" s="376"/>
      <c r="EHB116" s="376"/>
      <c r="EHC116" s="376"/>
      <c r="EHD116" s="376"/>
      <c r="EHE116" s="376"/>
      <c r="EHF116" s="376"/>
      <c r="EHG116" s="376"/>
      <c r="EHH116" s="376"/>
      <c r="EHI116" s="376"/>
      <c r="EHJ116" s="376"/>
      <c r="EHK116" s="376"/>
      <c r="EHL116" s="376"/>
      <c r="EHM116" s="376"/>
      <c r="EHN116" s="376"/>
      <c r="EHO116" s="376"/>
      <c r="EHP116" s="376"/>
      <c r="EHQ116" s="376"/>
      <c r="EHR116" s="376"/>
      <c r="EHS116" s="376"/>
      <c r="EHT116" s="376"/>
      <c r="EHU116" s="376"/>
      <c r="EHV116" s="376"/>
      <c r="EHW116" s="376"/>
      <c r="EHX116" s="376"/>
      <c r="EHY116" s="376"/>
      <c r="EHZ116" s="376"/>
      <c r="EIA116" s="376"/>
      <c r="EIB116" s="376"/>
      <c r="EIC116" s="376"/>
      <c r="EID116" s="376"/>
      <c r="EIE116" s="376"/>
      <c r="EIF116" s="376"/>
      <c r="EIG116" s="376"/>
      <c r="EIH116" s="376"/>
      <c r="EII116" s="376"/>
      <c r="EIJ116" s="376"/>
      <c r="EIK116" s="376"/>
      <c r="EIL116" s="376"/>
      <c r="EIM116" s="376"/>
      <c r="EIN116" s="376"/>
      <c r="EIO116" s="376"/>
      <c r="EIP116" s="376"/>
      <c r="EIQ116" s="376"/>
      <c r="EIR116" s="376"/>
      <c r="EIS116" s="376"/>
      <c r="EIT116" s="376"/>
      <c r="EIU116" s="376"/>
      <c r="EIV116" s="376"/>
      <c r="EIW116" s="376"/>
      <c r="EIX116" s="376"/>
      <c r="EIY116" s="376"/>
      <c r="EIZ116" s="376"/>
      <c r="EJA116" s="376"/>
      <c r="EJB116" s="376"/>
      <c r="EJC116" s="376"/>
      <c r="EJD116" s="376"/>
      <c r="EJE116" s="376"/>
      <c r="EJF116" s="376"/>
      <c r="EJG116" s="376"/>
      <c r="EJH116" s="376"/>
      <c r="EJI116" s="376"/>
      <c r="EJJ116" s="376"/>
      <c r="EJK116" s="376"/>
      <c r="EJL116" s="376"/>
      <c r="EJM116" s="376"/>
      <c r="EJN116" s="376"/>
      <c r="EJO116" s="376"/>
      <c r="EJP116" s="376"/>
      <c r="EJQ116" s="376"/>
      <c r="EJR116" s="376"/>
      <c r="EJS116" s="376"/>
      <c r="EJT116" s="376"/>
      <c r="EJU116" s="376"/>
      <c r="EJV116" s="376"/>
      <c r="EJW116" s="376"/>
      <c r="EJX116" s="376"/>
      <c r="EJY116" s="376"/>
      <c r="EJZ116" s="376"/>
      <c r="EKA116" s="376"/>
      <c r="EKB116" s="376"/>
      <c r="EKC116" s="376"/>
      <c r="EKD116" s="376"/>
      <c r="EKE116" s="376"/>
      <c r="EKF116" s="376"/>
      <c r="EKG116" s="376"/>
      <c r="EKH116" s="376"/>
      <c r="EKI116" s="376"/>
      <c r="EKJ116" s="376"/>
      <c r="EKK116" s="376"/>
      <c r="EKL116" s="376"/>
      <c r="EKM116" s="376"/>
      <c r="EKN116" s="376"/>
      <c r="EKO116" s="376"/>
      <c r="EKP116" s="376"/>
      <c r="EKQ116" s="376"/>
      <c r="EKR116" s="376"/>
      <c r="EKS116" s="376"/>
      <c r="EKT116" s="376"/>
      <c r="EKU116" s="376"/>
      <c r="EKV116" s="376"/>
      <c r="EKW116" s="376"/>
      <c r="EKX116" s="376"/>
      <c r="EKY116" s="376"/>
      <c r="EKZ116" s="376"/>
      <c r="ELA116" s="376"/>
      <c r="ELB116" s="376"/>
      <c r="ELC116" s="376"/>
      <c r="ELD116" s="376"/>
      <c r="ELE116" s="376"/>
      <c r="ELF116" s="376"/>
      <c r="ELG116" s="376"/>
      <c r="ELH116" s="376"/>
      <c r="ELI116" s="376"/>
      <c r="ELJ116" s="376"/>
      <c r="ELK116" s="376"/>
      <c r="ELL116" s="376"/>
      <c r="ELM116" s="376"/>
      <c r="ELN116" s="376"/>
      <c r="ELO116" s="376"/>
      <c r="ELP116" s="376"/>
      <c r="ELQ116" s="376"/>
      <c r="ELR116" s="376"/>
      <c r="ELS116" s="376"/>
      <c r="ELT116" s="376"/>
      <c r="ELU116" s="376"/>
      <c r="ELV116" s="376"/>
      <c r="ELW116" s="376"/>
      <c r="ELX116" s="376"/>
      <c r="ELY116" s="376"/>
      <c r="ELZ116" s="376"/>
      <c r="EMA116" s="376"/>
      <c r="EMB116" s="376"/>
      <c r="EMC116" s="376"/>
      <c r="EMD116" s="376"/>
      <c r="EME116" s="376"/>
      <c r="EMF116" s="376"/>
      <c r="EMG116" s="376"/>
      <c r="EMH116" s="376"/>
      <c r="EMI116" s="376"/>
      <c r="EMJ116" s="376"/>
      <c r="EMK116" s="376"/>
      <c r="EML116" s="376"/>
      <c r="EMM116" s="376"/>
      <c r="EMN116" s="376"/>
      <c r="EMO116" s="376"/>
      <c r="EMP116" s="376"/>
      <c r="EMQ116" s="376"/>
      <c r="EMR116" s="376"/>
      <c r="EMS116" s="376"/>
      <c r="EMT116" s="376"/>
      <c r="EMU116" s="376"/>
      <c r="EMV116" s="376"/>
      <c r="EMW116" s="376"/>
      <c r="EMX116" s="376"/>
      <c r="EMY116" s="376"/>
      <c r="EMZ116" s="376"/>
      <c r="ENA116" s="376"/>
      <c r="ENB116" s="376"/>
      <c r="ENC116" s="376"/>
      <c r="END116" s="376"/>
      <c r="ENE116" s="376"/>
      <c r="ENF116" s="376"/>
      <c r="ENG116" s="376"/>
      <c r="ENH116" s="376"/>
      <c r="ENI116" s="376"/>
      <c r="ENJ116" s="376"/>
      <c r="ENK116" s="376"/>
      <c r="ENL116" s="376"/>
      <c r="ENM116" s="376"/>
      <c r="ENN116" s="376"/>
      <c r="ENO116" s="376"/>
      <c r="ENP116" s="376"/>
      <c r="ENQ116" s="376"/>
      <c r="ENR116" s="376"/>
      <c r="ENS116" s="376"/>
      <c r="ENT116" s="376"/>
      <c r="ENU116" s="376"/>
      <c r="ENV116" s="376"/>
      <c r="ENW116" s="376"/>
      <c r="ENX116" s="376"/>
      <c r="ENY116" s="376"/>
      <c r="ENZ116" s="376"/>
      <c r="EOA116" s="376"/>
      <c r="EOB116" s="376"/>
      <c r="EOC116" s="376"/>
      <c r="EOD116" s="376"/>
      <c r="EOE116" s="376"/>
      <c r="EOF116" s="376"/>
      <c r="EOG116" s="376"/>
      <c r="EOH116" s="376"/>
      <c r="EOI116" s="376"/>
      <c r="EOJ116" s="376"/>
      <c r="EOK116" s="376"/>
      <c r="EOL116" s="376"/>
      <c r="EOM116" s="376"/>
      <c r="EON116" s="376"/>
      <c r="EOO116" s="376"/>
      <c r="EOP116" s="376"/>
      <c r="EOQ116" s="376"/>
      <c r="EOR116" s="376"/>
      <c r="EOS116" s="376"/>
      <c r="EOT116" s="376"/>
      <c r="EOU116" s="376"/>
      <c r="EOV116" s="376"/>
      <c r="EOW116" s="376"/>
      <c r="EOX116" s="376"/>
      <c r="EOY116" s="376"/>
      <c r="EOZ116" s="376"/>
      <c r="EPA116" s="376"/>
      <c r="EPB116" s="376"/>
      <c r="EPC116" s="376"/>
      <c r="EPD116" s="376"/>
      <c r="EPE116" s="376"/>
      <c r="EPF116" s="376"/>
      <c r="EPG116" s="376"/>
      <c r="EPH116" s="376"/>
      <c r="EPI116" s="376"/>
      <c r="EPJ116" s="376"/>
      <c r="EPK116" s="376"/>
      <c r="EPL116" s="376"/>
      <c r="EPM116" s="376"/>
      <c r="EPN116" s="376"/>
      <c r="EPO116" s="376"/>
      <c r="EPP116" s="376"/>
      <c r="EPQ116" s="376"/>
      <c r="EPR116" s="376"/>
      <c r="EPS116" s="376"/>
      <c r="EPT116" s="376"/>
      <c r="EPU116" s="376"/>
      <c r="EPV116" s="376"/>
      <c r="EPW116" s="376"/>
      <c r="EPX116" s="376"/>
      <c r="EPY116" s="376"/>
      <c r="EPZ116" s="376"/>
      <c r="EQA116" s="376"/>
      <c r="EQB116" s="376"/>
      <c r="EQC116" s="376"/>
      <c r="EQD116" s="376"/>
      <c r="EQE116" s="376"/>
      <c r="EQF116" s="376"/>
      <c r="EQG116" s="376"/>
      <c r="EQH116" s="376"/>
      <c r="EQI116" s="376"/>
      <c r="EQJ116" s="376"/>
      <c r="EQK116" s="376"/>
      <c r="EQL116" s="376"/>
      <c r="EQM116" s="376"/>
      <c r="EQN116" s="376"/>
      <c r="EQO116" s="376"/>
      <c r="EQP116" s="376"/>
      <c r="EQQ116" s="376"/>
      <c r="EQR116" s="376"/>
      <c r="EQS116" s="376"/>
      <c r="EQT116" s="376"/>
      <c r="EQU116" s="376"/>
      <c r="EQV116" s="376"/>
      <c r="EQW116" s="376"/>
      <c r="EQX116" s="376"/>
      <c r="EQY116" s="376"/>
      <c r="EQZ116" s="376"/>
      <c r="ERA116" s="376"/>
      <c r="ERB116" s="376"/>
      <c r="ERC116" s="376"/>
      <c r="ERD116" s="376"/>
      <c r="ERE116" s="376"/>
      <c r="ERF116" s="376"/>
      <c r="ERG116" s="376"/>
      <c r="ERH116" s="376"/>
      <c r="ERI116" s="376"/>
      <c r="ERJ116" s="376"/>
      <c r="ERK116" s="376"/>
      <c r="ERL116" s="376"/>
      <c r="ERM116" s="376"/>
      <c r="ERN116" s="376"/>
      <c r="ERO116" s="376"/>
      <c r="ERP116" s="376"/>
      <c r="ERQ116" s="376"/>
      <c r="ERR116" s="376"/>
      <c r="ERS116" s="376"/>
      <c r="ERT116" s="376"/>
      <c r="ERU116" s="376"/>
      <c r="ERV116" s="376"/>
      <c r="ERW116" s="376"/>
      <c r="ERX116" s="376"/>
      <c r="ERY116" s="376"/>
      <c r="ERZ116" s="376"/>
      <c r="ESA116" s="376"/>
      <c r="ESB116" s="376"/>
      <c r="ESC116" s="376"/>
      <c r="ESD116" s="376"/>
      <c r="ESE116" s="376"/>
      <c r="ESF116" s="376"/>
      <c r="ESG116" s="376"/>
      <c r="ESH116" s="376"/>
      <c r="ESI116" s="376"/>
      <c r="ESJ116" s="376"/>
      <c r="ESK116" s="376"/>
      <c r="ESL116" s="376"/>
      <c r="ESM116" s="376"/>
      <c r="ESN116" s="376"/>
      <c r="ESO116" s="376"/>
      <c r="ESP116" s="376"/>
      <c r="ESQ116" s="376"/>
      <c r="ESR116" s="376"/>
      <c r="ESS116" s="376"/>
      <c r="EST116" s="376"/>
      <c r="ESU116" s="376"/>
      <c r="ESV116" s="376"/>
      <c r="ESW116" s="376"/>
      <c r="ESX116" s="376"/>
      <c r="ESY116" s="376"/>
      <c r="ESZ116" s="376"/>
      <c r="ETA116" s="376"/>
      <c r="ETB116" s="376"/>
      <c r="ETC116" s="376"/>
      <c r="ETD116" s="376"/>
      <c r="ETE116" s="376"/>
      <c r="ETF116" s="376"/>
      <c r="ETG116" s="376"/>
      <c r="ETH116" s="376"/>
      <c r="ETI116" s="376"/>
      <c r="ETJ116" s="376"/>
      <c r="ETK116" s="376"/>
      <c r="ETL116" s="376"/>
      <c r="ETM116" s="376"/>
      <c r="ETN116" s="376"/>
      <c r="ETO116" s="376"/>
      <c r="ETP116" s="376"/>
      <c r="ETQ116" s="376"/>
      <c r="ETR116" s="376"/>
      <c r="ETS116" s="376"/>
      <c r="ETT116" s="376"/>
      <c r="ETU116" s="376"/>
      <c r="ETV116" s="376"/>
      <c r="ETW116" s="376"/>
      <c r="ETX116" s="376"/>
      <c r="ETY116" s="376"/>
      <c r="ETZ116" s="376"/>
      <c r="EUA116" s="376"/>
      <c r="EUB116" s="376"/>
      <c r="EUC116" s="376"/>
      <c r="EUD116" s="376"/>
      <c r="EUE116" s="376"/>
      <c r="EUF116" s="376"/>
      <c r="EUG116" s="376"/>
      <c r="EUH116" s="376"/>
      <c r="EUI116" s="376"/>
      <c r="EUJ116" s="376"/>
      <c r="EUK116" s="376"/>
      <c r="EUL116" s="376"/>
      <c r="EUM116" s="376"/>
      <c r="EUN116" s="376"/>
      <c r="EUO116" s="376"/>
      <c r="EUP116" s="376"/>
      <c r="EUQ116" s="376"/>
      <c r="EUR116" s="376"/>
      <c r="EUS116" s="376"/>
      <c r="EUT116" s="376"/>
      <c r="EUU116" s="376"/>
      <c r="EUV116" s="376"/>
      <c r="EUW116" s="376"/>
      <c r="EUX116" s="376"/>
      <c r="EUY116" s="376"/>
      <c r="EUZ116" s="376"/>
      <c r="EVA116" s="376"/>
      <c r="EVB116" s="376"/>
      <c r="EVC116" s="376"/>
      <c r="EVD116" s="376"/>
      <c r="EVE116" s="376"/>
      <c r="EVF116" s="376"/>
      <c r="EVG116" s="376"/>
      <c r="EVH116" s="376"/>
      <c r="EVI116" s="376"/>
      <c r="EVJ116" s="376"/>
      <c r="EVK116" s="376"/>
      <c r="EVL116" s="376"/>
      <c r="EVM116" s="376"/>
      <c r="EVN116" s="376"/>
      <c r="EVO116" s="376"/>
      <c r="EVP116" s="376"/>
      <c r="EVQ116" s="376"/>
      <c r="EVR116" s="376"/>
      <c r="EVS116" s="376"/>
      <c r="EVT116" s="376"/>
      <c r="EVU116" s="376"/>
      <c r="EVV116" s="376"/>
      <c r="EVW116" s="376"/>
      <c r="EVX116" s="376"/>
      <c r="EVY116" s="376"/>
      <c r="EVZ116" s="376"/>
      <c r="EWA116" s="376"/>
      <c r="EWB116" s="376"/>
      <c r="EWC116" s="376"/>
      <c r="EWD116" s="376"/>
      <c r="EWE116" s="376"/>
      <c r="EWF116" s="376"/>
      <c r="EWG116" s="376"/>
      <c r="EWH116" s="376"/>
      <c r="EWI116" s="376"/>
      <c r="EWJ116" s="376"/>
      <c r="EWK116" s="376"/>
      <c r="EWL116" s="376"/>
      <c r="EWM116" s="376"/>
      <c r="EWN116" s="376"/>
      <c r="EWO116" s="376"/>
      <c r="EWP116" s="376"/>
      <c r="EWQ116" s="376"/>
      <c r="EWR116" s="376"/>
      <c r="EWS116" s="376"/>
      <c r="EWT116" s="376"/>
      <c r="EWU116" s="376"/>
      <c r="EWV116" s="376"/>
      <c r="EWW116" s="376"/>
      <c r="EWX116" s="376"/>
      <c r="EWY116" s="376"/>
      <c r="EWZ116" s="376"/>
      <c r="EXA116" s="376"/>
      <c r="EXB116" s="376"/>
      <c r="EXC116" s="376"/>
      <c r="EXD116" s="376"/>
      <c r="EXE116" s="376"/>
      <c r="EXF116" s="376"/>
      <c r="EXG116" s="376"/>
      <c r="EXH116" s="376"/>
      <c r="EXI116" s="376"/>
      <c r="EXJ116" s="376"/>
      <c r="EXK116" s="376"/>
      <c r="EXL116" s="376"/>
      <c r="EXM116" s="376"/>
      <c r="EXN116" s="376"/>
      <c r="EXO116" s="376"/>
      <c r="EXP116" s="376"/>
      <c r="EXQ116" s="376"/>
      <c r="EXR116" s="376"/>
      <c r="EXS116" s="376"/>
      <c r="EXT116" s="376"/>
      <c r="EXU116" s="376"/>
      <c r="EXV116" s="376"/>
      <c r="EXW116" s="376"/>
      <c r="EXX116" s="376"/>
      <c r="EXY116" s="376"/>
      <c r="EXZ116" s="376"/>
      <c r="EYA116" s="376"/>
      <c r="EYB116" s="376"/>
      <c r="EYC116" s="376"/>
      <c r="EYD116" s="376"/>
      <c r="EYE116" s="376"/>
      <c r="EYF116" s="376"/>
      <c r="EYG116" s="376"/>
      <c r="EYH116" s="376"/>
      <c r="EYI116" s="376"/>
      <c r="EYJ116" s="376"/>
      <c r="EYK116" s="376"/>
      <c r="EYL116" s="376"/>
      <c r="EYM116" s="376"/>
      <c r="EYN116" s="376"/>
      <c r="EYO116" s="376"/>
      <c r="EYP116" s="376"/>
      <c r="EYQ116" s="376"/>
      <c r="EYR116" s="376"/>
      <c r="EYS116" s="376"/>
      <c r="EYT116" s="376"/>
      <c r="EYU116" s="376"/>
      <c r="EYV116" s="376"/>
      <c r="EYW116" s="376"/>
      <c r="EYX116" s="376"/>
      <c r="EYY116" s="376"/>
      <c r="EYZ116" s="376"/>
      <c r="EZA116" s="376"/>
      <c r="EZB116" s="376"/>
      <c r="EZC116" s="376"/>
      <c r="EZD116" s="376"/>
      <c r="EZE116" s="376"/>
      <c r="EZF116" s="376"/>
      <c r="EZG116" s="376"/>
      <c r="EZH116" s="376"/>
      <c r="EZI116" s="376"/>
      <c r="EZJ116" s="376"/>
      <c r="EZK116" s="376"/>
      <c r="EZL116" s="376"/>
      <c r="EZM116" s="376"/>
      <c r="EZN116" s="376"/>
      <c r="EZO116" s="376"/>
      <c r="EZP116" s="376"/>
      <c r="EZQ116" s="376"/>
      <c r="EZR116" s="376"/>
      <c r="EZS116" s="376"/>
      <c r="EZT116" s="376"/>
      <c r="EZU116" s="376"/>
      <c r="EZV116" s="376"/>
      <c r="EZW116" s="376"/>
      <c r="EZX116" s="376"/>
      <c r="EZY116" s="376"/>
      <c r="EZZ116" s="376"/>
      <c r="FAA116" s="376"/>
      <c r="FAB116" s="376"/>
      <c r="FAC116" s="376"/>
      <c r="FAD116" s="376"/>
      <c r="FAE116" s="376"/>
      <c r="FAF116" s="376"/>
      <c r="FAG116" s="376"/>
      <c r="FAH116" s="376"/>
      <c r="FAI116" s="376"/>
      <c r="FAJ116" s="376"/>
      <c r="FAK116" s="376"/>
      <c r="FAL116" s="376"/>
      <c r="FAM116" s="376"/>
      <c r="FAN116" s="376"/>
      <c r="FAO116" s="376"/>
      <c r="FAP116" s="376"/>
      <c r="FAQ116" s="376"/>
      <c r="FAR116" s="376"/>
      <c r="FAS116" s="376"/>
      <c r="FAT116" s="376"/>
      <c r="FAU116" s="376"/>
      <c r="FAV116" s="376"/>
      <c r="FAW116" s="376"/>
      <c r="FAX116" s="376"/>
      <c r="FAY116" s="376"/>
      <c r="FAZ116" s="376"/>
      <c r="FBA116" s="376"/>
      <c r="FBB116" s="376"/>
      <c r="FBC116" s="376"/>
      <c r="FBD116" s="376"/>
      <c r="FBE116" s="376"/>
      <c r="FBF116" s="376"/>
      <c r="FBG116" s="376"/>
      <c r="FBH116" s="376"/>
      <c r="FBI116" s="376"/>
      <c r="FBJ116" s="376"/>
      <c r="FBK116" s="376"/>
      <c r="FBL116" s="376"/>
      <c r="FBM116" s="376"/>
      <c r="FBN116" s="376"/>
      <c r="FBO116" s="376"/>
      <c r="FBP116" s="376"/>
      <c r="FBQ116" s="376"/>
      <c r="FBR116" s="376"/>
      <c r="FBS116" s="376"/>
      <c r="FBT116" s="376"/>
      <c r="FBU116" s="376"/>
      <c r="FBV116" s="376"/>
      <c r="FBW116" s="376"/>
      <c r="FBX116" s="376"/>
      <c r="FBY116" s="376"/>
      <c r="FBZ116" s="376"/>
      <c r="FCA116" s="376"/>
      <c r="FCB116" s="376"/>
      <c r="FCC116" s="376"/>
      <c r="FCD116" s="376"/>
      <c r="FCE116" s="376"/>
      <c r="FCF116" s="376"/>
      <c r="FCG116" s="376"/>
      <c r="FCH116" s="376"/>
      <c r="FCI116" s="376"/>
      <c r="FCJ116" s="376"/>
      <c r="FCK116" s="376"/>
      <c r="FCL116" s="376"/>
      <c r="FCM116" s="376"/>
      <c r="FCN116" s="376"/>
      <c r="FCO116" s="376"/>
      <c r="FCP116" s="376"/>
      <c r="FCQ116" s="376"/>
      <c r="FCR116" s="376"/>
      <c r="FCS116" s="376"/>
      <c r="FCT116" s="376"/>
      <c r="FCU116" s="376"/>
      <c r="FCV116" s="376"/>
      <c r="FCW116" s="376"/>
      <c r="FCX116" s="376"/>
      <c r="FCY116" s="376"/>
      <c r="FCZ116" s="376"/>
      <c r="FDA116" s="376"/>
      <c r="FDB116" s="376"/>
      <c r="FDC116" s="376"/>
      <c r="FDD116" s="376"/>
      <c r="FDE116" s="376"/>
      <c r="FDF116" s="376"/>
      <c r="FDG116" s="376"/>
      <c r="FDH116" s="376"/>
      <c r="FDI116" s="376"/>
      <c r="FDJ116" s="376"/>
      <c r="FDK116" s="376"/>
      <c r="FDL116" s="376"/>
      <c r="FDM116" s="376"/>
      <c r="FDN116" s="376"/>
      <c r="FDO116" s="376"/>
      <c r="FDP116" s="376"/>
      <c r="FDQ116" s="376"/>
      <c r="FDR116" s="376"/>
      <c r="FDS116" s="376"/>
      <c r="FDT116" s="376"/>
      <c r="FDU116" s="376"/>
      <c r="FDV116" s="376"/>
      <c r="FDW116" s="376"/>
      <c r="FDX116" s="376"/>
      <c r="FDY116" s="376"/>
      <c r="FDZ116" s="376"/>
      <c r="FEA116" s="376"/>
      <c r="FEB116" s="376"/>
      <c r="FEC116" s="376"/>
      <c r="FED116" s="376"/>
      <c r="FEE116" s="376"/>
      <c r="FEF116" s="376"/>
      <c r="FEG116" s="376"/>
      <c r="FEH116" s="376"/>
      <c r="FEI116" s="376"/>
      <c r="FEJ116" s="376"/>
      <c r="FEK116" s="376"/>
      <c r="FEL116" s="376"/>
      <c r="FEM116" s="376"/>
      <c r="FEN116" s="376"/>
      <c r="FEO116" s="376"/>
      <c r="FEP116" s="376"/>
      <c r="FEQ116" s="376"/>
      <c r="FER116" s="376"/>
      <c r="FES116" s="376"/>
      <c r="FET116" s="376"/>
      <c r="FEU116" s="376"/>
      <c r="FEV116" s="376"/>
      <c r="FEW116" s="376"/>
      <c r="FEX116" s="376"/>
      <c r="FEY116" s="376"/>
      <c r="FEZ116" s="376"/>
      <c r="FFA116" s="376"/>
      <c r="FFB116" s="376"/>
      <c r="FFC116" s="376"/>
      <c r="FFD116" s="376"/>
      <c r="FFE116" s="376"/>
      <c r="FFF116" s="376"/>
      <c r="FFG116" s="376"/>
      <c r="FFH116" s="376"/>
      <c r="FFI116" s="376"/>
      <c r="FFJ116" s="376"/>
      <c r="FFK116" s="376"/>
      <c r="FFL116" s="376"/>
      <c r="FFM116" s="376"/>
      <c r="FFN116" s="376"/>
      <c r="FFO116" s="376"/>
      <c r="FFP116" s="376"/>
      <c r="FFQ116" s="376"/>
      <c r="FFR116" s="376"/>
      <c r="FFS116" s="376"/>
      <c r="FFT116" s="376"/>
      <c r="FFU116" s="376"/>
      <c r="FFV116" s="376"/>
      <c r="FFW116" s="376"/>
      <c r="FFX116" s="376"/>
      <c r="FFY116" s="376"/>
      <c r="FFZ116" s="376"/>
      <c r="FGA116" s="376"/>
      <c r="FGB116" s="376"/>
      <c r="FGC116" s="376"/>
      <c r="FGD116" s="376"/>
      <c r="FGE116" s="376"/>
      <c r="FGF116" s="376"/>
      <c r="FGG116" s="376"/>
      <c r="FGH116" s="376"/>
      <c r="FGI116" s="376"/>
      <c r="FGJ116" s="376"/>
      <c r="FGK116" s="376"/>
      <c r="FGL116" s="376"/>
      <c r="FGM116" s="376"/>
      <c r="FGN116" s="376"/>
      <c r="FGO116" s="376"/>
      <c r="FGP116" s="376"/>
      <c r="FGQ116" s="376"/>
      <c r="FGR116" s="376"/>
      <c r="FGS116" s="376"/>
      <c r="FGT116" s="376"/>
      <c r="FGU116" s="376"/>
      <c r="FGV116" s="376"/>
      <c r="FGW116" s="376"/>
      <c r="FGX116" s="376"/>
      <c r="FGY116" s="376"/>
      <c r="FGZ116" s="376"/>
      <c r="FHA116" s="376"/>
      <c r="FHB116" s="376"/>
      <c r="FHC116" s="376"/>
      <c r="FHD116" s="376"/>
      <c r="FHE116" s="376"/>
      <c r="FHF116" s="376"/>
      <c r="FHG116" s="376"/>
      <c r="FHH116" s="376"/>
      <c r="FHI116" s="376"/>
      <c r="FHJ116" s="376"/>
      <c r="FHK116" s="376"/>
      <c r="FHL116" s="376"/>
      <c r="FHM116" s="376"/>
      <c r="FHN116" s="376"/>
      <c r="FHO116" s="376"/>
      <c r="FHP116" s="376"/>
      <c r="FHQ116" s="376"/>
      <c r="FHR116" s="376"/>
      <c r="FHS116" s="376"/>
      <c r="FHT116" s="376"/>
      <c r="FHU116" s="376"/>
      <c r="FHV116" s="376"/>
      <c r="FHW116" s="376"/>
      <c r="FHX116" s="376"/>
      <c r="FHY116" s="376"/>
      <c r="FHZ116" s="376"/>
      <c r="FIA116" s="376"/>
      <c r="FIB116" s="376"/>
      <c r="FIC116" s="376"/>
      <c r="FID116" s="376"/>
      <c r="FIE116" s="376"/>
      <c r="FIF116" s="376"/>
      <c r="FIG116" s="376"/>
      <c r="FIH116" s="376"/>
      <c r="FII116" s="376"/>
      <c r="FIJ116" s="376"/>
      <c r="FIK116" s="376"/>
      <c r="FIL116" s="376"/>
      <c r="FIM116" s="376"/>
      <c r="FIN116" s="376"/>
      <c r="FIO116" s="376"/>
      <c r="FIP116" s="376"/>
      <c r="FIQ116" s="376"/>
      <c r="FIR116" s="376"/>
      <c r="FIS116" s="376"/>
      <c r="FIT116" s="376"/>
      <c r="FIU116" s="376"/>
      <c r="FIV116" s="376"/>
      <c r="FIW116" s="376"/>
      <c r="FIX116" s="376"/>
      <c r="FIY116" s="376"/>
      <c r="FIZ116" s="376"/>
      <c r="FJA116" s="376"/>
      <c r="FJB116" s="376"/>
      <c r="FJC116" s="376"/>
      <c r="FJD116" s="376"/>
      <c r="FJE116" s="376"/>
      <c r="FJF116" s="376"/>
      <c r="FJG116" s="376"/>
      <c r="FJH116" s="376"/>
      <c r="FJI116" s="376"/>
      <c r="FJJ116" s="376"/>
      <c r="FJK116" s="376"/>
      <c r="FJL116" s="376"/>
      <c r="FJM116" s="376"/>
      <c r="FJN116" s="376"/>
      <c r="FJO116" s="376"/>
      <c r="FJP116" s="376"/>
      <c r="FJQ116" s="376"/>
      <c r="FJR116" s="376"/>
      <c r="FJS116" s="376"/>
      <c r="FJT116" s="376"/>
      <c r="FJU116" s="376"/>
      <c r="FJV116" s="376"/>
      <c r="FJW116" s="376"/>
      <c r="FJX116" s="376"/>
      <c r="FJY116" s="376"/>
      <c r="FJZ116" s="376"/>
      <c r="FKA116" s="376"/>
      <c r="FKB116" s="376"/>
      <c r="FKC116" s="376"/>
      <c r="FKD116" s="376"/>
      <c r="FKE116" s="376"/>
      <c r="FKF116" s="376"/>
      <c r="FKG116" s="376"/>
      <c r="FKH116" s="376"/>
      <c r="FKI116" s="376"/>
      <c r="FKJ116" s="376"/>
      <c r="FKK116" s="376"/>
      <c r="FKL116" s="376"/>
      <c r="FKM116" s="376"/>
      <c r="FKN116" s="376"/>
      <c r="FKO116" s="376"/>
      <c r="FKP116" s="376"/>
      <c r="FKQ116" s="376"/>
      <c r="FKR116" s="376"/>
      <c r="FKS116" s="376"/>
      <c r="FKT116" s="376"/>
      <c r="FKU116" s="376"/>
      <c r="FKV116" s="376"/>
      <c r="FKW116" s="376"/>
      <c r="FKX116" s="376"/>
      <c r="FKY116" s="376"/>
      <c r="FKZ116" s="376"/>
      <c r="FLA116" s="376"/>
      <c r="FLB116" s="376"/>
      <c r="FLC116" s="376"/>
      <c r="FLD116" s="376"/>
      <c r="FLE116" s="376"/>
      <c r="FLF116" s="376"/>
      <c r="FLG116" s="376"/>
      <c r="FLH116" s="376"/>
      <c r="FLI116" s="376"/>
      <c r="FLJ116" s="376"/>
      <c r="FLK116" s="376"/>
      <c r="FLL116" s="376"/>
      <c r="FLM116" s="376"/>
      <c r="FLN116" s="376"/>
      <c r="FLO116" s="376"/>
      <c r="FLP116" s="376"/>
      <c r="FLQ116" s="376"/>
      <c r="FLR116" s="376"/>
      <c r="FLS116" s="376"/>
      <c r="FLT116" s="376"/>
      <c r="FLU116" s="376"/>
      <c r="FLV116" s="376"/>
      <c r="FLW116" s="376"/>
      <c r="FLX116" s="376"/>
      <c r="FLY116" s="376"/>
      <c r="FLZ116" s="376"/>
      <c r="FMA116" s="376"/>
      <c r="FMB116" s="376"/>
      <c r="FMC116" s="376"/>
      <c r="FMD116" s="376"/>
      <c r="FME116" s="376"/>
      <c r="FMF116" s="376"/>
      <c r="FMG116" s="376"/>
      <c r="FMH116" s="376"/>
      <c r="FMI116" s="376"/>
      <c r="FMJ116" s="376"/>
      <c r="FMK116" s="376"/>
      <c r="FML116" s="376"/>
      <c r="FMM116" s="376"/>
      <c r="FMN116" s="376"/>
      <c r="FMO116" s="376"/>
      <c r="FMP116" s="376"/>
      <c r="FMQ116" s="376"/>
      <c r="FMR116" s="376"/>
      <c r="FMS116" s="376"/>
      <c r="FMT116" s="376"/>
      <c r="FMU116" s="376"/>
      <c r="FMV116" s="376"/>
      <c r="FMW116" s="376"/>
      <c r="FMX116" s="376"/>
      <c r="FMY116" s="376"/>
      <c r="FMZ116" s="376"/>
      <c r="FNA116" s="376"/>
      <c r="FNB116" s="376"/>
      <c r="FNC116" s="376"/>
      <c r="FND116" s="376"/>
      <c r="FNE116" s="376"/>
      <c r="FNF116" s="376"/>
      <c r="FNG116" s="376"/>
      <c r="FNH116" s="376"/>
      <c r="FNI116" s="376"/>
      <c r="FNJ116" s="376"/>
      <c r="FNK116" s="376"/>
      <c r="FNL116" s="376"/>
      <c r="FNM116" s="376"/>
      <c r="FNN116" s="376"/>
      <c r="FNO116" s="376"/>
      <c r="FNP116" s="376"/>
      <c r="FNQ116" s="376"/>
      <c r="FNR116" s="376"/>
      <c r="FNS116" s="376"/>
      <c r="FNT116" s="376"/>
      <c r="FNU116" s="376"/>
      <c r="FNV116" s="376"/>
      <c r="FNW116" s="376"/>
      <c r="FNX116" s="376"/>
      <c r="FNY116" s="376"/>
      <c r="FNZ116" s="376"/>
      <c r="FOA116" s="376"/>
      <c r="FOB116" s="376"/>
      <c r="FOC116" s="376"/>
      <c r="FOD116" s="376"/>
      <c r="FOE116" s="376"/>
      <c r="FOF116" s="376"/>
      <c r="FOG116" s="376"/>
      <c r="FOH116" s="376"/>
      <c r="FOI116" s="376"/>
      <c r="FOJ116" s="376"/>
      <c r="FOK116" s="376"/>
      <c r="FOL116" s="376"/>
      <c r="FOM116" s="376"/>
      <c r="FON116" s="376"/>
      <c r="FOO116" s="376"/>
      <c r="FOP116" s="376"/>
      <c r="FOQ116" s="376"/>
      <c r="FOR116" s="376"/>
      <c r="FOS116" s="376"/>
      <c r="FOT116" s="376"/>
      <c r="FOU116" s="376"/>
      <c r="FOV116" s="376"/>
      <c r="FOW116" s="376"/>
      <c r="FOX116" s="376"/>
      <c r="FOY116" s="376"/>
      <c r="FOZ116" s="376"/>
      <c r="FPA116" s="376"/>
      <c r="FPB116" s="376"/>
      <c r="FPC116" s="376"/>
      <c r="FPD116" s="376"/>
      <c r="FPE116" s="376"/>
      <c r="FPF116" s="376"/>
      <c r="FPG116" s="376"/>
      <c r="FPH116" s="376"/>
      <c r="FPI116" s="376"/>
      <c r="FPJ116" s="376"/>
      <c r="FPK116" s="376"/>
      <c r="FPL116" s="376"/>
      <c r="FPM116" s="376"/>
      <c r="FPN116" s="376"/>
      <c r="FPO116" s="376"/>
      <c r="FPP116" s="376"/>
      <c r="FPQ116" s="376"/>
      <c r="FPR116" s="376"/>
      <c r="FPS116" s="376"/>
      <c r="FPT116" s="376"/>
      <c r="FPU116" s="376"/>
      <c r="FPV116" s="376"/>
      <c r="FPW116" s="376"/>
      <c r="FPX116" s="376"/>
      <c r="FPY116" s="376"/>
      <c r="FPZ116" s="376"/>
      <c r="FQA116" s="376"/>
      <c r="FQB116" s="376"/>
      <c r="FQC116" s="376"/>
      <c r="FQD116" s="376"/>
      <c r="FQE116" s="376"/>
      <c r="FQF116" s="376"/>
      <c r="FQG116" s="376"/>
      <c r="FQH116" s="376"/>
      <c r="FQI116" s="376"/>
      <c r="FQJ116" s="376"/>
      <c r="FQK116" s="376"/>
      <c r="FQL116" s="376"/>
      <c r="FQM116" s="376"/>
      <c r="FQN116" s="376"/>
      <c r="FQO116" s="376"/>
      <c r="FQP116" s="376"/>
      <c r="FQQ116" s="376"/>
      <c r="FQR116" s="376"/>
      <c r="FQS116" s="376"/>
      <c r="FQT116" s="376"/>
      <c r="FQU116" s="376"/>
      <c r="FQV116" s="376"/>
      <c r="FQW116" s="376"/>
      <c r="FQX116" s="376"/>
      <c r="FQY116" s="376"/>
      <c r="FQZ116" s="376"/>
      <c r="FRA116" s="376"/>
      <c r="FRB116" s="376"/>
      <c r="FRC116" s="376"/>
      <c r="FRD116" s="376"/>
      <c r="FRE116" s="376"/>
      <c r="FRF116" s="376"/>
      <c r="FRG116" s="376"/>
      <c r="FRH116" s="376"/>
      <c r="FRI116" s="376"/>
      <c r="FRJ116" s="376"/>
      <c r="FRK116" s="376"/>
      <c r="FRL116" s="376"/>
      <c r="FRM116" s="376"/>
      <c r="FRN116" s="376"/>
      <c r="FRO116" s="376"/>
      <c r="FRP116" s="376"/>
      <c r="FRQ116" s="376"/>
      <c r="FRR116" s="376"/>
      <c r="FRS116" s="376"/>
      <c r="FRT116" s="376"/>
      <c r="FRU116" s="376"/>
      <c r="FRV116" s="376"/>
      <c r="FRW116" s="376"/>
      <c r="FRX116" s="376"/>
      <c r="FRY116" s="376"/>
      <c r="FRZ116" s="376"/>
      <c r="FSA116" s="376"/>
      <c r="FSB116" s="376"/>
      <c r="FSC116" s="376"/>
      <c r="FSD116" s="376"/>
      <c r="FSE116" s="376"/>
      <c r="FSF116" s="376"/>
      <c r="FSG116" s="376"/>
      <c r="FSH116" s="376"/>
      <c r="FSI116" s="376"/>
      <c r="FSJ116" s="376"/>
      <c r="FSK116" s="376"/>
      <c r="FSL116" s="376"/>
      <c r="FSM116" s="376"/>
      <c r="FSN116" s="376"/>
      <c r="FSO116" s="376"/>
      <c r="FSP116" s="376"/>
      <c r="FSQ116" s="376"/>
      <c r="FSR116" s="376"/>
      <c r="FSS116" s="376"/>
      <c r="FST116" s="376"/>
      <c r="FSU116" s="376"/>
      <c r="FSV116" s="376"/>
      <c r="FSW116" s="376"/>
      <c r="FSX116" s="376"/>
      <c r="FSY116" s="376"/>
      <c r="FSZ116" s="376"/>
      <c r="FTA116" s="376"/>
      <c r="FTB116" s="376"/>
      <c r="FTC116" s="376"/>
      <c r="FTD116" s="376"/>
      <c r="FTE116" s="376"/>
      <c r="FTF116" s="376"/>
      <c r="FTG116" s="376"/>
      <c r="FTH116" s="376"/>
      <c r="FTI116" s="376"/>
      <c r="FTJ116" s="376"/>
      <c r="FTK116" s="376"/>
      <c r="FTL116" s="376"/>
      <c r="FTM116" s="376"/>
      <c r="FTN116" s="376"/>
      <c r="FTO116" s="376"/>
      <c r="FTP116" s="376"/>
      <c r="FTQ116" s="376"/>
      <c r="FTR116" s="376"/>
      <c r="FTS116" s="376"/>
      <c r="FTT116" s="376"/>
      <c r="FTU116" s="376"/>
      <c r="FTV116" s="376"/>
      <c r="FTW116" s="376"/>
      <c r="FTX116" s="376"/>
      <c r="FTY116" s="376"/>
      <c r="FTZ116" s="376"/>
      <c r="FUA116" s="376"/>
      <c r="FUB116" s="376"/>
      <c r="FUC116" s="376"/>
      <c r="FUD116" s="376"/>
      <c r="FUE116" s="376"/>
      <c r="FUF116" s="376"/>
      <c r="FUG116" s="376"/>
      <c r="FUH116" s="376"/>
      <c r="FUI116" s="376"/>
      <c r="FUJ116" s="376"/>
      <c r="FUK116" s="376"/>
      <c r="FUL116" s="376"/>
      <c r="FUM116" s="376"/>
      <c r="FUN116" s="376"/>
      <c r="FUO116" s="376"/>
      <c r="FUP116" s="376"/>
      <c r="FUQ116" s="376"/>
      <c r="FUR116" s="376"/>
      <c r="FUS116" s="376"/>
      <c r="FUT116" s="376"/>
      <c r="FUU116" s="376"/>
      <c r="FUV116" s="376"/>
      <c r="FUW116" s="376"/>
      <c r="FUX116" s="376"/>
      <c r="FUY116" s="376"/>
      <c r="FUZ116" s="376"/>
      <c r="FVA116" s="376"/>
      <c r="FVB116" s="376"/>
      <c r="FVC116" s="376"/>
      <c r="FVD116" s="376"/>
      <c r="FVE116" s="376"/>
      <c r="FVF116" s="376"/>
      <c r="FVG116" s="376"/>
      <c r="FVH116" s="376"/>
      <c r="FVI116" s="376"/>
      <c r="FVJ116" s="376"/>
      <c r="FVK116" s="376"/>
      <c r="FVL116" s="376"/>
      <c r="FVM116" s="376"/>
      <c r="FVN116" s="376"/>
      <c r="FVO116" s="376"/>
      <c r="FVP116" s="376"/>
      <c r="FVQ116" s="376"/>
      <c r="FVR116" s="376"/>
      <c r="FVS116" s="376"/>
      <c r="FVT116" s="376"/>
      <c r="FVU116" s="376"/>
      <c r="FVV116" s="376"/>
      <c r="FVW116" s="376"/>
      <c r="FVX116" s="376"/>
      <c r="FVY116" s="376"/>
      <c r="FVZ116" s="376"/>
      <c r="FWA116" s="376"/>
      <c r="FWB116" s="376"/>
      <c r="FWC116" s="376"/>
      <c r="FWD116" s="376"/>
      <c r="FWE116" s="376"/>
      <c r="FWF116" s="376"/>
      <c r="FWG116" s="376"/>
      <c r="FWH116" s="376"/>
      <c r="FWI116" s="376"/>
      <c r="FWJ116" s="376"/>
      <c r="FWK116" s="376"/>
      <c r="FWL116" s="376"/>
      <c r="FWM116" s="376"/>
      <c r="FWN116" s="376"/>
      <c r="FWO116" s="376"/>
      <c r="FWP116" s="376"/>
      <c r="FWQ116" s="376"/>
      <c r="FWR116" s="376"/>
      <c r="FWS116" s="376"/>
      <c r="FWT116" s="376"/>
      <c r="FWU116" s="376"/>
      <c r="FWV116" s="376"/>
      <c r="FWW116" s="376"/>
      <c r="FWX116" s="376"/>
      <c r="FWY116" s="376"/>
      <c r="FWZ116" s="376"/>
      <c r="FXA116" s="376"/>
      <c r="FXB116" s="376"/>
      <c r="FXC116" s="376"/>
      <c r="FXD116" s="376"/>
      <c r="FXE116" s="376"/>
      <c r="FXF116" s="376"/>
      <c r="FXG116" s="376"/>
      <c r="FXH116" s="376"/>
      <c r="FXI116" s="376"/>
      <c r="FXJ116" s="376"/>
      <c r="FXK116" s="376"/>
      <c r="FXL116" s="376"/>
      <c r="FXM116" s="376"/>
      <c r="FXN116" s="376"/>
      <c r="FXO116" s="376"/>
      <c r="FXP116" s="376"/>
      <c r="FXQ116" s="376"/>
      <c r="FXR116" s="376"/>
      <c r="FXS116" s="376"/>
      <c r="FXT116" s="376"/>
      <c r="FXU116" s="376"/>
      <c r="FXV116" s="376"/>
      <c r="FXW116" s="376"/>
      <c r="FXX116" s="376"/>
      <c r="FXY116" s="376"/>
      <c r="FXZ116" s="376"/>
      <c r="FYA116" s="376"/>
      <c r="FYB116" s="376"/>
      <c r="FYC116" s="376"/>
      <c r="FYD116" s="376"/>
      <c r="FYE116" s="376"/>
      <c r="FYF116" s="376"/>
      <c r="FYG116" s="376"/>
      <c r="FYH116" s="376"/>
      <c r="FYI116" s="376"/>
      <c r="FYJ116" s="376"/>
      <c r="FYK116" s="376"/>
      <c r="FYL116" s="376"/>
      <c r="FYM116" s="376"/>
      <c r="FYN116" s="376"/>
      <c r="FYO116" s="376"/>
      <c r="FYP116" s="376"/>
      <c r="FYQ116" s="376"/>
      <c r="FYR116" s="376"/>
      <c r="FYS116" s="376"/>
      <c r="FYT116" s="376"/>
      <c r="FYU116" s="376"/>
      <c r="FYV116" s="376"/>
      <c r="FYW116" s="376"/>
      <c r="FYX116" s="376"/>
      <c r="FYY116" s="376"/>
      <c r="FYZ116" s="376"/>
      <c r="FZA116" s="376"/>
      <c r="FZB116" s="376"/>
      <c r="FZC116" s="376"/>
      <c r="FZD116" s="376"/>
      <c r="FZE116" s="376"/>
      <c r="FZF116" s="376"/>
      <c r="FZG116" s="376"/>
      <c r="FZH116" s="376"/>
      <c r="FZI116" s="376"/>
      <c r="FZJ116" s="376"/>
      <c r="FZK116" s="376"/>
      <c r="FZL116" s="376"/>
      <c r="FZM116" s="376"/>
      <c r="FZN116" s="376"/>
      <c r="FZO116" s="376"/>
      <c r="FZP116" s="376"/>
      <c r="FZQ116" s="376"/>
      <c r="FZR116" s="376"/>
      <c r="FZS116" s="376"/>
      <c r="FZT116" s="376"/>
      <c r="FZU116" s="376"/>
      <c r="FZV116" s="376"/>
      <c r="FZW116" s="376"/>
      <c r="FZX116" s="376"/>
      <c r="FZY116" s="376"/>
      <c r="FZZ116" s="376"/>
      <c r="GAA116" s="376"/>
      <c r="GAB116" s="376"/>
      <c r="GAC116" s="376"/>
      <c r="GAD116" s="376"/>
      <c r="GAE116" s="376"/>
      <c r="GAF116" s="376"/>
      <c r="GAG116" s="376"/>
      <c r="GAH116" s="376"/>
      <c r="GAI116" s="376"/>
      <c r="GAJ116" s="376"/>
      <c r="GAK116" s="376"/>
      <c r="GAL116" s="376"/>
      <c r="GAM116" s="376"/>
      <c r="GAN116" s="376"/>
      <c r="GAO116" s="376"/>
      <c r="GAP116" s="376"/>
      <c r="GAQ116" s="376"/>
      <c r="GAR116" s="376"/>
      <c r="GAS116" s="376"/>
      <c r="GAT116" s="376"/>
      <c r="GAU116" s="376"/>
      <c r="GAV116" s="376"/>
      <c r="GAW116" s="376"/>
      <c r="GAX116" s="376"/>
      <c r="GAY116" s="376"/>
      <c r="GAZ116" s="376"/>
      <c r="GBA116" s="376"/>
      <c r="GBB116" s="376"/>
      <c r="GBC116" s="376"/>
      <c r="GBD116" s="376"/>
      <c r="GBE116" s="376"/>
      <c r="GBF116" s="376"/>
      <c r="GBG116" s="376"/>
      <c r="GBH116" s="376"/>
      <c r="GBI116" s="376"/>
      <c r="GBJ116" s="376"/>
      <c r="GBK116" s="376"/>
      <c r="GBL116" s="376"/>
      <c r="GBM116" s="376"/>
      <c r="GBN116" s="376"/>
      <c r="GBO116" s="376"/>
      <c r="GBP116" s="376"/>
      <c r="GBQ116" s="376"/>
      <c r="GBR116" s="376"/>
      <c r="GBS116" s="376"/>
      <c r="GBT116" s="376"/>
      <c r="GBU116" s="376"/>
      <c r="GBV116" s="376"/>
      <c r="GBW116" s="376"/>
      <c r="GBX116" s="376"/>
      <c r="GBY116" s="376"/>
      <c r="GBZ116" s="376"/>
      <c r="GCA116" s="376"/>
      <c r="GCB116" s="376"/>
      <c r="GCC116" s="376"/>
      <c r="GCD116" s="376"/>
      <c r="GCE116" s="376"/>
      <c r="GCF116" s="376"/>
      <c r="GCG116" s="376"/>
      <c r="GCH116" s="376"/>
      <c r="GCI116" s="376"/>
      <c r="GCJ116" s="376"/>
      <c r="GCK116" s="376"/>
      <c r="GCL116" s="376"/>
      <c r="GCM116" s="376"/>
      <c r="GCN116" s="376"/>
      <c r="GCO116" s="376"/>
      <c r="GCP116" s="376"/>
      <c r="GCQ116" s="376"/>
      <c r="GCR116" s="376"/>
      <c r="GCS116" s="376"/>
      <c r="GCT116" s="376"/>
      <c r="GCU116" s="376"/>
      <c r="GCV116" s="376"/>
      <c r="GCW116" s="376"/>
      <c r="GCX116" s="376"/>
      <c r="GCY116" s="376"/>
      <c r="GCZ116" s="376"/>
      <c r="GDA116" s="376"/>
      <c r="GDB116" s="376"/>
      <c r="GDC116" s="376"/>
      <c r="GDD116" s="376"/>
      <c r="GDE116" s="376"/>
      <c r="GDF116" s="376"/>
      <c r="GDG116" s="376"/>
      <c r="GDH116" s="376"/>
      <c r="GDI116" s="376"/>
      <c r="GDJ116" s="376"/>
      <c r="GDK116" s="376"/>
      <c r="GDL116" s="376"/>
      <c r="GDM116" s="376"/>
      <c r="GDN116" s="376"/>
      <c r="GDO116" s="376"/>
      <c r="GDP116" s="376"/>
      <c r="GDQ116" s="376"/>
      <c r="GDR116" s="376"/>
      <c r="GDS116" s="376"/>
      <c r="GDT116" s="376"/>
      <c r="GDU116" s="376"/>
      <c r="GDV116" s="376"/>
      <c r="GDW116" s="376"/>
      <c r="GDX116" s="376"/>
      <c r="GDY116" s="376"/>
      <c r="GDZ116" s="376"/>
      <c r="GEA116" s="376"/>
      <c r="GEB116" s="376"/>
      <c r="GEC116" s="376"/>
      <c r="GED116" s="376"/>
      <c r="GEE116" s="376"/>
      <c r="GEF116" s="376"/>
      <c r="GEG116" s="376"/>
      <c r="GEH116" s="376"/>
      <c r="GEI116" s="376"/>
      <c r="GEJ116" s="376"/>
      <c r="GEK116" s="376"/>
      <c r="GEL116" s="376"/>
      <c r="GEM116" s="376"/>
      <c r="GEN116" s="376"/>
      <c r="GEO116" s="376"/>
      <c r="GEP116" s="376"/>
      <c r="GEQ116" s="376"/>
      <c r="GER116" s="376"/>
      <c r="GES116" s="376"/>
      <c r="GET116" s="376"/>
      <c r="GEU116" s="376"/>
      <c r="GEV116" s="376"/>
      <c r="GEW116" s="376"/>
      <c r="GEX116" s="376"/>
      <c r="GEY116" s="376"/>
      <c r="GEZ116" s="376"/>
      <c r="GFA116" s="376"/>
      <c r="GFB116" s="376"/>
      <c r="GFC116" s="376"/>
      <c r="GFD116" s="376"/>
      <c r="GFE116" s="376"/>
      <c r="GFF116" s="376"/>
      <c r="GFG116" s="376"/>
      <c r="GFH116" s="376"/>
      <c r="GFI116" s="376"/>
      <c r="GFJ116" s="376"/>
      <c r="GFK116" s="376"/>
      <c r="GFL116" s="376"/>
      <c r="GFM116" s="376"/>
      <c r="GFN116" s="376"/>
      <c r="GFO116" s="376"/>
      <c r="GFP116" s="376"/>
      <c r="GFQ116" s="376"/>
      <c r="GFR116" s="376"/>
      <c r="GFS116" s="376"/>
      <c r="GFT116" s="376"/>
      <c r="GFU116" s="376"/>
      <c r="GFV116" s="376"/>
      <c r="GFW116" s="376"/>
      <c r="GFX116" s="376"/>
      <c r="GFY116" s="376"/>
      <c r="GFZ116" s="376"/>
      <c r="GGA116" s="376"/>
      <c r="GGB116" s="376"/>
      <c r="GGC116" s="376"/>
      <c r="GGD116" s="376"/>
      <c r="GGE116" s="376"/>
      <c r="GGF116" s="376"/>
      <c r="GGG116" s="376"/>
      <c r="GGH116" s="376"/>
      <c r="GGI116" s="376"/>
      <c r="GGJ116" s="376"/>
      <c r="GGK116" s="376"/>
      <c r="GGL116" s="376"/>
      <c r="GGM116" s="376"/>
      <c r="GGN116" s="376"/>
      <c r="GGO116" s="376"/>
      <c r="GGP116" s="376"/>
      <c r="GGQ116" s="376"/>
      <c r="GGR116" s="376"/>
      <c r="GGS116" s="376"/>
      <c r="GGT116" s="376"/>
      <c r="GGU116" s="376"/>
      <c r="GGV116" s="376"/>
      <c r="GGW116" s="376"/>
      <c r="GGX116" s="376"/>
      <c r="GGY116" s="376"/>
      <c r="GGZ116" s="376"/>
      <c r="GHA116" s="376"/>
      <c r="GHB116" s="376"/>
      <c r="GHC116" s="376"/>
      <c r="GHD116" s="376"/>
      <c r="GHE116" s="376"/>
      <c r="GHF116" s="376"/>
      <c r="GHG116" s="376"/>
      <c r="GHH116" s="376"/>
      <c r="GHI116" s="376"/>
      <c r="GHJ116" s="376"/>
      <c r="GHK116" s="376"/>
      <c r="GHL116" s="376"/>
      <c r="GHM116" s="376"/>
      <c r="GHN116" s="376"/>
      <c r="GHO116" s="376"/>
      <c r="GHP116" s="376"/>
      <c r="GHQ116" s="376"/>
      <c r="GHR116" s="376"/>
      <c r="GHS116" s="376"/>
      <c r="GHT116" s="376"/>
      <c r="GHU116" s="376"/>
      <c r="GHV116" s="376"/>
      <c r="GHW116" s="376"/>
      <c r="GHX116" s="376"/>
      <c r="GHY116" s="376"/>
      <c r="GHZ116" s="376"/>
      <c r="GIA116" s="376"/>
      <c r="GIB116" s="376"/>
      <c r="GIC116" s="376"/>
      <c r="GID116" s="376"/>
      <c r="GIE116" s="376"/>
      <c r="GIF116" s="376"/>
      <c r="GIG116" s="376"/>
      <c r="GIH116" s="376"/>
      <c r="GII116" s="376"/>
      <c r="GIJ116" s="376"/>
      <c r="GIK116" s="376"/>
      <c r="GIL116" s="376"/>
      <c r="GIM116" s="376"/>
      <c r="GIN116" s="376"/>
      <c r="GIO116" s="376"/>
      <c r="GIP116" s="376"/>
      <c r="GIQ116" s="376"/>
      <c r="GIR116" s="376"/>
      <c r="GIS116" s="376"/>
      <c r="GIT116" s="376"/>
      <c r="GIU116" s="376"/>
      <c r="GIV116" s="376"/>
      <c r="GIW116" s="376"/>
      <c r="GIX116" s="376"/>
      <c r="GIY116" s="376"/>
      <c r="GIZ116" s="376"/>
      <c r="GJA116" s="376"/>
      <c r="GJB116" s="376"/>
      <c r="GJC116" s="376"/>
      <c r="GJD116" s="376"/>
      <c r="GJE116" s="376"/>
      <c r="GJF116" s="376"/>
      <c r="GJG116" s="376"/>
      <c r="GJH116" s="376"/>
      <c r="GJI116" s="376"/>
      <c r="GJJ116" s="376"/>
      <c r="GJK116" s="376"/>
      <c r="GJL116" s="376"/>
      <c r="GJM116" s="376"/>
      <c r="GJN116" s="376"/>
      <c r="GJO116" s="376"/>
      <c r="GJP116" s="376"/>
      <c r="GJQ116" s="376"/>
      <c r="GJR116" s="376"/>
      <c r="GJS116" s="376"/>
      <c r="GJT116" s="376"/>
      <c r="GJU116" s="376"/>
      <c r="GJV116" s="376"/>
      <c r="GJW116" s="376"/>
      <c r="GJX116" s="376"/>
      <c r="GJY116" s="376"/>
      <c r="GJZ116" s="376"/>
      <c r="GKA116" s="376"/>
      <c r="GKB116" s="376"/>
      <c r="GKC116" s="376"/>
      <c r="GKD116" s="376"/>
      <c r="GKE116" s="376"/>
      <c r="GKF116" s="376"/>
      <c r="GKG116" s="376"/>
      <c r="GKH116" s="376"/>
      <c r="GKI116" s="376"/>
      <c r="GKJ116" s="376"/>
      <c r="GKK116" s="376"/>
      <c r="GKL116" s="376"/>
      <c r="GKM116" s="376"/>
      <c r="GKN116" s="376"/>
      <c r="GKO116" s="376"/>
      <c r="GKP116" s="376"/>
      <c r="GKQ116" s="376"/>
      <c r="GKR116" s="376"/>
      <c r="GKS116" s="376"/>
      <c r="GKT116" s="376"/>
      <c r="GKU116" s="376"/>
      <c r="GKV116" s="376"/>
      <c r="GKW116" s="376"/>
      <c r="GKX116" s="376"/>
      <c r="GKY116" s="376"/>
      <c r="GKZ116" s="376"/>
      <c r="GLA116" s="376"/>
      <c r="GLB116" s="376"/>
      <c r="GLC116" s="376"/>
      <c r="GLD116" s="376"/>
      <c r="GLE116" s="376"/>
      <c r="GLF116" s="376"/>
      <c r="GLG116" s="376"/>
      <c r="GLH116" s="376"/>
      <c r="GLI116" s="376"/>
      <c r="GLJ116" s="376"/>
      <c r="GLK116" s="376"/>
      <c r="GLL116" s="376"/>
      <c r="GLM116" s="376"/>
      <c r="GLN116" s="376"/>
      <c r="GLO116" s="376"/>
      <c r="GLP116" s="376"/>
      <c r="GLQ116" s="376"/>
      <c r="GLR116" s="376"/>
      <c r="GLS116" s="376"/>
      <c r="GLT116" s="376"/>
      <c r="GLU116" s="376"/>
      <c r="GLV116" s="376"/>
      <c r="GLW116" s="376"/>
      <c r="GLX116" s="376"/>
      <c r="GLY116" s="376"/>
      <c r="GLZ116" s="376"/>
      <c r="GMA116" s="376"/>
      <c r="GMB116" s="376"/>
      <c r="GMC116" s="376"/>
      <c r="GMD116" s="376"/>
      <c r="GME116" s="376"/>
      <c r="GMF116" s="376"/>
      <c r="GMG116" s="376"/>
      <c r="GMH116" s="376"/>
      <c r="GMI116" s="376"/>
      <c r="GMJ116" s="376"/>
      <c r="GMK116" s="376"/>
      <c r="GML116" s="376"/>
      <c r="GMM116" s="376"/>
      <c r="GMN116" s="376"/>
      <c r="GMO116" s="376"/>
      <c r="GMP116" s="376"/>
      <c r="GMQ116" s="376"/>
      <c r="GMR116" s="376"/>
      <c r="GMS116" s="376"/>
      <c r="GMT116" s="376"/>
      <c r="GMU116" s="376"/>
      <c r="GMV116" s="376"/>
      <c r="GMW116" s="376"/>
      <c r="GMX116" s="376"/>
      <c r="GMY116" s="376"/>
      <c r="GMZ116" s="376"/>
      <c r="GNA116" s="376"/>
      <c r="GNB116" s="376"/>
      <c r="GNC116" s="376"/>
      <c r="GND116" s="376"/>
      <c r="GNE116" s="376"/>
      <c r="GNF116" s="376"/>
      <c r="GNG116" s="376"/>
      <c r="GNH116" s="376"/>
      <c r="GNI116" s="376"/>
      <c r="GNJ116" s="376"/>
      <c r="GNK116" s="376"/>
      <c r="GNL116" s="376"/>
      <c r="GNM116" s="376"/>
      <c r="GNN116" s="376"/>
      <c r="GNO116" s="376"/>
      <c r="GNP116" s="376"/>
      <c r="GNQ116" s="376"/>
      <c r="GNR116" s="376"/>
      <c r="GNS116" s="376"/>
      <c r="GNT116" s="376"/>
      <c r="GNU116" s="376"/>
      <c r="GNV116" s="376"/>
      <c r="GNW116" s="376"/>
      <c r="GNX116" s="376"/>
      <c r="GNY116" s="376"/>
      <c r="GNZ116" s="376"/>
      <c r="GOA116" s="376"/>
      <c r="GOB116" s="376"/>
      <c r="GOC116" s="376"/>
      <c r="GOD116" s="376"/>
      <c r="GOE116" s="376"/>
      <c r="GOF116" s="376"/>
      <c r="GOG116" s="376"/>
      <c r="GOH116" s="376"/>
      <c r="GOI116" s="376"/>
      <c r="GOJ116" s="376"/>
      <c r="GOK116" s="376"/>
      <c r="GOL116" s="376"/>
      <c r="GOM116" s="376"/>
      <c r="GON116" s="376"/>
      <c r="GOO116" s="376"/>
      <c r="GOP116" s="376"/>
      <c r="GOQ116" s="376"/>
      <c r="GOR116" s="376"/>
      <c r="GOS116" s="376"/>
      <c r="GOT116" s="376"/>
      <c r="GOU116" s="376"/>
      <c r="GOV116" s="376"/>
      <c r="GOW116" s="376"/>
      <c r="GOX116" s="376"/>
      <c r="GOY116" s="376"/>
      <c r="GOZ116" s="376"/>
      <c r="GPA116" s="376"/>
      <c r="GPB116" s="376"/>
      <c r="GPC116" s="376"/>
      <c r="GPD116" s="376"/>
      <c r="GPE116" s="376"/>
      <c r="GPF116" s="376"/>
      <c r="GPG116" s="376"/>
      <c r="GPH116" s="376"/>
      <c r="GPI116" s="376"/>
      <c r="GPJ116" s="376"/>
      <c r="GPK116" s="376"/>
      <c r="GPL116" s="376"/>
      <c r="GPM116" s="376"/>
      <c r="GPN116" s="376"/>
      <c r="GPO116" s="376"/>
      <c r="GPP116" s="376"/>
      <c r="GPQ116" s="376"/>
      <c r="GPR116" s="376"/>
      <c r="GPS116" s="376"/>
      <c r="GPT116" s="376"/>
      <c r="GPU116" s="376"/>
      <c r="GPV116" s="376"/>
      <c r="GPW116" s="376"/>
      <c r="GPX116" s="376"/>
      <c r="GPY116" s="376"/>
      <c r="GPZ116" s="376"/>
      <c r="GQA116" s="376"/>
      <c r="GQB116" s="376"/>
      <c r="GQC116" s="376"/>
      <c r="GQD116" s="376"/>
      <c r="GQE116" s="376"/>
      <c r="GQF116" s="376"/>
      <c r="GQG116" s="376"/>
      <c r="GQH116" s="376"/>
      <c r="GQI116" s="376"/>
      <c r="GQJ116" s="376"/>
      <c r="GQK116" s="376"/>
      <c r="GQL116" s="376"/>
      <c r="GQM116" s="376"/>
      <c r="GQN116" s="376"/>
      <c r="GQO116" s="376"/>
      <c r="GQP116" s="376"/>
      <c r="GQQ116" s="376"/>
      <c r="GQR116" s="376"/>
      <c r="GQS116" s="376"/>
      <c r="GQT116" s="376"/>
      <c r="GQU116" s="376"/>
      <c r="GQV116" s="376"/>
      <c r="GQW116" s="376"/>
      <c r="GQX116" s="376"/>
      <c r="GQY116" s="376"/>
      <c r="GQZ116" s="376"/>
      <c r="GRA116" s="376"/>
      <c r="GRB116" s="376"/>
      <c r="GRC116" s="376"/>
      <c r="GRD116" s="376"/>
      <c r="GRE116" s="376"/>
      <c r="GRF116" s="376"/>
      <c r="GRG116" s="376"/>
      <c r="GRH116" s="376"/>
      <c r="GRI116" s="376"/>
      <c r="GRJ116" s="376"/>
      <c r="GRK116" s="376"/>
      <c r="GRL116" s="376"/>
      <c r="GRM116" s="376"/>
      <c r="GRN116" s="376"/>
      <c r="GRO116" s="376"/>
      <c r="GRP116" s="376"/>
      <c r="GRQ116" s="376"/>
      <c r="GRR116" s="376"/>
      <c r="GRS116" s="376"/>
      <c r="GRT116" s="376"/>
      <c r="GRU116" s="376"/>
      <c r="GRV116" s="376"/>
      <c r="GRW116" s="376"/>
      <c r="GRX116" s="376"/>
      <c r="GRY116" s="376"/>
      <c r="GRZ116" s="376"/>
      <c r="GSA116" s="376"/>
      <c r="GSB116" s="376"/>
      <c r="GSC116" s="376"/>
      <c r="GSD116" s="376"/>
      <c r="GSE116" s="376"/>
      <c r="GSF116" s="376"/>
      <c r="GSG116" s="376"/>
      <c r="GSH116" s="376"/>
      <c r="GSI116" s="376"/>
      <c r="GSJ116" s="376"/>
      <c r="GSK116" s="376"/>
      <c r="GSL116" s="376"/>
      <c r="GSM116" s="376"/>
      <c r="GSN116" s="376"/>
      <c r="GSO116" s="376"/>
      <c r="GSP116" s="376"/>
      <c r="GSQ116" s="376"/>
      <c r="GSR116" s="376"/>
      <c r="GSS116" s="376"/>
      <c r="GST116" s="376"/>
      <c r="GSU116" s="376"/>
      <c r="GSV116" s="376"/>
      <c r="GSW116" s="376"/>
      <c r="GSX116" s="376"/>
      <c r="GSY116" s="376"/>
      <c r="GSZ116" s="376"/>
      <c r="GTA116" s="376"/>
      <c r="GTB116" s="376"/>
      <c r="GTC116" s="376"/>
      <c r="GTD116" s="376"/>
      <c r="GTE116" s="376"/>
      <c r="GTF116" s="376"/>
      <c r="GTG116" s="376"/>
      <c r="GTH116" s="376"/>
      <c r="GTI116" s="376"/>
      <c r="GTJ116" s="376"/>
      <c r="GTK116" s="376"/>
      <c r="GTL116" s="376"/>
      <c r="GTM116" s="376"/>
      <c r="GTN116" s="376"/>
      <c r="GTO116" s="376"/>
      <c r="GTP116" s="376"/>
      <c r="GTQ116" s="376"/>
      <c r="GTR116" s="376"/>
      <c r="GTS116" s="376"/>
      <c r="GTT116" s="376"/>
      <c r="GTU116" s="376"/>
      <c r="GTV116" s="376"/>
      <c r="GTW116" s="376"/>
      <c r="GTX116" s="376"/>
      <c r="GTY116" s="376"/>
      <c r="GTZ116" s="376"/>
      <c r="GUA116" s="376"/>
      <c r="GUB116" s="376"/>
      <c r="GUC116" s="376"/>
      <c r="GUD116" s="376"/>
      <c r="GUE116" s="376"/>
      <c r="GUF116" s="376"/>
      <c r="GUG116" s="376"/>
      <c r="GUH116" s="376"/>
      <c r="GUI116" s="376"/>
      <c r="GUJ116" s="376"/>
      <c r="GUK116" s="376"/>
      <c r="GUL116" s="376"/>
      <c r="GUM116" s="376"/>
      <c r="GUN116" s="376"/>
      <c r="GUO116" s="376"/>
      <c r="GUP116" s="376"/>
      <c r="GUQ116" s="376"/>
      <c r="GUR116" s="376"/>
      <c r="GUS116" s="376"/>
      <c r="GUT116" s="376"/>
      <c r="GUU116" s="376"/>
      <c r="GUV116" s="376"/>
      <c r="GUW116" s="376"/>
      <c r="GUX116" s="376"/>
      <c r="GUY116" s="376"/>
      <c r="GUZ116" s="376"/>
      <c r="GVA116" s="376"/>
      <c r="GVB116" s="376"/>
      <c r="GVC116" s="376"/>
      <c r="GVD116" s="376"/>
      <c r="GVE116" s="376"/>
      <c r="GVF116" s="376"/>
      <c r="GVG116" s="376"/>
      <c r="GVH116" s="376"/>
      <c r="GVI116" s="376"/>
      <c r="GVJ116" s="376"/>
      <c r="GVK116" s="376"/>
      <c r="GVL116" s="376"/>
      <c r="GVM116" s="376"/>
      <c r="GVN116" s="376"/>
      <c r="GVO116" s="376"/>
      <c r="GVP116" s="376"/>
      <c r="GVQ116" s="376"/>
      <c r="GVR116" s="376"/>
      <c r="GVS116" s="376"/>
      <c r="GVT116" s="376"/>
      <c r="GVU116" s="376"/>
      <c r="GVV116" s="376"/>
      <c r="GVW116" s="376"/>
      <c r="GVX116" s="376"/>
      <c r="GVY116" s="376"/>
      <c r="GVZ116" s="376"/>
      <c r="GWA116" s="376"/>
      <c r="GWB116" s="376"/>
      <c r="GWC116" s="376"/>
      <c r="GWD116" s="376"/>
      <c r="GWE116" s="376"/>
      <c r="GWF116" s="376"/>
      <c r="GWG116" s="376"/>
      <c r="GWH116" s="376"/>
      <c r="GWI116" s="376"/>
      <c r="GWJ116" s="376"/>
      <c r="GWK116" s="376"/>
      <c r="GWL116" s="376"/>
      <c r="GWM116" s="376"/>
      <c r="GWN116" s="376"/>
      <c r="GWO116" s="376"/>
      <c r="GWP116" s="376"/>
      <c r="GWQ116" s="376"/>
      <c r="GWR116" s="376"/>
      <c r="GWS116" s="376"/>
      <c r="GWT116" s="376"/>
      <c r="GWU116" s="376"/>
      <c r="GWV116" s="376"/>
      <c r="GWW116" s="376"/>
      <c r="GWX116" s="376"/>
      <c r="GWY116" s="376"/>
      <c r="GWZ116" s="376"/>
      <c r="GXA116" s="376"/>
      <c r="GXB116" s="376"/>
      <c r="GXC116" s="376"/>
      <c r="GXD116" s="376"/>
      <c r="GXE116" s="376"/>
      <c r="GXF116" s="376"/>
      <c r="GXG116" s="376"/>
      <c r="GXH116" s="376"/>
      <c r="GXI116" s="376"/>
      <c r="GXJ116" s="376"/>
      <c r="GXK116" s="376"/>
      <c r="GXL116" s="376"/>
      <c r="GXM116" s="376"/>
      <c r="GXN116" s="376"/>
      <c r="GXO116" s="376"/>
      <c r="GXP116" s="376"/>
      <c r="GXQ116" s="376"/>
      <c r="GXR116" s="376"/>
      <c r="GXS116" s="376"/>
      <c r="GXT116" s="376"/>
      <c r="GXU116" s="376"/>
      <c r="GXV116" s="376"/>
      <c r="GXW116" s="376"/>
      <c r="GXX116" s="376"/>
      <c r="GXY116" s="376"/>
      <c r="GXZ116" s="376"/>
      <c r="GYA116" s="376"/>
      <c r="GYB116" s="376"/>
      <c r="GYC116" s="376"/>
      <c r="GYD116" s="376"/>
      <c r="GYE116" s="376"/>
      <c r="GYF116" s="376"/>
      <c r="GYG116" s="376"/>
      <c r="GYH116" s="376"/>
      <c r="GYI116" s="376"/>
      <c r="GYJ116" s="376"/>
      <c r="GYK116" s="376"/>
      <c r="GYL116" s="376"/>
      <c r="GYM116" s="376"/>
      <c r="GYN116" s="376"/>
      <c r="GYO116" s="376"/>
      <c r="GYP116" s="376"/>
      <c r="GYQ116" s="376"/>
      <c r="GYR116" s="376"/>
      <c r="GYS116" s="376"/>
      <c r="GYT116" s="376"/>
      <c r="GYU116" s="376"/>
      <c r="GYV116" s="376"/>
      <c r="GYW116" s="376"/>
      <c r="GYX116" s="376"/>
      <c r="GYY116" s="376"/>
      <c r="GYZ116" s="376"/>
      <c r="GZA116" s="376"/>
      <c r="GZB116" s="376"/>
      <c r="GZC116" s="376"/>
      <c r="GZD116" s="376"/>
      <c r="GZE116" s="376"/>
      <c r="GZF116" s="376"/>
      <c r="GZG116" s="376"/>
      <c r="GZH116" s="376"/>
      <c r="GZI116" s="376"/>
      <c r="GZJ116" s="376"/>
      <c r="GZK116" s="376"/>
      <c r="GZL116" s="376"/>
      <c r="GZM116" s="376"/>
      <c r="GZN116" s="376"/>
      <c r="GZO116" s="376"/>
      <c r="GZP116" s="376"/>
      <c r="GZQ116" s="376"/>
      <c r="GZR116" s="376"/>
      <c r="GZS116" s="376"/>
      <c r="GZT116" s="376"/>
      <c r="GZU116" s="376"/>
      <c r="GZV116" s="376"/>
      <c r="GZW116" s="376"/>
      <c r="GZX116" s="376"/>
      <c r="GZY116" s="376"/>
      <c r="GZZ116" s="376"/>
      <c r="HAA116" s="376"/>
      <c r="HAB116" s="376"/>
      <c r="HAC116" s="376"/>
      <c r="HAD116" s="376"/>
      <c r="HAE116" s="376"/>
      <c r="HAF116" s="376"/>
      <c r="HAG116" s="376"/>
      <c r="HAH116" s="376"/>
      <c r="HAI116" s="376"/>
      <c r="HAJ116" s="376"/>
      <c r="HAK116" s="376"/>
      <c r="HAL116" s="376"/>
      <c r="HAM116" s="376"/>
      <c r="HAN116" s="376"/>
      <c r="HAO116" s="376"/>
      <c r="HAP116" s="376"/>
      <c r="HAQ116" s="376"/>
      <c r="HAR116" s="376"/>
      <c r="HAS116" s="376"/>
      <c r="HAT116" s="376"/>
      <c r="HAU116" s="376"/>
      <c r="HAV116" s="376"/>
      <c r="HAW116" s="376"/>
      <c r="HAX116" s="376"/>
      <c r="HAY116" s="376"/>
      <c r="HAZ116" s="376"/>
      <c r="HBA116" s="376"/>
      <c r="HBB116" s="376"/>
      <c r="HBC116" s="376"/>
      <c r="HBD116" s="376"/>
      <c r="HBE116" s="376"/>
      <c r="HBF116" s="376"/>
      <c r="HBG116" s="376"/>
      <c r="HBH116" s="376"/>
      <c r="HBI116" s="376"/>
      <c r="HBJ116" s="376"/>
      <c r="HBK116" s="376"/>
      <c r="HBL116" s="376"/>
      <c r="HBM116" s="376"/>
      <c r="HBN116" s="376"/>
      <c r="HBO116" s="376"/>
      <c r="HBP116" s="376"/>
      <c r="HBQ116" s="376"/>
      <c r="HBR116" s="376"/>
      <c r="HBS116" s="376"/>
      <c r="HBT116" s="376"/>
      <c r="HBU116" s="376"/>
      <c r="HBV116" s="376"/>
      <c r="HBW116" s="376"/>
      <c r="HBX116" s="376"/>
      <c r="HBY116" s="376"/>
      <c r="HBZ116" s="376"/>
      <c r="HCA116" s="376"/>
      <c r="HCB116" s="376"/>
      <c r="HCC116" s="376"/>
      <c r="HCD116" s="376"/>
      <c r="HCE116" s="376"/>
      <c r="HCF116" s="376"/>
      <c r="HCG116" s="376"/>
      <c r="HCH116" s="376"/>
      <c r="HCI116" s="376"/>
      <c r="HCJ116" s="376"/>
      <c r="HCK116" s="376"/>
      <c r="HCL116" s="376"/>
      <c r="HCM116" s="376"/>
      <c r="HCN116" s="376"/>
      <c r="HCO116" s="376"/>
      <c r="HCP116" s="376"/>
      <c r="HCQ116" s="376"/>
      <c r="HCR116" s="376"/>
      <c r="HCS116" s="376"/>
      <c r="HCT116" s="376"/>
      <c r="HCU116" s="376"/>
      <c r="HCV116" s="376"/>
      <c r="HCW116" s="376"/>
      <c r="HCX116" s="376"/>
      <c r="HCY116" s="376"/>
      <c r="HCZ116" s="376"/>
      <c r="HDA116" s="376"/>
      <c r="HDB116" s="376"/>
      <c r="HDC116" s="376"/>
      <c r="HDD116" s="376"/>
      <c r="HDE116" s="376"/>
      <c r="HDF116" s="376"/>
      <c r="HDG116" s="376"/>
      <c r="HDH116" s="376"/>
      <c r="HDI116" s="376"/>
      <c r="HDJ116" s="376"/>
      <c r="HDK116" s="376"/>
      <c r="HDL116" s="376"/>
      <c r="HDM116" s="376"/>
      <c r="HDN116" s="376"/>
      <c r="HDO116" s="376"/>
      <c r="HDP116" s="376"/>
      <c r="HDQ116" s="376"/>
      <c r="HDR116" s="376"/>
      <c r="HDS116" s="376"/>
      <c r="HDT116" s="376"/>
      <c r="HDU116" s="376"/>
      <c r="HDV116" s="376"/>
      <c r="HDW116" s="376"/>
      <c r="HDX116" s="376"/>
      <c r="HDY116" s="376"/>
      <c r="HDZ116" s="376"/>
      <c r="HEA116" s="376"/>
      <c r="HEB116" s="376"/>
      <c r="HEC116" s="376"/>
      <c r="HED116" s="376"/>
      <c r="HEE116" s="376"/>
      <c r="HEF116" s="376"/>
      <c r="HEG116" s="376"/>
      <c r="HEH116" s="376"/>
      <c r="HEI116" s="376"/>
      <c r="HEJ116" s="376"/>
      <c r="HEK116" s="376"/>
      <c r="HEL116" s="376"/>
      <c r="HEM116" s="376"/>
      <c r="HEN116" s="376"/>
      <c r="HEO116" s="376"/>
      <c r="HEP116" s="376"/>
      <c r="HEQ116" s="376"/>
      <c r="HER116" s="376"/>
      <c r="HES116" s="376"/>
      <c r="HET116" s="376"/>
      <c r="HEU116" s="376"/>
      <c r="HEV116" s="376"/>
      <c r="HEW116" s="376"/>
      <c r="HEX116" s="376"/>
      <c r="HEY116" s="376"/>
      <c r="HEZ116" s="376"/>
      <c r="HFA116" s="376"/>
      <c r="HFB116" s="376"/>
      <c r="HFC116" s="376"/>
      <c r="HFD116" s="376"/>
      <c r="HFE116" s="376"/>
      <c r="HFF116" s="376"/>
      <c r="HFG116" s="376"/>
      <c r="HFH116" s="376"/>
      <c r="HFI116" s="376"/>
      <c r="HFJ116" s="376"/>
      <c r="HFK116" s="376"/>
      <c r="HFL116" s="376"/>
      <c r="HFM116" s="376"/>
      <c r="HFN116" s="376"/>
      <c r="HFO116" s="376"/>
      <c r="HFP116" s="376"/>
      <c r="HFQ116" s="376"/>
      <c r="HFR116" s="376"/>
      <c r="HFS116" s="376"/>
      <c r="HFT116" s="376"/>
      <c r="HFU116" s="376"/>
      <c r="HFV116" s="376"/>
      <c r="HFW116" s="376"/>
      <c r="HFX116" s="376"/>
      <c r="HFY116" s="376"/>
      <c r="HFZ116" s="376"/>
      <c r="HGA116" s="376"/>
      <c r="HGB116" s="376"/>
      <c r="HGC116" s="376"/>
      <c r="HGD116" s="376"/>
      <c r="HGE116" s="376"/>
      <c r="HGF116" s="376"/>
      <c r="HGG116" s="376"/>
      <c r="HGH116" s="376"/>
      <c r="HGI116" s="376"/>
      <c r="HGJ116" s="376"/>
      <c r="HGK116" s="376"/>
      <c r="HGL116" s="376"/>
      <c r="HGM116" s="376"/>
      <c r="HGN116" s="376"/>
      <c r="HGO116" s="376"/>
      <c r="HGP116" s="376"/>
      <c r="HGQ116" s="376"/>
      <c r="HGR116" s="376"/>
      <c r="HGS116" s="376"/>
      <c r="HGT116" s="376"/>
      <c r="HGU116" s="376"/>
      <c r="HGV116" s="376"/>
      <c r="HGW116" s="376"/>
      <c r="HGX116" s="376"/>
      <c r="HGY116" s="376"/>
      <c r="HGZ116" s="376"/>
      <c r="HHA116" s="376"/>
      <c r="HHB116" s="376"/>
      <c r="HHC116" s="376"/>
      <c r="HHD116" s="376"/>
      <c r="HHE116" s="376"/>
      <c r="HHF116" s="376"/>
      <c r="HHG116" s="376"/>
      <c r="HHH116" s="376"/>
      <c r="HHI116" s="376"/>
      <c r="HHJ116" s="376"/>
      <c r="HHK116" s="376"/>
      <c r="HHL116" s="376"/>
      <c r="HHM116" s="376"/>
      <c r="HHN116" s="376"/>
      <c r="HHO116" s="376"/>
      <c r="HHP116" s="376"/>
      <c r="HHQ116" s="376"/>
      <c r="HHR116" s="376"/>
      <c r="HHS116" s="376"/>
      <c r="HHT116" s="376"/>
      <c r="HHU116" s="376"/>
      <c r="HHV116" s="376"/>
      <c r="HHW116" s="376"/>
      <c r="HHX116" s="376"/>
      <c r="HHY116" s="376"/>
      <c r="HHZ116" s="376"/>
      <c r="HIA116" s="376"/>
      <c r="HIB116" s="376"/>
      <c r="HIC116" s="376"/>
      <c r="HID116" s="376"/>
      <c r="HIE116" s="376"/>
      <c r="HIF116" s="376"/>
      <c r="HIG116" s="376"/>
      <c r="HIH116" s="376"/>
      <c r="HII116" s="376"/>
      <c r="HIJ116" s="376"/>
      <c r="HIK116" s="376"/>
      <c r="HIL116" s="376"/>
      <c r="HIM116" s="376"/>
      <c r="HIN116" s="376"/>
      <c r="HIO116" s="376"/>
      <c r="HIP116" s="376"/>
      <c r="HIQ116" s="376"/>
      <c r="HIR116" s="376"/>
      <c r="HIS116" s="376"/>
      <c r="HIT116" s="376"/>
      <c r="HIU116" s="376"/>
      <c r="HIV116" s="376"/>
      <c r="HIW116" s="376"/>
      <c r="HIX116" s="376"/>
      <c r="HIY116" s="376"/>
      <c r="HIZ116" s="376"/>
      <c r="HJA116" s="376"/>
      <c r="HJB116" s="376"/>
      <c r="HJC116" s="376"/>
      <c r="HJD116" s="376"/>
      <c r="HJE116" s="376"/>
      <c r="HJF116" s="376"/>
      <c r="HJG116" s="376"/>
      <c r="HJH116" s="376"/>
      <c r="HJI116" s="376"/>
      <c r="HJJ116" s="376"/>
      <c r="HJK116" s="376"/>
      <c r="HJL116" s="376"/>
      <c r="HJM116" s="376"/>
      <c r="HJN116" s="376"/>
      <c r="HJO116" s="376"/>
      <c r="HJP116" s="376"/>
      <c r="HJQ116" s="376"/>
      <c r="HJR116" s="376"/>
      <c r="HJS116" s="376"/>
      <c r="HJT116" s="376"/>
      <c r="HJU116" s="376"/>
      <c r="HJV116" s="376"/>
      <c r="HJW116" s="376"/>
      <c r="HJX116" s="376"/>
      <c r="HJY116" s="376"/>
      <c r="HJZ116" s="376"/>
      <c r="HKA116" s="376"/>
      <c r="HKB116" s="376"/>
      <c r="HKC116" s="376"/>
      <c r="HKD116" s="376"/>
      <c r="HKE116" s="376"/>
      <c r="HKF116" s="376"/>
      <c r="HKG116" s="376"/>
      <c r="HKH116" s="376"/>
      <c r="HKI116" s="376"/>
      <c r="HKJ116" s="376"/>
      <c r="HKK116" s="376"/>
      <c r="HKL116" s="376"/>
      <c r="HKM116" s="376"/>
      <c r="HKN116" s="376"/>
      <c r="HKO116" s="376"/>
      <c r="HKP116" s="376"/>
      <c r="HKQ116" s="376"/>
      <c r="HKR116" s="376"/>
      <c r="HKS116" s="376"/>
      <c r="HKT116" s="376"/>
      <c r="HKU116" s="376"/>
      <c r="HKV116" s="376"/>
      <c r="HKW116" s="376"/>
      <c r="HKX116" s="376"/>
      <c r="HKY116" s="376"/>
      <c r="HKZ116" s="376"/>
      <c r="HLA116" s="376"/>
      <c r="HLB116" s="376"/>
      <c r="HLC116" s="376"/>
      <c r="HLD116" s="376"/>
      <c r="HLE116" s="376"/>
      <c r="HLF116" s="376"/>
      <c r="HLG116" s="376"/>
      <c r="HLH116" s="376"/>
      <c r="HLI116" s="376"/>
      <c r="HLJ116" s="376"/>
      <c r="HLK116" s="376"/>
      <c r="HLL116" s="376"/>
      <c r="HLM116" s="376"/>
      <c r="HLN116" s="376"/>
      <c r="HLO116" s="376"/>
      <c r="HLP116" s="376"/>
      <c r="HLQ116" s="376"/>
      <c r="HLR116" s="376"/>
      <c r="HLS116" s="376"/>
      <c r="HLT116" s="376"/>
      <c r="HLU116" s="376"/>
      <c r="HLV116" s="376"/>
      <c r="HLW116" s="376"/>
      <c r="HLX116" s="376"/>
      <c r="HLY116" s="376"/>
      <c r="HLZ116" s="376"/>
      <c r="HMA116" s="376"/>
      <c r="HMB116" s="376"/>
      <c r="HMC116" s="376"/>
      <c r="HMD116" s="376"/>
      <c r="HME116" s="376"/>
      <c r="HMF116" s="376"/>
      <c r="HMG116" s="376"/>
      <c r="HMH116" s="376"/>
      <c r="HMI116" s="376"/>
      <c r="HMJ116" s="376"/>
      <c r="HMK116" s="376"/>
      <c r="HML116" s="376"/>
      <c r="HMM116" s="376"/>
      <c r="HMN116" s="376"/>
      <c r="HMO116" s="376"/>
      <c r="HMP116" s="376"/>
      <c r="HMQ116" s="376"/>
      <c r="HMR116" s="376"/>
      <c r="HMS116" s="376"/>
      <c r="HMT116" s="376"/>
      <c r="HMU116" s="376"/>
      <c r="HMV116" s="376"/>
      <c r="HMW116" s="376"/>
      <c r="HMX116" s="376"/>
      <c r="HMY116" s="376"/>
      <c r="HMZ116" s="376"/>
      <c r="HNA116" s="376"/>
      <c r="HNB116" s="376"/>
      <c r="HNC116" s="376"/>
      <c r="HND116" s="376"/>
      <c r="HNE116" s="376"/>
      <c r="HNF116" s="376"/>
      <c r="HNG116" s="376"/>
      <c r="HNH116" s="376"/>
      <c r="HNI116" s="376"/>
      <c r="HNJ116" s="376"/>
      <c r="HNK116" s="376"/>
      <c r="HNL116" s="376"/>
      <c r="HNM116" s="376"/>
      <c r="HNN116" s="376"/>
      <c r="HNO116" s="376"/>
      <c r="HNP116" s="376"/>
      <c r="HNQ116" s="376"/>
      <c r="HNR116" s="376"/>
      <c r="HNS116" s="376"/>
      <c r="HNT116" s="376"/>
      <c r="HNU116" s="376"/>
      <c r="HNV116" s="376"/>
      <c r="HNW116" s="376"/>
      <c r="HNX116" s="376"/>
      <c r="HNY116" s="376"/>
      <c r="HNZ116" s="376"/>
      <c r="HOA116" s="376"/>
      <c r="HOB116" s="376"/>
      <c r="HOC116" s="376"/>
      <c r="HOD116" s="376"/>
      <c r="HOE116" s="376"/>
      <c r="HOF116" s="376"/>
      <c r="HOG116" s="376"/>
      <c r="HOH116" s="376"/>
      <c r="HOI116" s="376"/>
      <c r="HOJ116" s="376"/>
      <c r="HOK116" s="376"/>
      <c r="HOL116" s="376"/>
      <c r="HOM116" s="376"/>
      <c r="HON116" s="376"/>
      <c r="HOO116" s="376"/>
      <c r="HOP116" s="376"/>
      <c r="HOQ116" s="376"/>
      <c r="HOR116" s="376"/>
      <c r="HOS116" s="376"/>
      <c r="HOT116" s="376"/>
      <c r="HOU116" s="376"/>
      <c r="HOV116" s="376"/>
      <c r="HOW116" s="376"/>
      <c r="HOX116" s="376"/>
      <c r="HOY116" s="376"/>
      <c r="HOZ116" s="376"/>
      <c r="HPA116" s="376"/>
      <c r="HPB116" s="376"/>
      <c r="HPC116" s="376"/>
      <c r="HPD116" s="376"/>
      <c r="HPE116" s="376"/>
      <c r="HPF116" s="376"/>
      <c r="HPG116" s="376"/>
      <c r="HPH116" s="376"/>
      <c r="HPI116" s="376"/>
      <c r="HPJ116" s="376"/>
      <c r="HPK116" s="376"/>
      <c r="HPL116" s="376"/>
      <c r="HPM116" s="376"/>
      <c r="HPN116" s="376"/>
      <c r="HPO116" s="376"/>
      <c r="HPP116" s="376"/>
      <c r="HPQ116" s="376"/>
      <c r="HPR116" s="376"/>
      <c r="HPS116" s="376"/>
      <c r="HPT116" s="376"/>
      <c r="HPU116" s="376"/>
      <c r="HPV116" s="376"/>
      <c r="HPW116" s="376"/>
      <c r="HPX116" s="376"/>
      <c r="HPY116" s="376"/>
      <c r="HPZ116" s="376"/>
      <c r="HQA116" s="376"/>
      <c r="HQB116" s="376"/>
      <c r="HQC116" s="376"/>
      <c r="HQD116" s="376"/>
      <c r="HQE116" s="376"/>
      <c r="HQF116" s="376"/>
      <c r="HQG116" s="376"/>
      <c r="HQH116" s="376"/>
      <c r="HQI116" s="376"/>
      <c r="HQJ116" s="376"/>
      <c r="HQK116" s="376"/>
      <c r="HQL116" s="376"/>
      <c r="HQM116" s="376"/>
      <c r="HQN116" s="376"/>
      <c r="HQO116" s="376"/>
      <c r="HQP116" s="376"/>
      <c r="HQQ116" s="376"/>
      <c r="HQR116" s="376"/>
      <c r="HQS116" s="376"/>
      <c r="HQT116" s="376"/>
      <c r="HQU116" s="376"/>
      <c r="HQV116" s="376"/>
      <c r="HQW116" s="376"/>
      <c r="HQX116" s="376"/>
      <c r="HQY116" s="376"/>
      <c r="HQZ116" s="376"/>
      <c r="HRA116" s="376"/>
      <c r="HRB116" s="376"/>
      <c r="HRC116" s="376"/>
      <c r="HRD116" s="376"/>
      <c r="HRE116" s="376"/>
      <c r="HRF116" s="376"/>
      <c r="HRG116" s="376"/>
      <c r="HRH116" s="376"/>
      <c r="HRI116" s="376"/>
      <c r="HRJ116" s="376"/>
      <c r="HRK116" s="376"/>
      <c r="HRL116" s="376"/>
      <c r="HRM116" s="376"/>
      <c r="HRN116" s="376"/>
      <c r="HRO116" s="376"/>
      <c r="HRP116" s="376"/>
      <c r="HRQ116" s="376"/>
      <c r="HRR116" s="376"/>
      <c r="HRS116" s="376"/>
      <c r="HRT116" s="376"/>
      <c r="HRU116" s="376"/>
      <c r="HRV116" s="376"/>
      <c r="HRW116" s="376"/>
      <c r="HRX116" s="376"/>
      <c r="HRY116" s="376"/>
      <c r="HRZ116" s="376"/>
      <c r="HSA116" s="376"/>
      <c r="HSB116" s="376"/>
      <c r="HSC116" s="376"/>
      <c r="HSD116" s="376"/>
      <c r="HSE116" s="376"/>
      <c r="HSF116" s="376"/>
      <c r="HSG116" s="376"/>
      <c r="HSH116" s="376"/>
      <c r="HSI116" s="376"/>
      <c r="HSJ116" s="376"/>
      <c r="HSK116" s="376"/>
      <c r="HSL116" s="376"/>
      <c r="HSM116" s="376"/>
      <c r="HSN116" s="376"/>
      <c r="HSO116" s="376"/>
      <c r="HSP116" s="376"/>
      <c r="HSQ116" s="376"/>
      <c r="HSR116" s="376"/>
      <c r="HSS116" s="376"/>
      <c r="HST116" s="376"/>
      <c r="HSU116" s="376"/>
      <c r="HSV116" s="376"/>
      <c r="HSW116" s="376"/>
      <c r="HSX116" s="376"/>
      <c r="HSY116" s="376"/>
      <c r="HSZ116" s="376"/>
      <c r="HTA116" s="376"/>
      <c r="HTB116" s="376"/>
      <c r="HTC116" s="376"/>
      <c r="HTD116" s="376"/>
      <c r="HTE116" s="376"/>
      <c r="HTF116" s="376"/>
      <c r="HTG116" s="376"/>
      <c r="HTH116" s="376"/>
      <c r="HTI116" s="376"/>
      <c r="HTJ116" s="376"/>
      <c r="HTK116" s="376"/>
      <c r="HTL116" s="376"/>
      <c r="HTM116" s="376"/>
      <c r="HTN116" s="376"/>
      <c r="HTO116" s="376"/>
      <c r="HTP116" s="376"/>
      <c r="HTQ116" s="376"/>
      <c r="HTR116" s="376"/>
      <c r="HTS116" s="376"/>
      <c r="HTT116" s="376"/>
      <c r="HTU116" s="376"/>
      <c r="HTV116" s="376"/>
      <c r="HTW116" s="376"/>
      <c r="HTX116" s="376"/>
      <c r="HTY116" s="376"/>
      <c r="HTZ116" s="376"/>
      <c r="HUA116" s="376"/>
      <c r="HUB116" s="376"/>
      <c r="HUC116" s="376"/>
      <c r="HUD116" s="376"/>
      <c r="HUE116" s="376"/>
      <c r="HUF116" s="376"/>
      <c r="HUG116" s="376"/>
      <c r="HUH116" s="376"/>
      <c r="HUI116" s="376"/>
      <c r="HUJ116" s="376"/>
      <c r="HUK116" s="376"/>
      <c r="HUL116" s="376"/>
      <c r="HUM116" s="376"/>
      <c r="HUN116" s="376"/>
      <c r="HUO116" s="376"/>
      <c r="HUP116" s="376"/>
      <c r="HUQ116" s="376"/>
      <c r="HUR116" s="376"/>
      <c r="HUS116" s="376"/>
      <c r="HUT116" s="376"/>
      <c r="HUU116" s="376"/>
      <c r="HUV116" s="376"/>
      <c r="HUW116" s="376"/>
      <c r="HUX116" s="376"/>
      <c r="HUY116" s="376"/>
      <c r="HUZ116" s="376"/>
      <c r="HVA116" s="376"/>
      <c r="HVB116" s="376"/>
      <c r="HVC116" s="376"/>
      <c r="HVD116" s="376"/>
      <c r="HVE116" s="376"/>
      <c r="HVF116" s="376"/>
      <c r="HVG116" s="376"/>
      <c r="HVH116" s="376"/>
      <c r="HVI116" s="376"/>
      <c r="HVJ116" s="376"/>
      <c r="HVK116" s="376"/>
      <c r="HVL116" s="376"/>
      <c r="HVM116" s="376"/>
      <c r="HVN116" s="376"/>
      <c r="HVO116" s="376"/>
      <c r="HVP116" s="376"/>
      <c r="HVQ116" s="376"/>
      <c r="HVR116" s="376"/>
      <c r="HVS116" s="376"/>
      <c r="HVT116" s="376"/>
      <c r="HVU116" s="376"/>
      <c r="HVV116" s="376"/>
      <c r="HVW116" s="376"/>
      <c r="HVX116" s="376"/>
      <c r="HVY116" s="376"/>
      <c r="HVZ116" s="376"/>
      <c r="HWA116" s="376"/>
      <c r="HWB116" s="376"/>
      <c r="HWC116" s="376"/>
      <c r="HWD116" s="376"/>
      <c r="HWE116" s="376"/>
      <c r="HWF116" s="376"/>
      <c r="HWG116" s="376"/>
      <c r="HWH116" s="376"/>
      <c r="HWI116" s="376"/>
      <c r="HWJ116" s="376"/>
      <c r="HWK116" s="376"/>
      <c r="HWL116" s="376"/>
      <c r="HWM116" s="376"/>
      <c r="HWN116" s="376"/>
      <c r="HWO116" s="376"/>
      <c r="HWP116" s="376"/>
      <c r="HWQ116" s="376"/>
      <c r="HWR116" s="376"/>
      <c r="HWS116" s="376"/>
      <c r="HWT116" s="376"/>
      <c r="HWU116" s="376"/>
      <c r="HWV116" s="376"/>
      <c r="HWW116" s="376"/>
      <c r="HWX116" s="376"/>
      <c r="HWY116" s="376"/>
      <c r="HWZ116" s="376"/>
      <c r="HXA116" s="376"/>
      <c r="HXB116" s="376"/>
      <c r="HXC116" s="376"/>
      <c r="HXD116" s="376"/>
      <c r="HXE116" s="376"/>
      <c r="HXF116" s="376"/>
      <c r="HXG116" s="376"/>
      <c r="HXH116" s="376"/>
      <c r="HXI116" s="376"/>
      <c r="HXJ116" s="376"/>
      <c r="HXK116" s="376"/>
      <c r="HXL116" s="376"/>
      <c r="HXM116" s="376"/>
      <c r="HXN116" s="376"/>
      <c r="HXO116" s="376"/>
      <c r="HXP116" s="376"/>
      <c r="HXQ116" s="376"/>
      <c r="HXR116" s="376"/>
      <c r="HXS116" s="376"/>
      <c r="HXT116" s="376"/>
      <c r="HXU116" s="376"/>
      <c r="HXV116" s="376"/>
      <c r="HXW116" s="376"/>
      <c r="HXX116" s="376"/>
      <c r="HXY116" s="376"/>
      <c r="HXZ116" s="376"/>
      <c r="HYA116" s="376"/>
      <c r="HYB116" s="376"/>
      <c r="HYC116" s="376"/>
      <c r="HYD116" s="376"/>
      <c r="HYE116" s="376"/>
      <c r="HYF116" s="376"/>
      <c r="HYG116" s="376"/>
      <c r="HYH116" s="376"/>
      <c r="HYI116" s="376"/>
      <c r="HYJ116" s="376"/>
      <c r="HYK116" s="376"/>
      <c r="HYL116" s="376"/>
      <c r="HYM116" s="376"/>
      <c r="HYN116" s="376"/>
      <c r="HYO116" s="376"/>
      <c r="HYP116" s="376"/>
      <c r="HYQ116" s="376"/>
      <c r="HYR116" s="376"/>
      <c r="HYS116" s="376"/>
      <c r="HYT116" s="376"/>
      <c r="HYU116" s="376"/>
      <c r="HYV116" s="376"/>
      <c r="HYW116" s="376"/>
      <c r="HYX116" s="376"/>
      <c r="HYY116" s="376"/>
      <c r="HYZ116" s="376"/>
      <c r="HZA116" s="376"/>
      <c r="HZB116" s="376"/>
      <c r="HZC116" s="376"/>
      <c r="HZD116" s="376"/>
      <c r="HZE116" s="376"/>
      <c r="HZF116" s="376"/>
      <c r="HZG116" s="376"/>
      <c r="HZH116" s="376"/>
      <c r="HZI116" s="376"/>
      <c r="HZJ116" s="376"/>
      <c r="HZK116" s="376"/>
      <c r="HZL116" s="376"/>
      <c r="HZM116" s="376"/>
      <c r="HZN116" s="376"/>
      <c r="HZO116" s="376"/>
      <c r="HZP116" s="376"/>
      <c r="HZQ116" s="376"/>
      <c r="HZR116" s="376"/>
      <c r="HZS116" s="376"/>
      <c r="HZT116" s="376"/>
      <c r="HZU116" s="376"/>
      <c r="HZV116" s="376"/>
      <c r="HZW116" s="376"/>
      <c r="HZX116" s="376"/>
      <c r="HZY116" s="376"/>
      <c r="HZZ116" s="376"/>
      <c r="IAA116" s="376"/>
      <c r="IAB116" s="376"/>
      <c r="IAC116" s="376"/>
      <c r="IAD116" s="376"/>
      <c r="IAE116" s="376"/>
      <c r="IAF116" s="376"/>
      <c r="IAG116" s="376"/>
      <c r="IAH116" s="376"/>
      <c r="IAI116" s="376"/>
      <c r="IAJ116" s="376"/>
      <c r="IAK116" s="376"/>
      <c r="IAL116" s="376"/>
      <c r="IAM116" s="376"/>
      <c r="IAN116" s="376"/>
      <c r="IAO116" s="376"/>
      <c r="IAP116" s="376"/>
      <c r="IAQ116" s="376"/>
      <c r="IAR116" s="376"/>
      <c r="IAS116" s="376"/>
      <c r="IAT116" s="376"/>
      <c r="IAU116" s="376"/>
      <c r="IAV116" s="376"/>
      <c r="IAW116" s="376"/>
      <c r="IAX116" s="376"/>
      <c r="IAY116" s="376"/>
      <c r="IAZ116" s="376"/>
      <c r="IBA116" s="376"/>
      <c r="IBB116" s="376"/>
      <c r="IBC116" s="376"/>
      <c r="IBD116" s="376"/>
      <c r="IBE116" s="376"/>
      <c r="IBF116" s="376"/>
      <c r="IBG116" s="376"/>
      <c r="IBH116" s="376"/>
      <c r="IBI116" s="376"/>
      <c r="IBJ116" s="376"/>
      <c r="IBK116" s="376"/>
      <c r="IBL116" s="376"/>
      <c r="IBM116" s="376"/>
      <c r="IBN116" s="376"/>
      <c r="IBO116" s="376"/>
      <c r="IBP116" s="376"/>
      <c r="IBQ116" s="376"/>
      <c r="IBR116" s="376"/>
      <c r="IBS116" s="376"/>
      <c r="IBT116" s="376"/>
      <c r="IBU116" s="376"/>
      <c r="IBV116" s="376"/>
      <c r="IBW116" s="376"/>
      <c r="IBX116" s="376"/>
      <c r="IBY116" s="376"/>
      <c r="IBZ116" s="376"/>
      <c r="ICA116" s="376"/>
      <c r="ICB116" s="376"/>
      <c r="ICC116" s="376"/>
      <c r="ICD116" s="376"/>
      <c r="ICE116" s="376"/>
      <c r="ICF116" s="376"/>
      <c r="ICG116" s="376"/>
      <c r="ICH116" s="376"/>
      <c r="ICI116" s="376"/>
      <c r="ICJ116" s="376"/>
      <c r="ICK116" s="376"/>
      <c r="ICL116" s="376"/>
      <c r="ICM116" s="376"/>
      <c r="ICN116" s="376"/>
      <c r="ICO116" s="376"/>
      <c r="ICP116" s="376"/>
      <c r="ICQ116" s="376"/>
      <c r="ICR116" s="376"/>
      <c r="ICS116" s="376"/>
      <c r="ICT116" s="376"/>
      <c r="ICU116" s="376"/>
      <c r="ICV116" s="376"/>
      <c r="ICW116" s="376"/>
      <c r="ICX116" s="376"/>
      <c r="ICY116" s="376"/>
      <c r="ICZ116" s="376"/>
      <c r="IDA116" s="376"/>
      <c r="IDB116" s="376"/>
      <c r="IDC116" s="376"/>
      <c r="IDD116" s="376"/>
      <c r="IDE116" s="376"/>
      <c r="IDF116" s="376"/>
      <c r="IDG116" s="376"/>
      <c r="IDH116" s="376"/>
      <c r="IDI116" s="376"/>
      <c r="IDJ116" s="376"/>
      <c r="IDK116" s="376"/>
      <c r="IDL116" s="376"/>
      <c r="IDM116" s="376"/>
      <c r="IDN116" s="376"/>
      <c r="IDO116" s="376"/>
      <c r="IDP116" s="376"/>
      <c r="IDQ116" s="376"/>
      <c r="IDR116" s="376"/>
      <c r="IDS116" s="376"/>
      <c r="IDT116" s="376"/>
      <c r="IDU116" s="376"/>
      <c r="IDV116" s="376"/>
      <c r="IDW116" s="376"/>
      <c r="IDX116" s="376"/>
      <c r="IDY116" s="376"/>
      <c r="IDZ116" s="376"/>
      <c r="IEA116" s="376"/>
      <c r="IEB116" s="376"/>
      <c r="IEC116" s="376"/>
      <c r="IED116" s="376"/>
      <c r="IEE116" s="376"/>
      <c r="IEF116" s="376"/>
      <c r="IEG116" s="376"/>
      <c r="IEH116" s="376"/>
      <c r="IEI116" s="376"/>
      <c r="IEJ116" s="376"/>
      <c r="IEK116" s="376"/>
      <c r="IEL116" s="376"/>
      <c r="IEM116" s="376"/>
      <c r="IEN116" s="376"/>
      <c r="IEO116" s="376"/>
      <c r="IEP116" s="376"/>
      <c r="IEQ116" s="376"/>
      <c r="IER116" s="376"/>
      <c r="IES116" s="376"/>
      <c r="IET116" s="376"/>
      <c r="IEU116" s="376"/>
      <c r="IEV116" s="376"/>
      <c r="IEW116" s="376"/>
      <c r="IEX116" s="376"/>
      <c r="IEY116" s="376"/>
      <c r="IEZ116" s="376"/>
      <c r="IFA116" s="376"/>
      <c r="IFB116" s="376"/>
      <c r="IFC116" s="376"/>
      <c r="IFD116" s="376"/>
      <c r="IFE116" s="376"/>
      <c r="IFF116" s="376"/>
      <c r="IFG116" s="376"/>
      <c r="IFH116" s="376"/>
      <c r="IFI116" s="376"/>
      <c r="IFJ116" s="376"/>
      <c r="IFK116" s="376"/>
      <c r="IFL116" s="376"/>
      <c r="IFM116" s="376"/>
      <c r="IFN116" s="376"/>
      <c r="IFO116" s="376"/>
      <c r="IFP116" s="376"/>
      <c r="IFQ116" s="376"/>
      <c r="IFR116" s="376"/>
      <c r="IFS116" s="376"/>
      <c r="IFT116" s="376"/>
      <c r="IFU116" s="376"/>
      <c r="IFV116" s="376"/>
      <c r="IFW116" s="376"/>
      <c r="IFX116" s="376"/>
      <c r="IFY116" s="376"/>
      <c r="IFZ116" s="376"/>
      <c r="IGA116" s="376"/>
      <c r="IGB116" s="376"/>
      <c r="IGC116" s="376"/>
      <c r="IGD116" s="376"/>
      <c r="IGE116" s="376"/>
      <c r="IGF116" s="376"/>
      <c r="IGG116" s="376"/>
      <c r="IGH116" s="376"/>
      <c r="IGI116" s="376"/>
      <c r="IGJ116" s="376"/>
      <c r="IGK116" s="376"/>
      <c r="IGL116" s="376"/>
      <c r="IGM116" s="376"/>
      <c r="IGN116" s="376"/>
      <c r="IGO116" s="376"/>
      <c r="IGP116" s="376"/>
      <c r="IGQ116" s="376"/>
      <c r="IGR116" s="376"/>
      <c r="IGS116" s="376"/>
      <c r="IGT116" s="376"/>
      <c r="IGU116" s="376"/>
      <c r="IGV116" s="376"/>
      <c r="IGW116" s="376"/>
      <c r="IGX116" s="376"/>
      <c r="IGY116" s="376"/>
      <c r="IGZ116" s="376"/>
      <c r="IHA116" s="376"/>
      <c r="IHB116" s="376"/>
      <c r="IHC116" s="376"/>
      <c r="IHD116" s="376"/>
      <c r="IHE116" s="376"/>
      <c r="IHF116" s="376"/>
      <c r="IHG116" s="376"/>
      <c r="IHH116" s="376"/>
      <c r="IHI116" s="376"/>
      <c r="IHJ116" s="376"/>
      <c r="IHK116" s="376"/>
      <c r="IHL116" s="376"/>
      <c r="IHM116" s="376"/>
      <c r="IHN116" s="376"/>
      <c r="IHO116" s="376"/>
      <c r="IHP116" s="376"/>
      <c r="IHQ116" s="376"/>
      <c r="IHR116" s="376"/>
      <c r="IHS116" s="376"/>
      <c r="IHT116" s="376"/>
      <c r="IHU116" s="376"/>
      <c r="IHV116" s="376"/>
      <c r="IHW116" s="376"/>
      <c r="IHX116" s="376"/>
      <c r="IHY116" s="376"/>
      <c r="IHZ116" s="376"/>
      <c r="IIA116" s="376"/>
      <c r="IIB116" s="376"/>
      <c r="IIC116" s="376"/>
      <c r="IID116" s="376"/>
      <c r="IIE116" s="376"/>
      <c r="IIF116" s="376"/>
      <c r="IIG116" s="376"/>
      <c r="IIH116" s="376"/>
      <c r="III116" s="376"/>
      <c r="IIJ116" s="376"/>
      <c r="IIK116" s="376"/>
      <c r="IIL116" s="376"/>
      <c r="IIM116" s="376"/>
      <c r="IIN116" s="376"/>
      <c r="IIO116" s="376"/>
      <c r="IIP116" s="376"/>
      <c r="IIQ116" s="376"/>
      <c r="IIR116" s="376"/>
      <c r="IIS116" s="376"/>
      <c r="IIT116" s="376"/>
      <c r="IIU116" s="376"/>
      <c r="IIV116" s="376"/>
      <c r="IIW116" s="376"/>
      <c r="IIX116" s="376"/>
      <c r="IIY116" s="376"/>
      <c r="IIZ116" s="376"/>
      <c r="IJA116" s="376"/>
      <c r="IJB116" s="376"/>
      <c r="IJC116" s="376"/>
      <c r="IJD116" s="376"/>
      <c r="IJE116" s="376"/>
      <c r="IJF116" s="376"/>
      <c r="IJG116" s="376"/>
      <c r="IJH116" s="376"/>
      <c r="IJI116" s="376"/>
      <c r="IJJ116" s="376"/>
      <c r="IJK116" s="376"/>
      <c r="IJL116" s="376"/>
      <c r="IJM116" s="376"/>
      <c r="IJN116" s="376"/>
      <c r="IJO116" s="376"/>
      <c r="IJP116" s="376"/>
      <c r="IJQ116" s="376"/>
      <c r="IJR116" s="376"/>
      <c r="IJS116" s="376"/>
      <c r="IJT116" s="376"/>
      <c r="IJU116" s="376"/>
      <c r="IJV116" s="376"/>
      <c r="IJW116" s="376"/>
      <c r="IJX116" s="376"/>
      <c r="IJY116" s="376"/>
      <c r="IJZ116" s="376"/>
      <c r="IKA116" s="376"/>
      <c r="IKB116" s="376"/>
      <c r="IKC116" s="376"/>
      <c r="IKD116" s="376"/>
      <c r="IKE116" s="376"/>
      <c r="IKF116" s="376"/>
      <c r="IKG116" s="376"/>
      <c r="IKH116" s="376"/>
      <c r="IKI116" s="376"/>
      <c r="IKJ116" s="376"/>
      <c r="IKK116" s="376"/>
      <c r="IKL116" s="376"/>
      <c r="IKM116" s="376"/>
      <c r="IKN116" s="376"/>
      <c r="IKO116" s="376"/>
      <c r="IKP116" s="376"/>
      <c r="IKQ116" s="376"/>
      <c r="IKR116" s="376"/>
      <c r="IKS116" s="376"/>
      <c r="IKT116" s="376"/>
      <c r="IKU116" s="376"/>
      <c r="IKV116" s="376"/>
      <c r="IKW116" s="376"/>
      <c r="IKX116" s="376"/>
      <c r="IKY116" s="376"/>
      <c r="IKZ116" s="376"/>
      <c r="ILA116" s="376"/>
      <c r="ILB116" s="376"/>
      <c r="ILC116" s="376"/>
      <c r="ILD116" s="376"/>
      <c r="ILE116" s="376"/>
      <c r="ILF116" s="376"/>
      <c r="ILG116" s="376"/>
      <c r="ILH116" s="376"/>
      <c r="ILI116" s="376"/>
      <c r="ILJ116" s="376"/>
      <c r="ILK116" s="376"/>
      <c r="ILL116" s="376"/>
      <c r="ILM116" s="376"/>
      <c r="ILN116" s="376"/>
      <c r="ILO116" s="376"/>
      <c r="ILP116" s="376"/>
      <c r="ILQ116" s="376"/>
      <c r="ILR116" s="376"/>
      <c r="ILS116" s="376"/>
      <c r="ILT116" s="376"/>
      <c r="ILU116" s="376"/>
      <c r="ILV116" s="376"/>
      <c r="ILW116" s="376"/>
      <c r="ILX116" s="376"/>
      <c r="ILY116" s="376"/>
      <c r="ILZ116" s="376"/>
      <c r="IMA116" s="376"/>
      <c r="IMB116" s="376"/>
      <c r="IMC116" s="376"/>
      <c r="IMD116" s="376"/>
      <c r="IME116" s="376"/>
      <c r="IMF116" s="376"/>
      <c r="IMG116" s="376"/>
      <c r="IMH116" s="376"/>
      <c r="IMI116" s="376"/>
      <c r="IMJ116" s="376"/>
      <c r="IMK116" s="376"/>
      <c r="IML116" s="376"/>
      <c r="IMM116" s="376"/>
      <c r="IMN116" s="376"/>
      <c r="IMO116" s="376"/>
      <c r="IMP116" s="376"/>
      <c r="IMQ116" s="376"/>
      <c r="IMR116" s="376"/>
      <c r="IMS116" s="376"/>
      <c r="IMT116" s="376"/>
      <c r="IMU116" s="376"/>
      <c r="IMV116" s="376"/>
      <c r="IMW116" s="376"/>
      <c r="IMX116" s="376"/>
      <c r="IMY116" s="376"/>
      <c r="IMZ116" s="376"/>
      <c r="INA116" s="376"/>
      <c r="INB116" s="376"/>
      <c r="INC116" s="376"/>
      <c r="IND116" s="376"/>
      <c r="INE116" s="376"/>
      <c r="INF116" s="376"/>
      <c r="ING116" s="376"/>
      <c r="INH116" s="376"/>
      <c r="INI116" s="376"/>
      <c r="INJ116" s="376"/>
      <c r="INK116" s="376"/>
      <c r="INL116" s="376"/>
      <c r="INM116" s="376"/>
      <c r="INN116" s="376"/>
      <c r="INO116" s="376"/>
      <c r="INP116" s="376"/>
      <c r="INQ116" s="376"/>
      <c r="INR116" s="376"/>
      <c r="INS116" s="376"/>
      <c r="INT116" s="376"/>
      <c r="INU116" s="376"/>
      <c r="INV116" s="376"/>
      <c r="INW116" s="376"/>
      <c r="INX116" s="376"/>
      <c r="INY116" s="376"/>
      <c r="INZ116" s="376"/>
      <c r="IOA116" s="376"/>
      <c r="IOB116" s="376"/>
      <c r="IOC116" s="376"/>
      <c r="IOD116" s="376"/>
      <c r="IOE116" s="376"/>
      <c r="IOF116" s="376"/>
      <c r="IOG116" s="376"/>
      <c r="IOH116" s="376"/>
      <c r="IOI116" s="376"/>
      <c r="IOJ116" s="376"/>
      <c r="IOK116" s="376"/>
      <c r="IOL116" s="376"/>
      <c r="IOM116" s="376"/>
      <c r="ION116" s="376"/>
      <c r="IOO116" s="376"/>
      <c r="IOP116" s="376"/>
      <c r="IOQ116" s="376"/>
      <c r="IOR116" s="376"/>
      <c r="IOS116" s="376"/>
      <c r="IOT116" s="376"/>
      <c r="IOU116" s="376"/>
      <c r="IOV116" s="376"/>
      <c r="IOW116" s="376"/>
      <c r="IOX116" s="376"/>
      <c r="IOY116" s="376"/>
      <c r="IOZ116" s="376"/>
      <c r="IPA116" s="376"/>
      <c r="IPB116" s="376"/>
      <c r="IPC116" s="376"/>
      <c r="IPD116" s="376"/>
      <c r="IPE116" s="376"/>
      <c r="IPF116" s="376"/>
      <c r="IPG116" s="376"/>
      <c r="IPH116" s="376"/>
      <c r="IPI116" s="376"/>
      <c r="IPJ116" s="376"/>
      <c r="IPK116" s="376"/>
      <c r="IPL116" s="376"/>
      <c r="IPM116" s="376"/>
      <c r="IPN116" s="376"/>
      <c r="IPO116" s="376"/>
      <c r="IPP116" s="376"/>
      <c r="IPQ116" s="376"/>
      <c r="IPR116" s="376"/>
      <c r="IPS116" s="376"/>
      <c r="IPT116" s="376"/>
      <c r="IPU116" s="376"/>
      <c r="IPV116" s="376"/>
      <c r="IPW116" s="376"/>
      <c r="IPX116" s="376"/>
      <c r="IPY116" s="376"/>
      <c r="IPZ116" s="376"/>
      <c r="IQA116" s="376"/>
      <c r="IQB116" s="376"/>
      <c r="IQC116" s="376"/>
      <c r="IQD116" s="376"/>
      <c r="IQE116" s="376"/>
      <c r="IQF116" s="376"/>
      <c r="IQG116" s="376"/>
      <c r="IQH116" s="376"/>
      <c r="IQI116" s="376"/>
      <c r="IQJ116" s="376"/>
      <c r="IQK116" s="376"/>
      <c r="IQL116" s="376"/>
      <c r="IQM116" s="376"/>
      <c r="IQN116" s="376"/>
      <c r="IQO116" s="376"/>
      <c r="IQP116" s="376"/>
      <c r="IQQ116" s="376"/>
      <c r="IQR116" s="376"/>
      <c r="IQS116" s="376"/>
      <c r="IQT116" s="376"/>
      <c r="IQU116" s="376"/>
      <c r="IQV116" s="376"/>
      <c r="IQW116" s="376"/>
      <c r="IQX116" s="376"/>
      <c r="IQY116" s="376"/>
      <c r="IQZ116" s="376"/>
      <c r="IRA116" s="376"/>
      <c r="IRB116" s="376"/>
      <c r="IRC116" s="376"/>
      <c r="IRD116" s="376"/>
      <c r="IRE116" s="376"/>
      <c r="IRF116" s="376"/>
      <c r="IRG116" s="376"/>
      <c r="IRH116" s="376"/>
      <c r="IRI116" s="376"/>
      <c r="IRJ116" s="376"/>
      <c r="IRK116" s="376"/>
      <c r="IRL116" s="376"/>
      <c r="IRM116" s="376"/>
      <c r="IRN116" s="376"/>
      <c r="IRO116" s="376"/>
      <c r="IRP116" s="376"/>
      <c r="IRQ116" s="376"/>
      <c r="IRR116" s="376"/>
      <c r="IRS116" s="376"/>
      <c r="IRT116" s="376"/>
      <c r="IRU116" s="376"/>
      <c r="IRV116" s="376"/>
      <c r="IRW116" s="376"/>
      <c r="IRX116" s="376"/>
      <c r="IRY116" s="376"/>
      <c r="IRZ116" s="376"/>
      <c r="ISA116" s="376"/>
      <c r="ISB116" s="376"/>
      <c r="ISC116" s="376"/>
      <c r="ISD116" s="376"/>
      <c r="ISE116" s="376"/>
      <c r="ISF116" s="376"/>
      <c r="ISG116" s="376"/>
      <c r="ISH116" s="376"/>
      <c r="ISI116" s="376"/>
      <c r="ISJ116" s="376"/>
      <c r="ISK116" s="376"/>
      <c r="ISL116" s="376"/>
      <c r="ISM116" s="376"/>
      <c r="ISN116" s="376"/>
      <c r="ISO116" s="376"/>
      <c r="ISP116" s="376"/>
      <c r="ISQ116" s="376"/>
      <c r="ISR116" s="376"/>
      <c r="ISS116" s="376"/>
      <c r="IST116" s="376"/>
      <c r="ISU116" s="376"/>
      <c r="ISV116" s="376"/>
      <c r="ISW116" s="376"/>
      <c r="ISX116" s="376"/>
      <c r="ISY116" s="376"/>
      <c r="ISZ116" s="376"/>
      <c r="ITA116" s="376"/>
      <c r="ITB116" s="376"/>
      <c r="ITC116" s="376"/>
      <c r="ITD116" s="376"/>
      <c r="ITE116" s="376"/>
      <c r="ITF116" s="376"/>
      <c r="ITG116" s="376"/>
      <c r="ITH116" s="376"/>
      <c r="ITI116" s="376"/>
      <c r="ITJ116" s="376"/>
      <c r="ITK116" s="376"/>
      <c r="ITL116" s="376"/>
      <c r="ITM116" s="376"/>
      <c r="ITN116" s="376"/>
      <c r="ITO116" s="376"/>
      <c r="ITP116" s="376"/>
      <c r="ITQ116" s="376"/>
      <c r="ITR116" s="376"/>
      <c r="ITS116" s="376"/>
      <c r="ITT116" s="376"/>
      <c r="ITU116" s="376"/>
      <c r="ITV116" s="376"/>
      <c r="ITW116" s="376"/>
      <c r="ITX116" s="376"/>
      <c r="ITY116" s="376"/>
      <c r="ITZ116" s="376"/>
      <c r="IUA116" s="376"/>
      <c r="IUB116" s="376"/>
      <c r="IUC116" s="376"/>
      <c r="IUD116" s="376"/>
      <c r="IUE116" s="376"/>
      <c r="IUF116" s="376"/>
      <c r="IUG116" s="376"/>
      <c r="IUH116" s="376"/>
      <c r="IUI116" s="376"/>
      <c r="IUJ116" s="376"/>
      <c r="IUK116" s="376"/>
      <c r="IUL116" s="376"/>
      <c r="IUM116" s="376"/>
      <c r="IUN116" s="376"/>
      <c r="IUO116" s="376"/>
      <c r="IUP116" s="376"/>
      <c r="IUQ116" s="376"/>
      <c r="IUR116" s="376"/>
      <c r="IUS116" s="376"/>
      <c r="IUT116" s="376"/>
      <c r="IUU116" s="376"/>
      <c r="IUV116" s="376"/>
      <c r="IUW116" s="376"/>
      <c r="IUX116" s="376"/>
      <c r="IUY116" s="376"/>
      <c r="IUZ116" s="376"/>
      <c r="IVA116" s="376"/>
      <c r="IVB116" s="376"/>
      <c r="IVC116" s="376"/>
      <c r="IVD116" s="376"/>
      <c r="IVE116" s="376"/>
      <c r="IVF116" s="376"/>
      <c r="IVG116" s="376"/>
      <c r="IVH116" s="376"/>
      <c r="IVI116" s="376"/>
      <c r="IVJ116" s="376"/>
      <c r="IVK116" s="376"/>
      <c r="IVL116" s="376"/>
      <c r="IVM116" s="376"/>
      <c r="IVN116" s="376"/>
      <c r="IVO116" s="376"/>
      <c r="IVP116" s="376"/>
      <c r="IVQ116" s="376"/>
      <c r="IVR116" s="376"/>
      <c r="IVS116" s="376"/>
      <c r="IVT116" s="376"/>
      <c r="IVU116" s="376"/>
      <c r="IVV116" s="376"/>
      <c r="IVW116" s="376"/>
      <c r="IVX116" s="376"/>
      <c r="IVY116" s="376"/>
      <c r="IVZ116" s="376"/>
      <c r="IWA116" s="376"/>
      <c r="IWB116" s="376"/>
      <c r="IWC116" s="376"/>
      <c r="IWD116" s="376"/>
      <c r="IWE116" s="376"/>
      <c r="IWF116" s="376"/>
      <c r="IWG116" s="376"/>
      <c r="IWH116" s="376"/>
      <c r="IWI116" s="376"/>
      <c r="IWJ116" s="376"/>
      <c r="IWK116" s="376"/>
      <c r="IWL116" s="376"/>
      <c r="IWM116" s="376"/>
      <c r="IWN116" s="376"/>
      <c r="IWO116" s="376"/>
      <c r="IWP116" s="376"/>
      <c r="IWQ116" s="376"/>
      <c r="IWR116" s="376"/>
      <c r="IWS116" s="376"/>
      <c r="IWT116" s="376"/>
      <c r="IWU116" s="376"/>
      <c r="IWV116" s="376"/>
      <c r="IWW116" s="376"/>
      <c r="IWX116" s="376"/>
      <c r="IWY116" s="376"/>
      <c r="IWZ116" s="376"/>
      <c r="IXA116" s="376"/>
      <c r="IXB116" s="376"/>
      <c r="IXC116" s="376"/>
      <c r="IXD116" s="376"/>
      <c r="IXE116" s="376"/>
      <c r="IXF116" s="376"/>
      <c r="IXG116" s="376"/>
      <c r="IXH116" s="376"/>
      <c r="IXI116" s="376"/>
      <c r="IXJ116" s="376"/>
      <c r="IXK116" s="376"/>
      <c r="IXL116" s="376"/>
      <c r="IXM116" s="376"/>
      <c r="IXN116" s="376"/>
      <c r="IXO116" s="376"/>
      <c r="IXP116" s="376"/>
      <c r="IXQ116" s="376"/>
      <c r="IXR116" s="376"/>
      <c r="IXS116" s="376"/>
      <c r="IXT116" s="376"/>
      <c r="IXU116" s="376"/>
      <c r="IXV116" s="376"/>
      <c r="IXW116" s="376"/>
      <c r="IXX116" s="376"/>
      <c r="IXY116" s="376"/>
      <c r="IXZ116" s="376"/>
      <c r="IYA116" s="376"/>
      <c r="IYB116" s="376"/>
      <c r="IYC116" s="376"/>
      <c r="IYD116" s="376"/>
      <c r="IYE116" s="376"/>
      <c r="IYF116" s="376"/>
      <c r="IYG116" s="376"/>
      <c r="IYH116" s="376"/>
      <c r="IYI116" s="376"/>
      <c r="IYJ116" s="376"/>
      <c r="IYK116" s="376"/>
      <c r="IYL116" s="376"/>
      <c r="IYM116" s="376"/>
      <c r="IYN116" s="376"/>
      <c r="IYO116" s="376"/>
      <c r="IYP116" s="376"/>
      <c r="IYQ116" s="376"/>
      <c r="IYR116" s="376"/>
      <c r="IYS116" s="376"/>
      <c r="IYT116" s="376"/>
      <c r="IYU116" s="376"/>
      <c r="IYV116" s="376"/>
      <c r="IYW116" s="376"/>
      <c r="IYX116" s="376"/>
      <c r="IYY116" s="376"/>
      <c r="IYZ116" s="376"/>
      <c r="IZA116" s="376"/>
      <c r="IZB116" s="376"/>
      <c r="IZC116" s="376"/>
      <c r="IZD116" s="376"/>
      <c r="IZE116" s="376"/>
      <c r="IZF116" s="376"/>
      <c r="IZG116" s="376"/>
      <c r="IZH116" s="376"/>
      <c r="IZI116" s="376"/>
      <c r="IZJ116" s="376"/>
      <c r="IZK116" s="376"/>
      <c r="IZL116" s="376"/>
      <c r="IZM116" s="376"/>
      <c r="IZN116" s="376"/>
      <c r="IZO116" s="376"/>
      <c r="IZP116" s="376"/>
      <c r="IZQ116" s="376"/>
      <c r="IZR116" s="376"/>
      <c r="IZS116" s="376"/>
      <c r="IZT116" s="376"/>
      <c r="IZU116" s="376"/>
      <c r="IZV116" s="376"/>
      <c r="IZW116" s="376"/>
      <c r="IZX116" s="376"/>
      <c r="IZY116" s="376"/>
      <c r="IZZ116" s="376"/>
      <c r="JAA116" s="376"/>
      <c r="JAB116" s="376"/>
      <c r="JAC116" s="376"/>
      <c r="JAD116" s="376"/>
      <c r="JAE116" s="376"/>
      <c r="JAF116" s="376"/>
      <c r="JAG116" s="376"/>
      <c r="JAH116" s="376"/>
      <c r="JAI116" s="376"/>
      <c r="JAJ116" s="376"/>
      <c r="JAK116" s="376"/>
      <c r="JAL116" s="376"/>
      <c r="JAM116" s="376"/>
      <c r="JAN116" s="376"/>
      <c r="JAO116" s="376"/>
      <c r="JAP116" s="376"/>
      <c r="JAQ116" s="376"/>
      <c r="JAR116" s="376"/>
      <c r="JAS116" s="376"/>
      <c r="JAT116" s="376"/>
      <c r="JAU116" s="376"/>
      <c r="JAV116" s="376"/>
      <c r="JAW116" s="376"/>
      <c r="JAX116" s="376"/>
      <c r="JAY116" s="376"/>
      <c r="JAZ116" s="376"/>
      <c r="JBA116" s="376"/>
      <c r="JBB116" s="376"/>
      <c r="JBC116" s="376"/>
      <c r="JBD116" s="376"/>
      <c r="JBE116" s="376"/>
      <c r="JBF116" s="376"/>
      <c r="JBG116" s="376"/>
      <c r="JBH116" s="376"/>
      <c r="JBI116" s="376"/>
      <c r="JBJ116" s="376"/>
      <c r="JBK116" s="376"/>
      <c r="JBL116" s="376"/>
      <c r="JBM116" s="376"/>
      <c r="JBN116" s="376"/>
      <c r="JBO116" s="376"/>
      <c r="JBP116" s="376"/>
      <c r="JBQ116" s="376"/>
      <c r="JBR116" s="376"/>
      <c r="JBS116" s="376"/>
      <c r="JBT116" s="376"/>
      <c r="JBU116" s="376"/>
      <c r="JBV116" s="376"/>
      <c r="JBW116" s="376"/>
      <c r="JBX116" s="376"/>
      <c r="JBY116" s="376"/>
      <c r="JBZ116" s="376"/>
      <c r="JCA116" s="376"/>
      <c r="JCB116" s="376"/>
      <c r="JCC116" s="376"/>
      <c r="JCD116" s="376"/>
      <c r="JCE116" s="376"/>
      <c r="JCF116" s="376"/>
      <c r="JCG116" s="376"/>
      <c r="JCH116" s="376"/>
      <c r="JCI116" s="376"/>
      <c r="JCJ116" s="376"/>
      <c r="JCK116" s="376"/>
      <c r="JCL116" s="376"/>
      <c r="JCM116" s="376"/>
      <c r="JCN116" s="376"/>
      <c r="JCO116" s="376"/>
      <c r="JCP116" s="376"/>
      <c r="JCQ116" s="376"/>
      <c r="JCR116" s="376"/>
      <c r="JCS116" s="376"/>
      <c r="JCT116" s="376"/>
      <c r="JCU116" s="376"/>
      <c r="JCV116" s="376"/>
      <c r="JCW116" s="376"/>
      <c r="JCX116" s="376"/>
      <c r="JCY116" s="376"/>
      <c r="JCZ116" s="376"/>
      <c r="JDA116" s="376"/>
      <c r="JDB116" s="376"/>
      <c r="JDC116" s="376"/>
      <c r="JDD116" s="376"/>
      <c r="JDE116" s="376"/>
      <c r="JDF116" s="376"/>
      <c r="JDG116" s="376"/>
      <c r="JDH116" s="376"/>
      <c r="JDI116" s="376"/>
      <c r="JDJ116" s="376"/>
      <c r="JDK116" s="376"/>
      <c r="JDL116" s="376"/>
      <c r="JDM116" s="376"/>
      <c r="JDN116" s="376"/>
      <c r="JDO116" s="376"/>
      <c r="JDP116" s="376"/>
      <c r="JDQ116" s="376"/>
      <c r="JDR116" s="376"/>
      <c r="JDS116" s="376"/>
      <c r="JDT116" s="376"/>
      <c r="JDU116" s="376"/>
      <c r="JDV116" s="376"/>
      <c r="JDW116" s="376"/>
      <c r="JDX116" s="376"/>
      <c r="JDY116" s="376"/>
      <c r="JDZ116" s="376"/>
      <c r="JEA116" s="376"/>
      <c r="JEB116" s="376"/>
      <c r="JEC116" s="376"/>
      <c r="JED116" s="376"/>
      <c r="JEE116" s="376"/>
      <c r="JEF116" s="376"/>
      <c r="JEG116" s="376"/>
      <c r="JEH116" s="376"/>
      <c r="JEI116" s="376"/>
      <c r="JEJ116" s="376"/>
      <c r="JEK116" s="376"/>
      <c r="JEL116" s="376"/>
      <c r="JEM116" s="376"/>
      <c r="JEN116" s="376"/>
      <c r="JEO116" s="376"/>
      <c r="JEP116" s="376"/>
      <c r="JEQ116" s="376"/>
      <c r="JER116" s="376"/>
      <c r="JES116" s="376"/>
      <c r="JET116" s="376"/>
      <c r="JEU116" s="376"/>
      <c r="JEV116" s="376"/>
      <c r="JEW116" s="376"/>
      <c r="JEX116" s="376"/>
      <c r="JEY116" s="376"/>
      <c r="JEZ116" s="376"/>
      <c r="JFA116" s="376"/>
      <c r="JFB116" s="376"/>
      <c r="JFC116" s="376"/>
      <c r="JFD116" s="376"/>
      <c r="JFE116" s="376"/>
      <c r="JFF116" s="376"/>
      <c r="JFG116" s="376"/>
      <c r="JFH116" s="376"/>
      <c r="JFI116" s="376"/>
      <c r="JFJ116" s="376"/>
      <c r="JFK116" s="376"/>
      <c r="JFL116" s="376"/>
      <c r="JFM116" s="376"/>
      <c r="JFN116" s="376"/>
      <c r="JFO116" s="376"/>
      <c r="JFP116" s="376"/>
      <c r="JFQ116" s="376"/>
      <c r="JFR116" s="376"/>
      <c r="JFS116" s="376"/>
      <c r="JFT116" s="376"/>
      <c r="JFU116" s="376"/>
      <c r="JFV116" s="376"/>
      <c r="JFW116" s="376"/>
      <c r="JFX116" s="376"/>
      <c r="JFY116" s="376"/>
      <c r="JFZ116" s="376"/>
      <c r="JGA116" s="376"/>
      <c r="JGB116" s="376"/>
      <c r="JGC116" s="376"/>
      <c r="JGD116" s="376"/>
      <c r="JGE116" s="376"/>
      <c r="JGF116" s="376"/>
      <c r="JGG116" s="376"/>
      <c r="JGH116" s="376"/>
      <c r="JGI116" s="376"/>
      <c r="JGJ116" s="376"/>
      <c r="JGK116" s="376"/>
      <c r="JGL116" s="376"/>
      <c r="JGM116" s="376"/>
      <c r="JGN116" s="376"/>
      <c r="JGO116" s="376"/>
      <c r="JGP116" s="376"/>
      <c r="JGQ116" s="376"/>
      <c r="JGR116" s="376"/>
      <c r="JGS116" s="376"/>
      <c r="JGT116" s="376"/>
      <c r="JGU116" s="376"/>
      <c r="JGV116" s="376"/>
      <c r="JGW116" s="376"/>
      <c r="JGX116" s="376"/>
      <c r="JGY116" s="376"/>
      <c r="JGZ116" s="376"/>
      <c r="JHA116" s="376"/>
      <c r="JHB116" s="376"/>
      <c r="JHC116" s="376"/>
      <c r="JHD116" s="376"/>
      <c r="JHE116" s="376"/>
      <c r="JHF116" s="376"/>
      <c r="JHG116" s="376"/>
      <c r="JHH116" s="376"/>
      <c r="JHI116" s="376"/>
      <c r="JHJ116" s="376"/>
      <c r="JHK116" s="376"/>
      <c r="JHL116" s="376"/>
      <c r="JHM116" s="376"/>
      <c r="JHN116" s="376"/>
      <c r="JHO116" s="376"/>
      <c r="JHP116" s="376"/>
      <c r="JHQ116" s="376"/>
      <c r="JHR116" s="376"/>
      <c r="JHS116" s="376"/>
      <c r="JHT116" s="376"/>
      <c r="JHU116" s="376"/>
      <c r="JHV116" s="376"/>
      <c r="JHW116" s="376"/>
      <c r="JHX116" s="376"/>
      <c r="JHY116" s="376"/>
      <c r="JHZ116" s="376"/>
      <c r="JIA116" s="376"/>
      <c r="JIB116" s="376"/>
      <c r="JIC116" s="376"/>
      <c r="JID116" s="376"/>
      <c r="JIE116" s="376"/>
      <c r="JIF116" s="376"/>
      <c r="JIG116" s="376"/>
      <c r="JIH116" s="376"/>
      <c r="JII116" s="376"/>
      <c r="JIJ116" s="376"/>
      <c r="JIK116" s="376"/>
      <c r="JIL116" s="376"/>
      <c r="JIM116" s="376"/>
      <c r="JIN116" s="376"/>
      <c r="JIO116" s="376"/>
      <c r="JIP116" s="376"/>
      <c r="JIQ116" s="376"/>
      <c r="JIR116" s="376"/>
      <c r="JIS116" s="376"/>
      <c r="JIT116" s="376"/>
      <c r="JIU116" s="376"/>
      <c r="JIV116" s="376"/>
      <c r="JIW116" s="376"/>
      <c r="JIX116" s="376"/>
      <c r="JIY116" s="376"/>
      <c r="JIZ116" s="376"/>
      <c r="JJA116" s="376"/>
      <c r="JJB116" s="376"/>
      <c r="JJC116" s="376"/>
      <c r="JJD116" s="376"/>
      <c r="JJE116" s="376"/>
      <c r="JJF116" s="376"/>
      <c r="JJG116" s="376"/>
      <c r="JJH116" s="376"/>
      <c r="JJI116" s="376"/>
      <c r="JJJ116" s="376"/>
      <c r="JJK116" s="376"/>
      <c r="JJL116" s="376"/>
      <c r="JJM116" s="376"/>
      <c r="JJN116" s="376"/>
      <c r="JJO116" s="376"/>
      <c r="JJP116" s="376"/>
      <c r="JJQ116" s="376"/>
      <c r="JJR116" s="376"/>
      <c r="JJS116" s="376"/>
      <c r="JJT116" s="376"/>
      <c r="JJU116" s="376"/>
      <c r="JJV116" s="376"/>
      <c r="JJW116" s="376"/>
      <c r="JJX116" s="376"/>
      <c r="JJY116" s="376"/>
      <c r="JJZ116" s="376"/>
      <c r="JKA116" s="376"/>
      <c r="JKB116" s="376"/>
      <c r="JKC116" s="376"/>
      <c r="JKD116" s="376"/>
      <c r="JKE116" s="376"/>
      <c r="JKF116" s="376"/>
      <c r="JKG116" s="376"/>
      <c r="JKH116" s="376"/>
      <c r="JKI116" s="376"/>
      <c r="JKJ116" s="376"/>
      <c r="JKK116" s="376"/>
      <c r="JKL116" s="376"/>
      <c r="JKM116" s="376"/>
      <c r="JKN116" s="376"/>
      <c r="JKO116" s="376"/>
      <c r="JKP116" s="376"/>
      <c r="JKQ116" s="376"/>
      <c r="JKR116" s="376"/>
      <c r="JKS116" s="376"/>
      <c r="JKT116" s="376"/>
      <c r="JKU116" s="376"/>
      <c r="JKV116" s="376"/>
      <c r="JKW116" s="376"/>
      <c r="JKX116" s="376"/>
      <c r="JKY116" s="376"/>
      <c r="JKZ116" s="376"/>
      <c r="JLA116" s="376"/>
      <c r="JLB116" s="376"/>
      <c r="JLC116" s="376"/>
      <c r="JLD116" s="376"/>
      <c r="JLE116" s="376"/>
      <c r="JLF116" s="376"/>
      <c r="JLG116" s="376"/>
      <c r="JLH116" s="376"/>
      <c r="JLI116" s="376"/>
      <c r="JLJ116" s="376"/>
      <c r="JLK116" s="376"/>
      <c r="JLL116" s="376"/>
      <c r="JLM116" s="376"/>
      <c r="JLN116" s="376"/>
      <c r="JLO116" s="376"/>
      <c r="JLP116" s="376"/>
      <c r="JLQ116" s="376"/>
      <c r="JLR116" s="376"/>
      <c r="JLS116" s="376"/>
      <c r="JLT116" s="376"/>
      <c r="JLU116" s="376"/>
      <c r="JLV116" s="376"/>
      <c r="JLW116" s="376"/>
      <c r="JLX116" s="376"/>
      <c r="JLY116" s="376"/>
      <c r="JLZ116" s="376"/>
      <c r="JMA116" s="376"/>
      <c r="JMB116" s="376"/>
      <c r="JMC116" s="376"/>
      <c r="JMD116" s="376"/>
      <c r="JME116" s="376"/>
      <c r="JMF116" s="376"/>
      <c r="JMG116" s="376"/>
      <c r="JMH116" s="376"/>
      <c r="JMI116" s="376"/>
      <c r="JMJ116" s="376"/>
      <c r="JMK116" s="376"/>
      <c r="JML116" s="376"/>
      <c r="JMM116" s="376"/>
      <c r="JMN116" s="376"/>
      <c r="JMO116" s="376"/>
      <c r="JMP116" s="376"/>
      <c r="JMQ116" s="376"/>
      <c r="JMR116" s="376"/>
      <c r="JMS116" s="376"/>
      <c r="JMT116" s="376"/>
      <c r="JMU116" s="376"/>
      <c r="JMV116" s="376"/>
      <c r="JMW116" s="376"/>
      <c r="JMX116" s="376"/>
      <c r="JMY116" s="376"/>
      <c r="JMZ116" s="376"/>
      <c r="JNA116" s="376"/>
      <c r="JNB116" s="376"/>
      <c r="JNC116" s="376"/>
      <c r="JND116" s="376"/>
      <c r="JNE116" s="376"/>
      <c r="JNF116" s="376"/>
      <c r="JNG116" s="376"/>
      <c r="JNH116" s="376"/>
      <c r="JNI116" s="376"/>
      <c r="JNJ116" s="376"/>
      <c r="JNK116" s="376"/>
      <c r="JNL116" s="376"/>
      <c r="JNM116" s="376"/>
      <c r="JNN116" s="376"/>
      <c r="JNO116" s="376"/>
      <c r="JNP116" s="376"/>
      <c r="JNQ116" s="376"/>
      <c r="JNR116" s="376"/>
      <c r="JNS116" s="376"/>
      <c r="JNT116" s="376"/>
      <c r="JNU116" s="376"/>
      <c r="JNV116" s="376"/>
      <c r="JNW116" s="376"/>
      <c r="JNX116" s="376"/>
      <c r="JNY116" s="376"/>
      <c r="JNZ116" s="376"/>
      <c r="JOA116" s="376"/>
      <c r="JOB116" s="376"/>
      <c r="JOC116" s="376"/>
      <c r="JOD116" s="376"/>
      <c r="JOE116" s="376"/>
      <c r="JOF116" s="376"/>
      <c r="JOG116" s="376"/>
      <c r="JOH116" s="376"/>
      <c r="JOI116" s="376"/>
      <c r="JOJ116" s="376"/>
      <c r="JOK116" s="376"/>
      <c r="JOL116" s="376"/>
      <c r="JOM116" s="376"/>
      <c r="JON116" s="376"/>
      <c r="JOO116" s="376"/>
      <c r="JOP116" s="376"/>
      <c r="JOQ116" s="376"/>
      <c r="JOR116" s="376"/>
      <c r="JOS116" s="376"/>
      <c r="JOT116" s="376"/>
      <c r="JOU116" s="376"/>
      <c r="JOV116" s="376"/>
      <c r="JOW116" s="376"/>
      <c r="JOX116" s="376"/>
      <c r="JOY116" s="376"/>
      <c r="JOZ116" s="376"/>
      <c r="JPA116" s="376"/>
      <c r="JPB116" s="376"/>
      <c r="JPC116" s="376"/>
      <c r="JPD116" s="376"/>
      <c r="JPE116" s="376"/>
      <c r="JPF116" s="376"/>
      <c r="JPG116" s="376"/>
      <c r="JPH116" s="376"/>
      <c r="JPI116" s="376"/>
      <c r="JPJ116" s="376"/>
      <c r="JPK116" s="376"/>
      <c r="JPL116" s="376"/>
      <c r="JPM116" s="376"/>
      <c r="JPN116" s="376"/>
      <c r="JPO116" s="376"/>
      <c r="JPP116" s="376"/>
      <c r="JPQ116" s="376"/>
      <c r="JPR116" s="376"/>
      <c r="JPS116" s="376"/>
      <c r="JPT116" s="376"/>
      <c r="JPU116" s="376"/>
      <c r="JPV116" s="376"/>
      <c r="JPW116" s="376"/>
      <c r="JPX116" s="376"/>
      <c r="JPY116" s="376"/>
      <c r="JPZ116" s="376"/>
      <c r="JQA116" s="376"/>
      <c r="JQB116" s="376"/>
      <c r="JQC116" s="376"/>
      <c r="JQD116" s="376"/>
      <c r="JQE116" s="376"/>
      <c r="JQF116" s="376"/>
      <c r="JQG116" s="376"/>
      <c r="JQH116" s="376"/>
      <c r="JQI116" s="376"/>
      <c r="JQJ116" s="376"/>
      <c r="JQK116" s="376"/>
      <c r="JQL116" s="376"/>
      <c r="JQM116" s="376"/>
      <c r="JQN116" s="376"/>
      <c r="JQO116" s="376"/>
      <c r="JQP116" s="376"/>
      <c r="JQQ116" s="376"/>
      <c r="JQR116" s="376"/>
      <c r="JQS116" s="376"/>
      <c r="JQT116" s="376"/>
      <c r="JQU116" s="376"/>
      <c r="JQV116" s="376"/>
      <c r="JQW116" s="376"/>
      <c r="JQX116" s="376"/>
      <c r="JQY116" s="376"/>
      <c r="JQZ116" s="376"/>
      <c r="JRA116" s="376"/>
      <c r="JRB116" s="376"/>
      <c r="JRC116" s="376"/>
      <c r="JRD116" s="376"/>
      <c r="JRE116" s="376"/>
      <c r="JRF116" s="376"/>
      <c r="JRG116" s="376"/>
      <c r="JRH116" s="376"/>
      <c r="JRI116" s="376"/>
      <c r="JRJ116" s="376"/>
      <c r="JRK116" s="376"/>
      <c r="JRL116" s="376"/>
      <c r="JRM116" s="376"/>
      <c r="JRN116" s="376"/>
      <c r="JRO116" s="376"/>
      <c r="JRP116" s="376"/>
      <c r="JRQ116" s="376"/>
      <c r="JRR116" s="376"/>
      <c r="JRS116" s="376"/>
      <c r="JRT116" s="376"/>
      <c r="JRU116" s="376"/>
      <c r="JRV116" s="376"/>
      <c r="JRW116" s="376"/>
      <c r="JRX116" s="376"/>
      <c r="JRY116" s="376"/>
      <c r="JRZ116" s="376"/>
      <c r="JSA116" s="376"/>
      <c r="JSB116" s="376"/>
      <c r="JSC116" s="376"/>
      <c r="JSD116" s="376"/>
      <c r="JSE116" s="376"/>
      <c r="JSF116" s="376"/>
      <c r="JSG116" s="376"/>
      <c r="JSH116" s="376"/>
      <c r="JSI116" s="376"/>
      <c r="JSJ116" s="376"/>
      <c r="JSK116" s="376"/>
      <c r="JSL116" s="376"/>
      <c r="JSM116" s="376"/>
      <c r="JSN116" s="376"/>
      <c r="JSO116" s="376"/>
      <c r="JSP116" s="376"/>
      <c r="JSQ116" s="376"/>
      <c r="JSR116" s="376"/>
      <c r="JSS116" s="376"/>
      <c r="JST116" s="376"/>
      <c r="JSU116" s="376"/>
      <c r="JSV116" s="376"/>
      <c r="JSW116" s="376"/>
      <c r="JSX116" s="376"/>
      <c r="JSY116" s="376"/>
      <c r="JSZ116" s="376"/>
      <c r="JTA116" s="376"/>
      <c r="JTB116" s="376"/>
      <c r="JTC116" s="376"/>
      <c r="JTD116" s="376"/>
      <c r="JTE116" s="376"/>
      <c r="JTF116" s="376"/>
      <c r="JTG116" s="376"/>
      <c r="JTH116" s="376"/>
      <c r="JTI116" s="376"/>
      <c r="JTJ116" s="376"/>
      <c r="JTK116" s="376"/>
      <c r="JTL116" s="376"/>
      <c r="JTM116" s="376"/>
      <c r="JTN116" s="376"/>
      <c r="JTO116" s="376"/>
      <c r="JTP116" s="376"/>
      <c r="JTQ116" s="376"/>
      <c r="JTR116" s="376"/>
      <c r="JTS116" s="376"/>
      <c r="JTT116" s="376"/>
      <c r="JTU116" s="376"/>
      <c r="JTV116" s="376"/>
      <c r="JTW116" s="376"/>
      <c r="JTX116" s="376"/>
      <c r="JTY116" s="376"/>
      <c r="JTZ116" s="376"/>
      <c r="JUA116" s="376"/>
      <c r="JUB116" s="376"/>
      <c r="JUC116" s="376"/>
      <c r="JUD116" s="376"/>
      <c r="JUE116" s="376"/>
      <c r="JUF116" s="376"/>
      <c r="JUG116" s="376"/>
      <c r="JUH116" s="376"/>
      <c r="JUI116" s="376"/>
      <c r="JUJ116" s="376"/>
      <c r="JUK116" s="376"/>
      <c r="JUL116" s="376"/>
      <c r="JUM116" s="376"/>
      <c r="JUN116" s="376"/>
      <c r="JUO116" s="376"/>
      <c r="JUP116" s="376"/>
      <c r="JUQ116" s="376"/>
      <c r="JUR116" s="376"/>
      <c r="JUS116" s="376"/>
      <c r="JUT116" s="376"/>
      <c r="JUU116" s="376"/>
      <c r="JUV116" s="376"/>
      <c r="JUW116" s="376"/>
      <c r="JUX116" s="376"/>
      <c r="JUY116" s="376"/>
      <c r="JUZ116" s="376"/>
      <c r="JVA116" s="376"/>
      <c r="JVB116" s="376"/>
      <c r="JVC116" s="376"/>
      <c r="JVD116" s="376"/>
      <c r="JVE116" s="376"/>
      <c r="JVF116" s="376"/>
      <c r="JVG116" s="376"/>
      <c r="JVH116" s="376"/>
      <c r="JVI116" s="376"/>
      <c r="JVJ116" s="376"/>
      <c r="JVK116" s="376"/>
      <c r="JVL116" s="376"/>
      <c r="JVM116" s="376"/>
      <c r="JVN116" s="376"/>
      <c r="JVO116" s="376"/>
      <c r="JVP116" s="376"/>
      <c r="JVQ116" s="376"/>
      <c r="JVR116" s="376"/>
      <c r="JVS116" s="376"/>
      <c r="JVT116" s="376"/>
      <c r="JVU116" s="376"/>
      <c r="JVV116" s="376"/>
      <c r="JVW116" s="376"/>
      <c r="JVX116" s="376"/>
      <c r="JVY116" s="376"/>
      <c r="JVZ116" s="376"/>
      <c r="JWA116" s="376"/>
      <c r="JWB116" s="376"/>
      <c r="JWC116" s="376"/>
      <c r="JWD116" s="376"/>
      <c r="JWE116" s="376"/>
      <c r="JWF116" s="376"/>
      <c r="JWG116" s="376"/>
      <c r="JWH116" s="376"/>
      <c r="JWI116" s="376"/>
      <c r="JWJ116" s="376"/>
      <c r="JWK116" s="376"/>
      <c r="JWL116" s="376"/>
      <c r="JWM116" s="376"/>
      <c r="JWN116" s="376"/>
      <c r="JWO116" s="376"/>
      <c r="JWP116" s="376"/>
      <c r="JWQ116" s="376"/>
      <c r="JWR116" s="376"/>
      <c r="JWS116" s="376"/>
      <c r="JWT116" s="376"/>
      <c r="JWU116" s="376"/>
      <c r="JWV116" s="376"/>
      <c r="JWW116" s="376"/>
      <c r="JWX116" s="376"/>
      <c r="JWY116" s="376"/>
      <c r="JWZ116" s="376"/>
      <c r="JXA116" s="376"/>
      <c r="JXB116" s="376"/>
      <c r="JXC116" s="376"/>
      <c r="JXD116" s="376"/>
      <c r="JXE116" s="376"/>
      <c r="JXF116" s="376"/>
      <c r="JXG116" s="376"/>
      <c r="JXH116" s="376"/>
      <c r="JXI116" s="376"/>
      <c r="JXJ116" s="376"/>
      <c r="JXK116" s="376"/>
      <c r="JXL116" s="376"/>
      <c r="JXM116" s="376"/>
      <c r="JXN116" s="376"/>
      <c r="JXO116" s="376"/>
      <c r="JXP116" s="376"/>
      <c r="JXQ116" s="376"/>
      <c r="JXR116" s="376"/>
      <c r="JXS116" s="376"/>
      <c r="JXT116" s="376"/>
      <c r="JXU116" s="376"/>
      <c r="JXV116" s="376"/>
      <c r="JXW116" s="376"/>
      <c r="JXX116" s="376"/>
      <c r="JXY116" s="376"/>
      <c r="JXZ116" s="376"/>
      <c r="JYA116" s="376"/>
      <c r="JYB116" s="376"/>
      <c r="JYC116" s="376"/>
      <c r="JYD116" s="376"/>
      <c r="JYE116" s="376"/>
      <c r="JYF116" s="376"/>
      <c r="JYG116" s="376"/>
      <c r="JYH116" s="376"/>
      <c r="JYI116" s="376"/>
      <c r="JYJ116" s="376"/>
      <c r="JYK116" s="376"/>
      <c r="JYL116" s="376"/>
      <c r="JYM116" s="376"/>
      <c r="JYN116" s="376"/>
      <c r="JYO116" s="376"/>
      <c r="JYP116" s="376"/>
      <c r="JYQ116" s="376"/>
      <c r="JYR116" s="376"/>
      <c r="JYS116" s="376"/>
      <c r="JYT116" s="376"/>
      <c r="JYU116" s="376"/>
      <c r="JYV116" s="376"/>
      <c r="JYW116" s="376"/>
      <c r="JYX116" s="376"/>
      <c r="JYY116" s="376"/>
      <c r="JYZ116" s="376"/>
      <c r="JZA116" s="376"/>
      <c r="JZB116" s="376"/>
      <c r="JZC116" s="376"/>
      <c r="JZD116" s="376"/>
      <c r="JZE116" s="376"/>
      <c r="JZF116" s="376"/>
      <c r="JZG116" s="376"/>
      <c r="JZH116" s="376"/>
      <c r="JZI116" s="376"/>
      <c r="JZJ116" s="376"/>
      <c r="JZK116" s="376"/>
      <c r="JZL116" s="376"/>
      <c r="JZM116" s="376"/>
      <c r="JZN116" s="376"/>
      <c r="JZO116" s="376"/>
      <c r="JZP116" s="376"/>
      <c r="JZQ116" s="376"/>
      <c r="JZR116" s="376"/>
      <c r="JZS116" s="376"/>
      <c r="JZT116" s="376"/>
      <c r="JZU116" s="376"/>
      <c r="JZV116" s="376"/>
      <c r="JZW116" s="376"/>
      <c r="JZX116" s="376"/>
      <c r="JZY116" s="376"/>
      <c r="JZZ116" s="376"/>
      <c r="KAA116" s="376"/>
      <c r="KAB116" s="376"/>
      <c r="KAC116" s="376"/>
      <c r="KAD116" s="376"/>
      <c r="KAE116" s="376"/>
      <c r="KAF116" s="376"/>
      <c r="KAG116" s="376"/>
      <c r="KAH116" s="376"/>
      <c r="KAI116" s="376"/>
      <c r="KAJ116" s="376"/>
      <c r="KAK116" s="376"/>
      <c r="KAL116" s="376"/>
      <c r="KAM116" s="376"/>
      <c r="KAN116" s="376"/>
      <c r="KAO116" s="376"/>
      <c r="KAP116" s="376"/>
      <c r="KAQ116" s="376"/>
      <c r="KAR116" s="376"/>
      <c r="KAS116" s="376"/>
      <c r="KAT116" s="376"/>
      <c r="KAU116" s="376"/>
      <c r="KAV116" s="376"/>
      <c r="KAW116" s="376"/>
      <c r="KAX116" s="376"/>
      <c r="KAY116" s="376"/>
      <c r="KAZ116" s="376"/>
      <c r="KBA116" s="376"/>
      <c r="KBB116" s="376"/>
      <c r="KBC116" s="376"/>
      <c r="KBD116" s="376"/>
      <c r="KBE116" s="376"/>
      <c r="KBF116" s="376"/>
      <c r="KBG116" s="376"/>
      <c r="KBH116" s="376"/>
      <c r="KBI116" s="376"/>
      <c r="KBJ116" s="376"/>
      <c r="KBK116" s="376"/>
      <c r="KBL116" s="376"/>
      <c r="KBM116" s="376"/>
      <c r="KBN116" s="376"/>
      <c r="KBO116" s="376"/>
      <c r="KBP116" s="376"/>
      <c r="KBQ116" s="376"/>
      <c r="KBR116" s="376"/>
      <c r="KBS116" s="376"/>
      <c r="KBT116" s="376"/>
      <c r="KBU116" s="376"/>
      <c r="KBV116" s="376"/>
      <c r="KBW116" s="376"/>
      <c r="KBX116" s="376"/>
      <c r="KBY116" s="376"/>
      <c r="KBZ116" s="376"/>
      <c r="KCA116" s="376"/>
      <c r="KCB116" s="376"/>
      <c r="KCC116" s="376"/>
      <c r="KCD116" s="376"/>
      <c r="KCE116" s="376"/>
      <c r="KCF116" s="376"/>
      <c r="KCG116" s="376"/>
      <c r="KCH116" s="376"/>
      <c r="KCI116" s="376"/>
      <c r="KCJ116" s="376"/>
      <c r="KCK116" s="376"/>
      <c r="KCL116" s="376"/>
      <c r="KCM116" s="376"/>
      <c r="KCN116" s="376"/>
      <c r="KCO116" s="376"/>
      <c r="KCP116" s="376"/>
      <c r="KCQ116" s="376"/>
      <c r="KCR116" s="376"/>
      <c r="KCS116" s="376"/>
      <c r="KCT116" s="376"/>
      <c r="KCU116" s="376"/>
      <c r="KCV116" s="376"/>
      <c r="KCW116" s="376"/>
      <c r="KCX116" s="376"/>
      <c r="KCY116" s="376"/>
      <c r="KCZ116" s="376"/>
      <c r="KDA116" s="376"/>
      <c r="KDB116" s="376"/>
      <c r="KDC116" s="376"/>
      <c r="KDD116" s="376"/>
      <c r="KDE116" s="376"/>
      <c r="KDF116" s="376"/>
      <c r="KDG116" s="376"/>
      <c r="KDH116" s="376"/>
      <c r="KDI116" s="376"/>
      <c r="KDJ116" s="376"/>
      <c r="KDK116" s="376"/>
      <c r="KDL116" s="376"/>
      <c r="KDM116" s="376"/>
      <c r="KDN116" s="376"/>
      <c r="KDO116" s="376"/>
      <c r="KDP116" s="376"/>
      <c r="KDQ116" s="376"/>
      <c r="KDR116" s="376"/>
      <c r="KDS116" s="376"/>
      <c r="KDT116" s="376"/>
      <c r="KDU116" s="376"/>
      <c r="KDV116" s="376"/>
      <c r="KDW116" s="376"/>
      <c r="KDX116" s="376"/>
      <c r="KDY116" s="376"/>
      <c r="KDZ116" s="376"/>
      <c r="KEA116" s="376"/>
      <c r="KEB116" s="376"/>
      <c r="KEC116" s="376"/>
      <c r="KED116" s="376"/>
      <c r="KEE116" s="376"/>
      <c r="KEF116" s="376"/>
      <c r="KEG116" s="376"/>
      <c r="KEH116" s="376"/>
      <c r="KEI116" s="376"/>
      <c r="KEJ116" s="376"/>
      <c r="KEK116" s="376"/>
      <c r="KEL116" s="376"/>
      <c r="KEM116" s="376"/>
      <c r="KEN116" s="376"/>
      <c r="KEO116" s="376"/>
      <c r="KEP116" s="376"/>
      <c r="KEQ116" s="376"/>
      <c r="KER116" s="376"/>
      <c r="KES116" s="376"/>
      <c r="KET116" s="376"/>
      <c r="KEU116" s="376"/>
      <c r="KEV116" s="376"/>
      <c r="KEW116" s="376"/>
      <c r="KEX116" s="376"/>
      <c r="KEY116" s="376"/>
      <c r="KEZ116" s="376"/>
      <c r="KFA116" s="376"/>
      <c r="KFB116" s="376"/>
      <c r="KFC116" s="376"/>
      <c r="KFD116" s="376"/>
      <c r="KFE116" s="376"/>
      <c r="KFF116" s="376"/>
      <c r="KFG116" s="376"/>
      <c r="KFH116" s="376"/>
      <c r="KFI116" s="376"/>
      <c r="KFJ116" s="376"/>
      <c r="KFK116" s="376"/>
      <c r="KFL116" s="376"/>
      <c r="KFM116" s="376"/>
      <c r="KFN116" s="376"/>
      <c r="KFO116" s="376"/>
      <c r="KFP116" s="376"/>
      <c r="KFQ116" s="376"/>
      <c r="KFR116" s="376"/>
      <c r="KFS116" s="376"/>
      <c r="KFT116" s="376"/>
      <c r="KFU116" s="376"/>
      <c r="KFV116" s="376"/>
      <c r="KFW116" s="376"/>
      <c r="KFX116" s="376"/>
      <c r="KFY116" s="376"/>
      <c r="KFZ116" s="376"/>
      <c r="KGA116" s="376"/>
      <c r="KGB116" s="376"/>
      <c r="KGC116" s="376"/>
      <c r="KGD116" s="376"/>
      <c r="KGE116" s="376"/>
      <c r="KGF116" s="376"/>
      <c r="KGG116" s="376"/>
      <c r="KGH116" s="376"/>
      <c r="KGI116" s="376"/>
      <c r="KGJ116" s="376"/>
      <c r="KGK116" s="376"/>
      <c r="KGL116" s="376"/>
      <c r="KGM116" s="376"/>
      <c r="KGN116" s="376"/>
      <c r="KGO116" s="376"/>
      <c r="KGP116" s="376"/>
      <c r="KGQ116" s="376"/>
      <c r="KGR116" s="376"/>
      <c r="KGS116" s="376"/>
      <c r="KGT116" s="376"/>
      <c r="KGU116" s="376"/>
      <c r="KGV116" s="376"/>
      <c r="KGW116" s="376"/>
      <c r="KGX116" s="376"/>
      <c r="KGY116" s="376"/>
      <c r="KGZ116" s="376"/>
      <c r="KHA116" s="376"/>
      <c r="KHB116" s="376"/>
      <c r="KHC116" s="376"/>
      <c r="KHD116" s="376"/>
      <c r="KHE116" s="376"/>
      <c r="KHF116" s="376"/>
      <c r="KHG116" s="376"/>
      <c r="KHH116" s="376"/>
      <c r="KHI116" s="376"/>
      <c r="KHJ116" s="376"/>
      <c r="KHK116" s="376"/>
      <c r="KHL116" s="376"/>
      <c r="KHM116" s="376"/>
      <c r="KHN116" s="376"/>
      <c r="KHO116" s="376"/>
      <c r="KHP116" s="376"/>
      <c r="KHQ116" s="376"/>
      <c r="KHR116" s="376"/>
      <c r="KHS116" s="376"/>
      <c r="KHT116" s="376"/>
      <c r="KHU116" s="376"/>
      <c r="KHV116" s="376"/>
      <c r="KHW116" s="376"/>
      <c r="KHX116" s="376"/>
      <c r="KHY116" s="376"/>
      <c r="KHZ116" s="376"/>
      <c r="KIA116" s="376"/>
      <c r="KIB116" s="376"/>
      <c r="KIC116" s="376"/>
      <c r="KID116" s="376"/>
      <c r="KIE116" s="376"/>
      <c r="KIF116" s="376"/>
      <c r="KIG116" s="376"/>
      <c r="KIH116" s="376"/>
      <c r="KII116" s="376"/>
      <c r="KIJ116" s="376"/>
      <c r="KIK116" s="376"/>
      <c r="KIL116" s="376"/>
      <c r="KIM116" s="376"/>
      <c r="KIN116" s="376"/>
      <c r="KIO116" s="376"/>
      <c r="KIP116" s="376"/>
      <c r="KIQ116" s="376"/>
      <c r="KIR116" s="376"/>
      <c r="KIS116" s="376"/>
      <c r="KIT116" s="376"/>
      <c r="KIU116" s="376"/>
      <c r="KIV116" s="376"/>
      <c r="KIW116" s="376"/>
      <c r="KIX116" s="376"/>
      <c r="KIY116" s="376"/>
      <c r="KIZ116" s="376"/>
      <c r="KJA116" s="376"/>
      <c r="KJB116" s="376"/>
      <c r="KJC116" s="376"/>
      <c r="KJD116" s="376"/>
      <c r="KJE116" s="376"/>
      <c r="KJF116" s="376"/>
      <c r="KJG116" s="376"/>
      <c r="KJH116" s="376"/>
      <c r="KJI116" s="376"/>
      <c r="KJJ116" s="376"/>
      <c r="KJK116" s="376"/>
      <c r="KJL116" s="376"/>
      <c r="KJM116" s="376"/>
      <c r="KJN116" s="376"/>
      <c r="KJO116" s="376"/>
      <c r="KJP116" s="376"/>
      <c r="KJQ116" s="376"/>
      <c r="KJR116" s="376"/>
      <c r="KJS116" s="376"/>
      <c r="KJT116" s="376"/>
      <c r="KJU116" s="376"/>
      <c r="KJV116" s="376"/>
      <c r="KJW116" s="376"/>
      <c r="KJX116" s="376"/>
      <c r="KJY116" s="376"/>
      <c r="KJZ116" s="376"/>
      <c r="KKA116" s="376"/>
      <c r="KKB116" s="376"/>
      <c r="KKC116" s="376"/>
      <c r="KKD116" s="376"/>
      <c r="KKE116" s="376"/>
      <c r="KKF116" s="376"/>
      <c r="KKG116" s="376"/>
      <c r="KKH116" s="376"/>
      <c r="KKI116" s="376"/>
      <c r="KKJ116" s="376"/>
      <c r="KKK116" s="376"/>
      <c r="KKL116" s="376"/>
      <c r="KKM116" s="376"/>
      <c r="KKN116" s="376"/>
      <c r="KKO116" s="376"/>
      <c r="KKP116" s="376"/>
      <c r="KKQ116" s="376"/>
      <c r="KKR116" s="376"/>
      <c r="KKS116" s="376"/>
      <c r="KKT116" s="376"/>
      <c r="KKU116" s="376"/>
      <c r="KKV116" s="376"/>
      <c r="KKW116" s="376"/>
      <c r="KKX116" s="376"/>
      <c r="KKY116" s="376"/>
      <c r="KKZ116" s="376"/>
      <c r="KLA116" s="376"/>
      <c r="KLB116" s="376"/>
      <c r="KLC116" s="376"/>
      <c r="KLD116" s="376"/>
      <c r="KLE116" s="376"/>
      <c r="KLF116" s="376"/>
      <c r="KLG116" s="376"/>
      <c r="KLH116" s="376"/>
      <c r="KLI116" s="376"/>
      <c r="KLJ116" s="376"/>
      <c r="KLK116" s="376"/>
      <c r="KLL116" s="376"/>
      <c r="KLM116" s="376"/>
      <c r="KLN116" s="376"/>
      <c r="KLO116" s="376"/>
      <c r="KLP116" s="376"/>
      <c r="KLQ116" s="376"/>
      <c r="KLR116" s="376"/>
      <c r="KLS116" s="376"/>
      <c r="KLT116" s="376"/>
      <c r="KLU116" s="376"/>
      <c r="KLV116" s="376"/>
      <c r="KLW116" s="376"/>
      <c r="KLX116" s="376"/>
      <c r="KLY116" s="376"/>
      <c r="KLZ116" s="376"/>
      <c r="KMA116" s="376"/>
      <c r="KMB116" s="376"/>
      <c r="KMC116" s="376"/>
      <c r="KMD116" s="376"/>
      <c r="KME116" s="376"/>
      <c r="KMF116" s="376"/>
      <c r="KMG116" s="376"/>
      <c r="KMH116" s="376"/>
      <c r="KMI116" s="376"/>
      <c r="KMJ116" s="376"/>
      <c r="KMK116" s="376"/>
      <c r="KML116" s="376"/>
      <c r="KMM116" s="376"/>
      <c r="KMN116" s="376"/>
      <c r="KMO116" s="376"/>
      <c r="KMP116" s="376"/>
      <c r="KMQ116" s="376"/>
      <c r="KMR116" s="376"/>
      <c r="KMS116" s="376"/>
      <c r="KMT116" s="376"/>
      <c r="KMU116" s="376"/>
      <c r="KMV116" s="376"/>
      <c r="KMW116" s="376"/>
      <c r="KMX116" s="376"/>
      <c r="KMY116" s="376"/>
      <c r="KMZ116" s="376"/>
      <c r="KNA116" s="376"/>
      <c r="KNB116" s="376"/>
      <c r="KNC116" s="376"/>
      <c r="KND116" s="376"/>
      <c r="KNE116" s="376"/>
      <c r="KNF116" s="376"/>
      <c r="KNG116" s="376"/>
      <c r="KNH116" s="376"/>
      <c r="KNI116" s="376"/>
      <c r="KNJ116" s="376"/>
      <c r="KNK116" s="376"/>
      <c r="KNL116" s="376"/>
      <c r="KNM116" s="376"/>
      <c r="KNN116" s="376"/>
      <c r="KNO116" s="376"/>
      <c r="KNP116" s="376"/>
      <c r="KNQ116" s="376"/>
      <c r="KNR116" s="376"/>
      <c r="KNS116" s="376"/>
      <c r="KNT116" s="376"/>
      <c r="KNU116" s="376"/>
      <c r="KNV116" s="376"/>
      <c r="KNW116" s="376"/>
      <c r="KNX116" s="376"/>
      <c r="KNY116" s="376"/>
      <c r="KNZ116" s="376"/>
      <c r="KOA116" s="376"/>
      <c r="KOB116" s="376"/>
      <c r="KOC116" s="376"/>
      <c r="KOD116" s="376"/>
      <c r="KOE116" s="376"/>
      <c r="KOF116" s="376"/>
      <c r="KOG116" s="376"/>
      <c r="KOH116" s="376"/>
      <c r="KOI116" s="376"/>
      <c r="KOJ116" s="376"/>
      <c r="KOK116" s="376"/>
      <c r="KOL116" s="376"/>
      <c r="KOM116" s="376"/>
      <c r="KON116" s="376"/>
      <c r="KOO116" s="376"/>
      <c r="KOP116" s="376"/>
      <c r="KOQ116" s="376"/>
      <c r="KOR116" s="376"/>
      <c r="KOS116" s="376"/>
      <c r="KOT116" s="376"/>
      <c r="KOU116" s="376"/>
      <c r="KOV116" s="376"/>
      <c r="KOW116" s="376"/>
      <c r="KOX116" s="376"/>
      <c r="KOY116" s="376"/>
      <c r="KOZ116" s="376"/>
      <c r="KPA116" s="376"/>
      <c r="KPB116" s="376"/>
      <c r="KPC116" s="376"/>
      <c r="KPD116" s="376"/>
      <c r="KPE116" s="376"/>
      <c r="KPF116" s="376"/>
      <c r="KPG116" s="376"/>
      <c r="KPH116" s="376"/>
      <c r="KPI116" s="376"/>
      <c r="KPJ116" s="376"/>
      <c r="KPK116" s="376"/>
      <c r="KPL116" s="376"/>
      <c r="KPM116" s="376"/>
      <c r="KPN116" s="376"/>
      <c r="KPO116" s="376"/>
      <c r="KPP116" s="376"/>
      <c r="KPQ116" s="376"/>
      <c r="KPR116" s="376"/>
      <c r="KPS116" s="376"/>
      <c r="KPT116" s="376"/>
      <c r="KPU116" s="376"/>
      <c r="KPV116" s="376"/>
      <c r="KPW116" s="376"/>
      <c r="KPX116" s="376"/>
      <c r="KPY116" s="376"/>
      <c r="KPZ116" s="376"/>
      <c r="KQA116" s="376"/>
      <c r="KQB116" s="376"/>
      <c r="KQC116" s="376"/>
      <c r="KQD116" s="376"/>
      <c r="KQE116" s="376"/>
      <c r="KQF116" s="376"/>
      <c r="KQG116" s="376"/>
      <c r="KQH116" s="376"/>
      <c r="KQI116" s="376"/>
      <c r="KQJ116" s="376"/>
      <c r="KQK116" s="376"/>
      <c r="KQL116" s="376"/>
      <c r="KQM116" s="376"/>
      <c r="KQN116" s="376"/>
      <c r="KQO116" s="376"/>
      <c r="KQP116" s="376"/>
      <c r="KQQ116" s="376"/>
      <c r="KQR116" s="376"/>
      <c r="KQS116" s="376"/>
      <c r="KQT116" s="376"/>
      <c r="KQU116" s="376"/>
      <c r="KQV116" s="376"/>
      <c r="KQW116" s="376"/>
      <c r="KQX116" s="376"/>
      <c r="KQY116" s="376"/>
      <c r="KQZ116" s="376"/>
      <c r="KRA116" s="376"/>
      <c r="KRB116" s="376"/>
      <c r="KRC116" s="376"/>
      <c r="KRD116" s="376"/>
      <c r="KRE116" s="376"/>
      <c r="KRF116" s="376"/>
      <c r="KRG116" s="376"/>
      <c r="KRH116" s="376"/>
      <c r="KRI116" s="376"/>
      <c r="KRJ116" s="376"/>
      <c r="KRK116" s="376"/>
      <c r="KRL116" s="376"/>
      <c r="KRM116" s="376"/>
      <c r="KRN116" s="376"/>
      <c r="KRO116" s="376"/>
      <c r="KRP116" s="376"/>
      <c r="KRQ116" s="376"/>
      <c r="KRR116" s="376"/>
      <c r="KRS116" s="376"/>
      <c r="KRT116" s="376"/>
      <c r="KRU116" s="376"/>
      <c r="KRV116" s="376"/>
      <c r="KRW116" s="376"/>
      <c r="KRX116" s="376"/>
      <c r="KRY116" s="376"/>
      <c r="KRZ116" s="376"/>
      <c r="KSA116" s="376"/>
      <c r="KSB116" s="376"/>
      <c r="KSC116" s="376"/>
      <c r="KSD116" s="376"/>
      <c r="KSE116" s="376"/>
      <c r="KSF116" s="376"/>
      <c r="KSG116" s="376"/>
      <c r="KSH116" s="376"/>
      <c r="KSI116" s="376"/>
      <c r="KSJ116" s="376"/>
      <c r="KSK116" s="376"/>
      <c r="KSL116" s="376"/>
      <c r="KSM116" s="376"/>
      <c r="KSN116" s="376"/>
      <c r="KSO116" s="376"/>
      <c r="KSP116" s="376"/>
      <c r="KSQ116" s="376"/>
      <c r="KSR116" s="376"/>
      <c r="KSS116" s="376"/>
      <c r="KST116" s="376"/>
      <c r="KSU116" s="376"/>
      <c r="KSV116" s="376"/>
      <c r="KSW116" s="376"/>
      <c r="KSX116" s="376"/>
      <c r="KSY116" s="376"/>
      <c r="KSZ116" s="376"/>
      <c r="KTA116" s="376"/>
      <c r="KTB116" s="376"/>
      <c r="KTC116" s="376"/>
      <c r="KTD116" s="376"/>
      <c r="KTE116" s="376"/>
      <c r="KTF116" s="376"/>
      <c r="KTG116" s="376"/>
      <c r="KTH116" s="376"/>
      <c r="KTI116" s="376"/>
      <c r="KTJ116" s="376"/>
      <c r="KTK116" s="376"/>
      <c r="KTL116" s="376"/>
      <c r="KTM116" s="376"/>
      <c r="KTN116" s="376"/>
      <c r="KTO116" s="376"/>
      <c r="KTP116" s="376"/>
      <c r="KTQ116" s="376"/>
      <c r="KTR116" s="376"/>
      <c r="KTS116" s="376"/>
      <c r="KTT116" s="376"/>
      <c r="KTU116" s="376"/>
      <c r="KTV116" s="376"/>
      <c r="KTW116" s="376"/>
      <c r="KTX116" s="376"/>
      <c r="KTY116" s="376"/>
      <c r="KTZ116" s="376"/>
      <c r="KUA116" s="376"/>
      <c r="KUB116" s="376"/>
      <c r="KUC116" s="376"/>
      <c r="KUD116" s="376"/>
      <c r="KUE116" s="376"/>
      <c r="KUF116" s="376"/>
      <c r="KUG116" s="376"/>
      <c r="KUH116" s="376"/>
      <c r="KUI116" s="376"/>
      <c r="KUJ116" s="376"/>
      <c r="KUK116" s="376"/>
      <c r="KUL116" s="376"/>
      <c r="KUM116" s="376"/>
      <c r="KUN116" s="376"/>
      <c r="KUO116" s="376"/>
      <c r="KUP116" s="376"/>
      <c r="KUQ116" s="376"/>
      <c r="KUR116" s="376"/>
      <c r="KUS116" s="376"/>
      <c r="KUT116" s="376"/>
      <c r="KUU116" s="376"/>
      <c r="KUV116" s="376"/>
      <c r="KUW116" s="376"/>
      <c r="KUX116" s="376"/>
      <c r="KUY116" s="376"/>
      <c r="KUZ116" s="376"/>
      <c r="KVA116" s="376"/>
      <c r="KVB116" s="376"/>
      <c r="KVC116" s="376"/>
      <c r="KVD116" s="376"/>
      <c r="KVE116" s="376"/>
      <c r="KVF116" s="376"/>
      <c r="KVG116" s="376"/>
      <c r="KVH116" s="376"/>
      <c r="KVI116" s="376"/>
      <c r="KVJ116" s="376"/>
      <c r="KVK116" s="376"/>
      <c r="KVL116" s="376"/>
      <c r="KVM116" s="376"/>
      <c r="KVN116" s="376"/>
      <c r="KVO116" s="376"/>
      <c r="KVP116" s="376"/>
      <c r="KVQ116" s="376"/>
      <c r="KVR116" s="376"/>
      <c r="KVS116" s="376"/>
      <c r="KVT116" s="376"/>
      <c r="KVU116" s="376"/>
      <c r="KVV116" s="376"/>
      <c r="KVW116" s="376"/>
      <c r="KVX116" s="376"/>
      <c r="KVY116" s="376"/>
      <c r="KVZ116" s="376"/>
      <c r="KWA116" s="376"/>
      <c r="KWB116" s="376"/>
      <c r="KWC116" s="376"/>
      <c r="KWD116" s="376"/>
      <c r="KWE116" s="376"/>
      <c r="KWF116" s="376"/>
      <c r="KWG116" s="376"/>
      <c r="KWH116" s="376"/>
      <c r="KWI116" s="376"/>
      <c r="KWJ116" s="376"/>
      <c r="KWK116" s="376"/>
      <c r="KWL116" s="376"/>
      <c r="KWM116" s="376"/>
      <c r="KWN116" s="376"/>
      <c r="KWO116" s="376"/>
      <c r="KWP116" s="376"/>
      <c r="KWQ116" s="376"/>
      <c r="KWR116" s="376"/>
      <c r="KWS116" s="376"/>
      <c r="KWT116" s="376"/>
      <c r="KWU116" s="376"/>
      <c r="KWV116" s="376"/>
      <c r="KWW116" s="376"/>
      <c r="KWX116" s="376"/>
      <c r="KWY116" s="376"/>
      <c r="KWZ116" s="376"/>
      <c r="KXA116" s="376"/>
      <c r="KXB116" s="376"/>
      <c r="KXC116" s="376"/>
      <c r="KXD116" s="376"/>
      <c r="KXE116" s="376"/>
      <c r="KXF116" s="376"/>
      <c r="KXG116" s="376"/>
      <c r="KXH116" s="376"/>
      <c r="KXI116" s="376"/>
      <c r="KXJ116" s="376"/>
      <c r="KXK116" s="376"/>
      <c r="KXL116" s="376"/>
      <c r="KXM116" s="376"/>
      <c r="KXN116" s="376"/>
      <c r="KXO116" s="376"/>
      <c r="KXP116" s="376"/>
      <c r="KXQ116" s="376"/>
      <c r="KXR116" s="376"/>
      <c r="KXS116" s="376"/>
      <c r="KXT116" s="376"/>
      <c r="KXU116" s="376"/>
      <c r="KXV116" s="376"/>
      <c r="KXW116" s="376"/>
      <c r="KXX116" s="376"/>
      <c r="KXY116" s="376"/>
      <c r="KXZ116" s="376"/>
      <c r="KYA116" s="376"/>
      <c r="KYB116" s="376"/>
      <c r="KYC116" s="376"/>
      <c r="KYD116" s="376"/>
      <c r="KYE116" s="376"/>
      <c r="KYF116" s="376"/>
      <c r="KYG116" s="376"/>
      <c r="KYH116" s="376"/>
      <c r="KYI116" s="376"/>
      <c r="KYJ116" s="376"/>
      <c r="KYK116" s="376"/>
      <c r="KYL116" s="376"/>
      <c r="KYM116" s="376"/>
      <c r="KYN116" s="376"/>
      <c r="KYO116" s="376"/>
      <c r="KYP116" s="376"/>
      <c r="KYQ116" s="376"/>
      <c r="KYR116" s="376"/>
      <c r="KYS116" s="376"/>
      <c r="KYT116" s="376"/>
      <c r="KYU116" s="376"/>
      <c r="KYV116" s="376"/>
      <c r="KYW116" s="376"/>
      <c r="KYX116" s="376"/>
      <c r="KYY116" s="376"/>
      <c r="KYZ116" s="376"/>
      <c r="KZA116" s="376"/>
      <c r="KZB116" s="376"/>
      <c r="KZC116" s="376"/>
      <c r="KZD116" s="376"/>
      <c r="KZE116" s="376"/>
      <c r="KZF116" s="376"/>
      <c r="KZG116" s="376"/>
      <c r="KZH116" s="376"/>
      <c r="KZI116" s="376"/>
      <c r="KZJ116" s="376"/>
      <c r="KZK116" s="376"/>
      <c r="KZL116" s="376"/>
      <c r="KZM116" s="376"/>
      <c r="KZN116" s="376"/>
      <c r="KZO116" s="376"/>
      <c r="KZP116" s="376"/>
      <c r="KZQ116" s="376"/>
      <c r="KZR116" s="376"/>
      <c r="KZS116" s="376"/>
      <c r="KZT116" s="376"/>
      <c r="KZU116" s="376"/>
      <c r="KZV116" s="376"/>
      <c r="KZW116" s="376"/>
      <c r="KZX116" s="376"/>
      <c r="KZY116" s="376"/>
      <c r="KZZ116" s="376"/>
      <c r="LAA116" s="376"/>
      <c r="LAB116" s="376"/>
      <c r="LAC116" s="376"/>
      <c r="LAD116" s="376"/>
      <c r="LAE116" s="376"/>
      <c r="LAF116" s="376"/>
      <c r="LAG116" s="376"/>
      <c r="LAH116" s="376"/>
      <c r="LAI116" s="376"/>
      <c r="LAJ116" s="376"/>
      <c r="LAK116" s="376"/>
      <c r="LAL116" s="376"/>
      <c r="LAM116" s="376"/>
      <c r="LAN116" s="376"/>
      <c r="LAO116" s="376"/>
      <c r="LAP116" s="376"/>
      <c r="LAQ116" s="376"/>
      <c r="LAR116" s="376"/>
      <c r="LAS116" s="376"/>
      <c r="LAT116" s="376"/>
      <c r="LAU116" s="376"/>
      <c r="LAV116" s="376"/>
      <c r="LAW116" s="376"/>
      <c r="LAX116" s="376"/>
      <c r="LAY116" s="376"/>
      <c r="LAZ116" s="376"/>
      <c r="LBA116" s="376"/>
      <c r="LBB116" s="376"/>
      <c r="LBC116" s="376"/>
      <c r="LBD116" s="376"/>
      <c r="LBE116" s="376"/>
      <c r="LBF116" s="376"/>
      <c r="LBG116" s="376"/>
      <c r="LBH116" s="376"/>
      <c r="LBI116" s="376"/>
      <c r="LBJ116" s="376"/>
      <c r="LBK116" s="376"/>
      <c r="LBL116" s="376"/>
      <c r="LBM116" s="376"/>
      <c r="LBN116" s="376"/>
      <c r="LBO116" s="376"/>
      <c r="LBP116" s="376"/>
      <c r="LBQ116" s="376"/>
      <c r="LBR116" s="376"/>
      <c r="LBS116" s="376"/>
      <c r="LBT116" s="376"/>
      <c r="LBU116" s="376"/>
      <c r="LBV116" s="376"/>
      <c r="LBW116" s="376"/>
      <c r="LBX116" s="376"/>
      <c r="LBY116" s="376"/>
      <c r="LBZ116" s="376"/>
      <c r="LCA116" s="376"/>
      <c r="LCB116" s="376"/>
      <c r="LCC116" s="376"/>
      <c r="LCD116" s="376"/>
      <c r="LCE116" s="376"/>
      <c r="LCF116" s="376"/>
      <c r="LCG116" s="376"/>
      <c r="LCH116" s="376"/>
      <c r="LCI116" s="376"/>
      <c r="LCJ116" s="376"/>
      <c r="LCK116" s="376"/>
      <c r="LCL116" s="376"/>
      <c r="LCM116" s="376"/>
      <c r="LCN116" s="376"/>
      <c r="LCO116" s="376"/>
      <c r="LCP116" s="376"/>
      <c r="LCQ116" s="376"/>
      <c r="LCR116" s="376"/>
      <c r="LCS116" s="376"/>
      <c r="LCT116" s="376"/>
      <c r="LCU116" s="376"/>
      <c r="LCV116" s="376"/>
      <c r="LCW116" s="376"/>
      <c r="LCX116" s="376"/>
      <c r="LCY116" s="376"/>
      <c r="LCZ116" s="376"/>
      <c r="LDA116" s="376"/>
      <c r="LDB116" s="376"/>
      <c r="LDC116" s="376"/>
      <c r="LDD116" s="376"/>
      <c r="LDE116" s="376"/>
      <c r="LDF116" s="376"/>
      <c r="LDG116" s="376"/>
      <c r="LDH116" s="376"/>
      <c r="LDI116" s="376"/>
      <c r="LDJ116" s="376"/>
      <c r="LDK116" s="376"/>
      <c r="LDL116" s="376"/>
      <c r="LDM116" s="376"/>
      <c r="LDN116" s="376"/>
      <c r="LDO116" s="376"/>
      <c r="LDP116" s="376"/>
      <c r="LDQ116" s="376"/>
      <c r="LDR116" s="376"/>
      <c r="LDS116" s="376"/>
      <c r="LDT116" s="376"/>
      <c r="LDU116" s="376"/>
      <c r="LDV116" s="376"/>
      <c r="LDW116" s="376"/>
      <c r="LDX116" s="376"/>
      <c r="LDY116" s="376"/>
      <c r="LDZ116" s="376"/>
      <c r="LEA116" s="376"/>
      <c r="LEB116" s="376"/>
      <c r="LEC116" s="376"/>
      <c r="LED116" s="376"/>
      <c r="LEE116" s="376"/>
      <c r="LEF116" s="376"/>
      <c r="LEG116" s="376"/>
      <c r="LEH116" s="376"/>
      <c r="LEI116" s="376"/>
      <c r="LEJ116" s="376"/>
      <c r="LEK116" s="376"/>
      <c r="LEL116" s="376"/>
      <c r="LEM116" s="376"/>
      <c r="LEN116" s="376"/>
      <c r="LEO116" s="376"/>
      <c r="LEP116" s="376"/>
      <c r="LEQ116" s="376"/>
      <c r="LER116" s="376"/>
      <c r="LES116" s="376"/>
      <c r="LET116" s="376"/>
      <c r="LEU116" s="376"/>
      <c r="LEV116" s="376"/>
      <c r="LEW116" s="376"/>
      <c r="LEX116" s="376"/>
      <c r="LEY116" s="376"/>
      <c r="LEZ116" s="376"/>
      <c r="LFA116" s="376"/>
      <c r="LFB116" s="376"/>
      <c r="LFC116" s="376"/>
      <c r="LFD116" s="376"/>
      <c r="LFE116" s="376"/>
      <c r="LFF116" s="376"/>
      <c r="LFG116" s="376"/>
      <c r="LFH116" s="376"/>
      <c r="LFI116" s="376"/>
      <c r="LFJ116" s="376"/>
      <c r="LFK116" s="376"/>
      <c r="LFL116" s="376"/>
      <c r="LFM116" s="376"/>
      <c r="LFN116" s="376"/>
      <c r="LFO116" s="376"/>
      <c r="LFP116" s="376"/>
      <c r="LFQ116" s="376"/>
      <c r="LFR116" s="376"/>
      <c r="LFS116" s="376"/>
      <c r="LFT116" s="376"/>
      <c r="LFU116" s="376"/>
      <c r="LFV116" s="376"/>
      <c r="LFW116" s="376"/>
      <c r="LFX116" s="376"/>
      <c r="LFY116" s="376"/>
      <c r="LFZ116" s="376"/>
      <c r="LGA116" s="376"/>
      <c r="LGB116" s="376"/>
      <c r="LGC116" s="376"/>
      <c r="LGD116" s="376"/>
      <c r="LGE116" s="376"/>
      <c r="LGF116" s="376"/>
      <c r="LGG116" s="376"/>
      <c r="LGH116" s="376"/>
      <c r="LGI116" s="376"/>
      <c r="LGJ116" s="376"/>
      <c r="LGK116" s="376"/>
      <c r="LGL116" s="376"/>
      <c r="LGM116" s="376"/>
      <c r="LGN116" s="376"/>
      <c r="LGO116" s="376"/>
      <c r="LGP116" s="376"/>
      <c r="LGQ116" s="376"/>
      <c r="LGR116" s="376"/>
      <c r="LGS116" s="376"/>
      <c r="LGT116" s="376"/>
      <c r="LGU116" s="376"/>
      <c r="LGV116" s="376"/>
      <c r="LGW116" s="376"/>
      <c r="LGX116" s="376"/>
      <c r="LGY116" s="376"/>
      <c r="LGZ116" s="376"/>
      <c r="LHA116" s="376"/>
      <c r="LHB116" s="376"/>
      <c r="LHC116" s="376"/>
      <c r="LHD116" s="376"/>
      <c r="LHE116" s="376"/>
      <c r="LHF116" s="376"/>
      <c r="LHG116" s="376"/>
      <c r="LHH116" s="376"/>
      <c r="LHI116" s="376"/>
      <c r="LHJ116" s="376"/>
      <c r="LHK116" s="376"/>
      <c r="LHL116" s="376"/>
      <c r="LHM116" s="376"/>
      <c r="LHN116" s="376"/>
      <c r="LHO116" s="376"/>
      <c r="LHP116" s="376"/>
      <c r="LHQ116" s="376"/>
      <c r="LHR116" s="376"/>
      <c r="LHS116" s="376"/>
      <c r="LHT116" s="376"/>
      <c r="LHU116" s="376"/>
      <c r="LHV116" s="376"/>
      <c r="LHW116" s="376"/>
      <c r="LHX116" s="376"/>
      <c r="LHY116" s="376"/>
      <c r="LHZ116" s="376"/>
      <c r="LIA116" s="376"/>
      <c r="LIB116" s="376"/>
      <c r="LIC116" s="376"/>
      <c r="LID116" s="376"/>
      <c r="LIE116" s="376"/>
      <c r="LIF116" s="376"/>
      <c r="LIG116" s="376"/>
      <c r="LIH116" s="376"/>
      <c r="LII116" s="376"/>
      <c r="LIJ116" s="376"/>
      <c r="LIK116" s="376"/>
      <c r="LIL116" s="376"/>
      <c r="LIM116" s="376"/>
      <c r="LIN116" s="376"/>
      <c r="LIO116" s="376"/>
      <c r="LIP116" s="376"/>
      <c r="LIQ116" s="376"/>
      <c r="LIR116" s="376"/>
      <c r="LIS116" s="376"/>
      <c r="LIT116" s="376"/>
      <c r="LIU116" s="376"/>
      <c r="LIV116" s="376"/>
      <c r="LIW116" s="376"/>
      <c r="LIX116" s="376"/>
      <c r="LIY116" s="376"/>
      <c r="LIZ116" s="376"/>
      <c r="LJA116" s="376"/>
      <c r="LJB116" s="376"/>
      <c r="LJC116" s="376"/>
      <c r="LJD116" s="376"/>
      <c r="LJE116" s="376"/>
      <c r="LJF116" s="376"/>
      <c r="LJG116" s="376"/>
      <c r="LJH116" s="376"/>
      <c r="LJI116" s="376"/>
      <c r="LJJ116" s="376"/>
      <c r="LJK116" s="376"/>
      <c r="LJL116" s="376"/>
      <c r="LJM116" s="376"/>
      <c r="LJN116" s="376"/>
      <c r="LJO116" s="376"/>
      <c r="LJP116" s="376"/>
      <c r="LJQ116" s="376"/>
      <c r="LJR116" s="376"/>
      <c r="LJS116" s="376"/>
      <c r="LJT116" s="376"/>
      <c r="LJU116" s="376"/>
      <c r="LJV116" s="376"/>
      <c r="LJW116" s="376"/>
      <c r="LJX116" s="376"/>
      <c r="LJY116" s="376"/>
      <c r="LJZ116" s="376"/>
      <c r="LKA116" s="376"/>
      <c r="LKB116" s="376"/>
      <c r="LKC116" s="376"/>
      <c r="LKD116" s="376"/>
      <c r="LKE116" s="376"/>
      <c r="LKF116" s="376"/>
      <c r="LKG116" s="376"/>
      <c r="LKH116" s="376"/>
      <c r="LKI116" s="376"/>
      <c r="LKJ116" s="376"/>
      <c r="LKK116" s="376"/>
      <c r="LKL116" s="376"/>
      <c r="LKM116" s="376"/>
      <c r="LKN116" s="376"/>
      <c r="LKO116" s="376"/>
      <c r="LKP116" s="376"/>
      <c r="LKQ116" s="376"/>
      <c r="LKR116" s="376"/>
      <c r="LKS116" s="376"/>
      <c r="LKT116" s="376"/>
      <c r="LKU116" s="376"/>
      <c r="LKV116" s="376"/>
      <c r="LKW116" s="376"/>
      <c r="LKX116" s="376"/>
      <c r="LKY116" s="376"/>
      <c r="LKZ116" s="376"/>
      <c r="LLA116" s="376"/>
      <c r="LLB116" s="376"/>
      <c r="LLC116" s="376"/>
      <c r="LLD116" s="376"/>
      <c r="LLE116" s="376"/>
      <c r="LLF116" s="376"/>
      <c r="LLG116" s="376"/>
      <c r="LLH116" s="376"/>
      <c r="LLI116" s="376"/>
      <c r="LLJ116" s="376"/>
      <c r="LLK116" s="376"/>
      <c r="LLL116" s="376"/>
      <c r="LLM116" s="376"/>
      <c r="LLN116" s="376"/>
      <c r="LLO116" s="376"/>
      <c r="LLP116" s="376"/>
      <c r="LLQ116" s="376"/>
      <c r="LLR116" s="376"/>
      <c r="LLS116" s="376"/>
      <c r="LLT116" s="376"/>
      <c r="LLU116" s="376"/>
      <c r="LLV116" s="376"/>
      <c r="LLW116" s="376"/>
      <c r="LLX116" s="376"/>
      <c r="LLY116" s="376"/>
      <c r="LLZ116" s="376"/>
      <c r="LMA116" s="376"/>
      <c r="LMB116" s="376"/>
      <c r="LMC116" s="376"/>
      <c r="LMD116" s="376"/>
      <c r="LME116" s="376"/>
      <c r="LMF116" s="376"/>
      <c r="LMG116" s="376"/>
      <c r="LMH116" s="376"/>
      <c r="LMI116" s="376"/>
      <c r="LMJ116" s="376"/>
      <c r="LMK116" s="376"/>
      <c r="LML116" s="376"/>
      <c r="LMM116" s="376"/>
      <c r="LMN116" s="376"/>
      <c r="LMO116" s="376"/>
      <c r="LMP116" s="376"/>
      <c r="LMQ116" s="376"/>
      <c r="LMR116" s="376"/>
      <c r="LMS116" s="376"/>
      <c r="LMT116" s="376"/>
      <c r="LMU116" s="376"/>
      <c r="LMV116" s="376"/>
      <c r="LMW116" s="376"/>
      <c r="LMX116" s="376"/>
      <c r="LMY116" s="376"/>
      <c r="LMZ116" s="376"/>
      <c r="LNA116" s="376"/>
      <c r="LNB116" s="376"/>
      <c r="LNC116" s="376"/>
      <c r="LND116" s="376"/>
      <c r="LNE116" s="376"/>
      <c r="LNF116" s="376"/>
      <c r="LNG116" s="376"/>
      <c r="LNH116" s="376"/>
      <c r="LNI116" s="376"/>
      <c r="LNJ116" s="376"/>
      <c r="LNK116" s="376"/>
      <c r="LNL116" s="376"/>
      <c r="LNM116" s="376"/>
      <c r="LNN116" s="376"/>
      <c r="LNO116" s="376"/>
      <c r="LNP116" s="376"/>
      <c r="LNQ116" s="376"/>
      <c r="LNR116" s="376"/>
      <c r="LNS116" s="376"/>
      <c r="LNT116" s="376"/>
      <c r="LNU116" s="376"/>
      <c r="LNV116" s="376"/>
      <c r="LNW116" s="376"/>
      <c r="LNX116" s="376"/>
      <c r="LNY116" s="376"/>
      <c r="LNZ116" s="376"/>
      <c r="LOA116" s="376"/>
      <c r="LOB116" s="376"/>
      <c r="LOC116" s="376"/>
      <c r="LOD116" s="376"/>
      <c r="LOE116" s="376"/>
      <c r="LOF116" s="376"/>
      <c r="LOG116" s="376"/>
      <c r="LOH116" s="376"/>
      <c r="LOI116" s="376"/>
      <c r="LOJ116" s="376"/>
      <c r="LOK116" s="376"/>
      <c r="LOL116" s="376"/>
      <c r="LOM116" s="376"/>
      <c r="LON116" s="376"/>
      <c r="LOO116" s="376"/>
      <c r="LOP116" s="376"/>
      <c r="LOQ116" s="376"/>
      <c r="LOR116" s="376"/>
      <c r="LOS116" s="376"/>
      <c r="LOT116" s="376"/>
      <c r="LOU116" s="376"/>
      <c r="LOV116" s="376"/>
      <c r="LOW116" s="376"/>
      <c r="LOX116" s="376"/>
      <c r="LOY116" s="376"/>
      <c r="LOZ116" s="376"/>
      <c r="LPA116" s="376"/>
      <c r="LPB116" s="376"/>
      <c r="LPC116" s="376"/>
      <c r="LPD116" s="376"/>
      <c r="LPE116" s="376"/>
      <c r="LPF116" s="376"/>
      <c r="LPG116" s="376"/>
      <c r="LPH116" s="376"/>
      <c r="LPI116" s="376"/>
      <c r="LPJ116" s="376"/>
      <c r="LPK116" s="376"/>
      <c r="LPL116" s="376"/>
      <c r="LPM116" s="376"/>
      <c r="LPN116" s="376"/>
      <c r="LPO116" s="376"/>
      <c r="LPP116" s="376"/>
      <c r="LPQ116" s="376"/>
      <c r="LPR116" s="376"/>
      <c r="LPS116" s="376"/>
      <c r="LPT116" s="376"/>
      <c r="LPU116" s="376"/>
      <c r="LPV116" s="376"/>
      <c r="LPW116" s="376"/>
      <c r="LPX116" s="376"/>
      <c r="LPY116" s="376"/>
      <c r="LPZ116" s="376"/>
      <c r="LQA116" s="376"/>
      <c r="LQB116" s="376"/>
      <c r="LQC116" s="376"/>
      <c r="LQD116" s="376"/>
      <c r="LQE116" s="376"/>
      <c r="LQF116" s="376"/>
      <c r="LQG116" s="376"/>
      <c r="LQH116" s="376"/>
      <c r="LQI116" s="376"/>
      <c r="LQJ116" s="376"/>
      <c r="LQK116" s="376"/>
      <c r="LQL116" s="376"/>
      <c r="LQM116" s="376"/>
      <c r="LQN116" s="376"/>
      <c r="LQO116" s="376"/>
      <c r="LQP116" s="376"/>
      <c r="LQQ116" s="376"/>
      <c r="LQR116" s="376"/>
      <c r="LQS116" s="376"/>
      <c r="LQT116" s="376"/>
      <c r="LQU116" s="376"/>
      <c r="LQV116" s="376"/>
      <c r="LQW116" s="376"/>
      <c r="LQX116" s="376"/>
      <c r="LQY116" s="376"/>
      <c r="LQZ116" s="376"/>
      <c r="LRA116" s="376"/>
      <c r="LRB116" s="376"/>
      <c r="LRC116" s="376"/>
      <c r="LRD116" s="376"/>
      <c r="LRE116" s="376"/>
      <c r="LRF116" s="376"/>
      <c r="LRG116" s="376"/>
      <c r="LRH116" s="376"/>
      <c r="LRI116" s="376"/>
      <c r="LRJ116" s="376"/>
      <c r="LRK116" s="376"/>
      <c r="LRL116" s="376"/>
      <c r="LRM116" s="376"/>
      <c r="LRN116" s="376"/>
      <c r="LRO116" s="376"/>
      <c r="LRP116" s="376"/>
      <c r="LRQ116" s="376"/>
      <c r="LRR116" s="376"/>
      <c r="LRS116" s="376"/>
      <c r="LRT116" s="376"/>
      <c r="LRU116" s="376"/>
      <c r="LRV116" s="376"/>
      <c r="LRW116" s="376"/>
      <c r="LRX116" s="376"/>
      <c r="LRY116" s="376"/>
      <c r="LRZ116" s="376"/>
      <c r="LSA116" s="376"/>
      <c r="LSB116" s="376"/>
      <c r="LSC116" s="376"/>
      <c r="LSD116" s="376"/>
      <c r="LSE116" s="376"/>
      <c r="LSF116" s="376"/>
      <c r="LSG116" s="376"/>
      <c r="LSH116" s="376"/>
      <c r="LSI116" s="376"/>
      <c r="LSJ116" s="376"/>
      <c r="LSK116" s="376"/>
      <c r="LSL116" s="376"/>
      <c r="LSM116" s="376"/>
      <c r="LSN116" s="376"/>
      <c r="LSO116" s="376"/>
      <c r="LSP116" s="376"/>
      <c r="LSQ116" s="376"/>
      <c r="LSR116" s="376"/>
      <c r="LSS116" s="376"/>
      <c r="LST116" s="376"/>
      <c r="LSU116" s="376"/>
      <c r="LSV116" s="376"/>
      <c r="LSW116" s="376"/>
      <c r="LSX116" s="376"/>
      <c r="LSY116" s="376"/>
      <c r="LSZ116" s="376"/>
      <c r="LTA116" s="376"/>
      <c r="LTB116" s="376"/>
      <c r="LTC116" s="376"/>
      <c r="LTD116" s="376"/>
      <c r="LTE116" s="376"/>
      <c r="LTF116" s="376"/>
      <c r="LTG116" s="376"/>
      <c r="LTH116" s="376"/>
      <c r="LTI116" s="376"/>
      <c r="LTJ116" s="376"/>
      <c r="LTK116" s="376"/>
      <c r="LTL116" s="376"/>
      <c r="LTM116" s="376"/>
      <c r="LTN116" s="376"/>
      <c r="LTO116" s="376"/>
      <c r="LTP116" s="376"/>
      <c r="LTQ116" s="376"/>
      <c r="LTR116" s="376"/>
      <c r="LTS116" s="376"/>
      <c r="LTT116" s="376"/>
      <c r="LTU116" s="376"/>
      <c r="LTV116" s="376"/>
      <c r="LTW116" s="376"/>
      <c r="LTX116" s="376"/>
      <c r="LTY116" s="376"/>
      <c r="LTZ116" s="376"/>
      <c r="LUA116" s="376"/>
      <c r="LUB116" s="376"/>
      <c r="LUC116" s="376"/>
      <c r="LUD116" s="376"/>
      <c r="LUE116" s="376"/>
      <c r="LUF116" s="376"/>
      <c r="LUG116" s="376"/>
      <c r="LUH116" s="376"/>
      <c r="LUI116" s="376"/>
      <c r="LUJ116" s="376"/>
      <c r="LUK116" s="376"/>
      <c r="LUL116" s="376"/>
      <c r="LUM116" s="376"/>
      <c r="LUN116" s="376"/>
      <c r="LUO116" s="376"/>
      <c r="LUP116" s="376"/>
      <c r="LUQ116" s="376"/>
      <c r="LUR116" s="376"/>
      <c r="LUS116" s="376"/>
      <c r="LUT116" s="376"/>
      <c r="LUU116" s="376"/>
      <c r="LUV116" s="376"/>
      <c r="LUW116" s="376"/>
      <c r="LUX116" s="376"/>
      <c r="LUY116" s="376"/>
      <c r="LUZ116" s="376"/>
      <c r="LVA116" s="376"/>
      <c r="LVB116" s="376"/>
      <c r="LVC116" s="376"/>
      <c r="LVD116" s="376"/>
      <c r="LVE116" s="376"/>
      <c r="LVF116" s="376"/>
      <c r="LVG116" s="376"/>
      <c r="LVH116" s="376"/>
      <c r="LVI116" s="376"/>
      <c r="LVJ116" s="376"/>
      <c r="LVK116" s="376"/>
      <c r="LVL116" s="376"/>
      <c r="LVM116" s="376"/>
      <c r="LVN116" s="376"/>
      <c r="LVO116" s="376"/>
      <c r="LVP116" s="376"/>
      <c r="LVQ116" s="376"/>
      <c r="LVR116" s="376"/>
      <c r="LVS116" s="376"/>
      <c r="LVT116" s="376"/>
      <c r="LVU116" s="376"/>
      <c r="LVV116" s="376"/>
      <c r="LVW116" s="376"/>
      <c r="LVX116" s="376"/>
      <c r="LVY116" s="376"/>
      <c r="LVZ116" s="376"/>
      <c r="LWA116" s="376"/>
      <c r="LWB116" s="376"/>
      <c r="LWC116" s="376"/>
      <c r="LWD116" s="376"/>
      <c r="LWE116" s="376"/>
      <c r="LWF116" s="376"/>
      <c r="LWG116" s="376"/>
      <c r="LWH116" s="376"/>
      <c r="LWI116" s="376"/>
      <c r="LWJ116" s="376"/>
      <c r="LWK116" s="376"/>
      <c r="LWL116" s="376"/>
      <c r="LWM116" s="376"/>
      <c r="LWN116" s="376"/>
      <c r="LWO116" s="376"/>
      <c r="LWP116" s="376"/>
      <c r="LWQ116" s="376"/>
      <c r="LWR116" s="376"/>
      <c r="LWS116" s="376"/>
      <c r="LWT116" s="376"/>
      <c r="LWU116" s="376"/>
      <c r="LWV116" s="376"/>
      <c r="LWW116" s="376"/>
      <c r="LWX116" s="376"/>
      <c r="LWY116" s="376"/>
      <c r="LWZ116" s="376"/>
      <c r="LXA116" s="376"/>
      <c r="LXB116" s="376"/>
      <c r="LXC116" s="376"/>
      <c r="LXD116" s="376"/>
      <c r="LXE116" s="376"/>
      <c r="LXF116" s="376"/>
      <c r="LXG116" s="376"/>
      <c r="LXH116" s="376"/>
      <c r="LXI116" s="376"/>
      <c r="LXJ116" s="376"/>
      <c r="LXK116" s="376"/>
      <c r="LXL116" s="376"/>
      <c r="LXM116" s="376"/>
      <c r="LXN116" s="376"/>
      <c r="LXO116" s="376"/>
      <c r="LXP116" s="376"/>
      <c r="LXQ116" s="376"/>
      <c r="LXR116" s="376"/>
      <c r="LXS116" s="376"/>
      <c r="LXT116" s="376"/>
      <c r="LXU116" s="376"/>
      <c r="LXV116" s="376"/>
      <c r="LXW116" s="376"/>
      <c r="LXX116" s="376"/>
      <c r="LXY116" s="376"/>
      <c r="LXZ116" s="376"/>
      <c r="LYA116" s="376"/>
      <c r="LYB116" s="376"/>
      <c r="LYC116" s="376"/>
      <c r="LYD116" s="376"/>
      <c r="LYE116" s="376"/>
      <c r="LYF116" s="376"/>
      <c r="LYG116" s="376"/>
      <c r="LYH116" s="376"/>
      <c r="LYI116" s="376"/>
      <c r="LYJ116" s="376"/>
      <c r="LYK116" s="376"/>
      <c r="LYL116" s="376"/>
      <c r="LYM116" s="376"/>
      <c r="LYN116" s="376"/>
      <c r="LYO116" s="376"/>
      <c r="LYP116" s="376"/>
      <c r="LYQ116" s="376"/>
      <c r="LYR116" s="376"/>
      <c r="LYS116" s="376"/>
      <c r="LYT116" s="376"/>
      <c r="LYU116" s="376"/>
      <c r="LYV116" s="376"/>
      <c r="LYW116" s="376"/>
      <c r="LYX116" s="376"/>
      <c r="LYY116" s="376"/>
      <c r="LYZ116" s="376"/>
      <c r="LZA116" s="376"/>
      <c r="LZB116" s="376"/>
      <c r="LZC116" s="376"/>
      <c r="LZD116" s="376"/>
      <c r="LZE116" s="376"/>
      <c r="LZF116" s="376"/>
      <c r="LZG116" s="376"/>
      <c r="LZH116" s="376"/>
      <c r="LZI116" s="376"/>
      <c r="LZJ116" s="376"/>
      <c r="LZK116" s="376"/>
      <c r="LZL116" s="376"/>
      <c r="LZM116" s="376"/>
      <c r="LZN116" s="376"/>
      <c r="LZO116" s="376"/>
      <c r="LZP116" s="376"/>
      <c r="LZQ116" s="376"/>
      <c r="LZR116" s="376"/>
      <c r="LZS116" s="376"/>
      <c r="LZT116" s="376"/>
      <c r="LZU116" s="376"/>
      <c r="LZV116" s="376"/>
      <c r="LZW116" s="376"/>
      <c r="LZX116" s="376"/>
      <c r="LZY116" s="376"/>
      <c r="LZZ116" s="376"/>
      <c r="MAA116" s="376"/>
      <c r="MAB116" s="376"/>
      <c r="MAC116" s="376"/>
      <c r="MAD116" s="376"/>
      <c r="MAE116" s="376"/>
      <c r="MAF116" s="376"/>
      <c r="MAG116" s="376"/>
      <c r="MAH116" s="376"/>
      <c r="MAI116" s="376"/>
      <c r="MAJ116" s="376"/>
      <c r="MAK116" s="376"/>
      <c r="MAL116" s="376"/>
      <c r="MAM116" s="376"/>
      <c r="MAN116" s="376"/>
      <c r="MAO116" s="376"/>
      <c r="MAP116" s="376"/>
      <c r="MAQ116" s="376"/>
      <c r="MAR116" s="376"/>
      <c r="MAS116" s="376"/>
      <c r="MAT116" s="376"/>
      <c r="MAU116" s="376"/>
      <c r="MAV116" s="376"/>
      <c r="MAW116" s="376"/>
      <c r="MAX116" s="376"/>
      <c r="MAY116" s="376"/>
      <c r="MAZ116" s="376"/>
      <c r="MBA116" s="376"/>
      <c r="MBB116" s="376"/>
      <c r="MBC116" s="376"/>
      <c r="MBD116" s="376"/>
      <c r="MBE116" s="376"/>
      <c r="MBF116" s="376"/>
      <c r="MBG116" s="376"/>
      <c r="MBH116" s="376"/>
      <c r="MBI116" s="376"/>
      <c r="MBJ116" s="376"/>
      <c r="MBK116" s="376"/>
      <c r="MBL116" s="376"/>
      <c r="MBM116" s="376"/>
      <c r="MBN116" s="376"/>
      <c r="MBO116" s="376"/>
      <c r="MBP116" s="376"/>
      <c r="MBQ116" s="376"/>
      <c r="MBR116" s="376"/>
      <c r="MBS116" s="376"/>
      <c r="MBT116" s="376"/>
      <c r="MBU116" s="376"/>
      <c r="MBV116" s="376"/>
      <c r="MBW116" s="376"/>
      <c r="MBX116" s="376"/>
      <c r="MBY116" s="376"/>
      <c r="MBZ116" s="376"/>
      <c r="MCA116" s="376"/>
      <c r="MCB116" s="376"/>
      <c r="MCC116" s="376"/>
      <c r="MCD116" s="376"/>
      <c r="MCE116" s="376"/>
      <c r="MCF116" s="376"/>
      <c r="MCG116" s="376"/>
      <c r="MCH116" s="376"/>
      <c r="MCI116" s="376"/>
      <c r="MCJ116" s="376"/>
      <c r="MCK116" s="376"/>
      <c r="MCL116" s="376"/>
      <c r="MCM116" s="376"/>
      <c r="MCN116" s="376"/>
      <c r="MCO116" s="376"/>
      <c r="MCP116" s="376"/>
      <c r="MCQ116" s="376"/>
      <c r="MCR116" s="376"/>
      <c r="MCS116" s="376"/>
      <c r="MCT116" s="376"/>
      <c r="MCU116" s="376"/>
      <c r="MCV116" s="376"/>
      <c r="MCW116" s="376"/>
      <c r="MCX116" s="376"/>
      <c r="MCY116" s="376"/>
      <c r="MCZ116" s="376"/>
      <c r="MDA116" s="376"/>
      <c r="MDB116" s="376"/>
      <c r="MDC116" s="376"/>
      <c r="MDD116" s="376"/>
      <c r="MDE116" s="376"/>
      <c r="MDF116" s="376"/>
      <c r="MDG116" s="376"/>
      <c r="MDH116" s="376"/>
      <c r="MDI116" s="376"/>
      <c r="MDJ116" s="376"/>
      <c r="MDK116" s="376"/>
      <c r="MDL116" s="376"/>
      <c r="MDM116" s="376"/>
      <c r="MDN116" s="376"/>
      <c r="MDO116" s="376"/>
      <c r="MDP116" s="376"/>
      <c r="MDQ116" s="376"/>
      <c r="MDR116" s="376"/>
      <c r="MDS116" s="376"/>
      <c r="MDT116" s="376"/>
      <c r="MDU116" s="376"/>
      <c r="MDV116" s="376"/>
      <c r="MDW116" s="376"/>
      <c r="MDX116" s="376"/>
      <c r="MDY116" s="376"/>
      <c r="MDZ116" s="376"/>
      <c r="MEA116" s="376"/>
      <c r="MEB116" s="376"/>
      <c r="MEC116" s="376"/>
      <c r="MED116" s="376"/>
      <c r="MEE116" s="376"/>
      <c r="MEF116" s="376"/>
      <c r="MEG116" s="376"/>
      <c r="MEH116" s="376"/>
      <c r="MEI116" s="376"/>
      <c r="MEJ116" s="376"/>
      <c r="MEK116" s="376"/>
      <c r="MEL116" s="376"/>
      <c r="MEM116" s="376"/>
      <c r="MEN116" s="376"/>
      <c r="MEO116" s="376"/>
      <c r="MEP116" s="376"/>
      <c r="MEQ116" s="376"/>
      <c r="MER116" s="376"/>
      <c r="MES116" s="376"/>
      <c r="MET116" s="376"/>
      <c r="MEU116" s="376"/>
      <c r="MEV116" s="376"/>
      <c r="MEW116" s="376"/>
      <c r="MEX116" s="376"/>
      <c r="MEY116" s="376"/>
      <c r="MEZ116" s="376"/>
      <c r="MFA116" s="376"/>
      <c r="MFB116" s="376"/>
      <c r="MFC116" s="376"/>
      <c r="MFD116" s="376"/>
      <c r="MFE116" s="376"/>
      <c r="MFF116" s="376"/>
      <c r="MFG116" s="376"/>
      <c r="MFH116" s="376"/>
      <c r="MFI116" s="376"/>
      <c r="MFJ116" s="376"/>
      <c r="MFK116" s="376"/>
      <c r="MFL116" s="376"/>
      <c r="MFM116" s="376"/>
      <c r="MFN116" s="376"/>
      <c r="MFO116" s="376"/>
      <c r="MFP116" s="376"/>
      <c r="MFQ116" s="376"/>
      <c r="MFR116" s="376"/>
      <c r="MFS116" s="376"/>
      <c r="MFT116" s="376"/>
      <c r="MFU116" s="376"/>
      <c r="MFV116" s="376"/>
      <c r="MFW116" s="376"/>
      <c r="MFX116" s="376"/>
      <c r="MFY116" s="376"/>
      <c r="MFZ116" s="376"/>
      <c r="MGA116" s="376"/>
      <c r="MGB116" s="376"/>
      <c r="MGC116" s="376"/>
      <c r="MGD116" s="376"/>
      <c r="MGE116" s="376"/>
      <c r="MGF116" s="376"/>
      <c r="MGG116" s="376"/>
      <c r="MGH116" s="376"/>
      <c r="MGI116" s="376"/>
      <c r="MGJ116" s="376"/>
      <c r="MGK116" s="376"/>
      <c r="MGL116" s="376"/>
      <c r="MGM116" s="376"/>
      <c r="MGN116" s="376"/>
      <c r="MGO116" s="376"/>
      <c r="MGP116" s="376"/>
      <c r="MGQ116" s="376"/>
      <c r="MGR116" s="376"/>
      <c r="MGS116" s="376"/>
      <c r="MGT116" s="376"/>
      <c r="MGU116" s="376"/>
      <c r="MGV116" s="376"/>
      <c r="MGW116" s="376"/>
      <c r="MGX116" s="376"/>
      <c r="MGY116" s="376"/>
      <c r="MGZ116" s="376"/>
      <c r="MHA116" s="376"/>
      <c r="MHB116" s="376"/>
      <c r="MHC116" s="376"/>
      <c r="MHD116" s="376"/>
      <c r="MHE116" s="376"/>
      <c r="MHF116" s="376"/>
      <c r="MHG116" s="376"/>
      <c r="MHH116" s="376"/>
      <c r="MHI116" s="376"/>
      <c r="MHJ116" s="376"/>
      <c r="MHK116" s="376"/>
      <c r="MHL116" s="376"/>
      <c r="MHM116" s="376"/>
      <c r="MHN116" s="376"/>
      <c r="MHO116" s="376"/>
      <c r="MHP116" s="376"/>
      <c r="MHQ116" s="376"/>
      <c r="MHR116" s="376"/>
      <c r="MHS116" s="376"/>
      <c r="MHT116" s="376"/>
      <c r="MHU116" s="376"/>
      <c r="MHV116" s="376"/>
      <c r="MHW116" s="376"/>
      <c r="MHX116" s="376"/>
      <c r="MHY116" s="376"/>
      <c r="MHZ116" s="376"/>
      <c r="MIA116" s="376"/>
      <c r="MIB116" s="376"/>
      <c r="MIC116" s="376"/>
      <c r="MID116" s="376"/>
      <c r="MIE116" s="376"/>
      <c r="MIF116" s="376"/>
      <c r="MIG116" s="376"/>
      <c r="MIH116" s="376"/>
      <c r="MII116" s="376"/>
      <c r="MIJ116" s="376"/>
      <c r="MIK116" s="376"/>
      <c r="MIL116" s="376"/>
      <c r="MIM116" s="376"/>
      <c r="MIN116" s="376"/>
      <c r="MIO116" s="376"/>
      <c r="MIP116" s="376"/>
      <c r="MIQ116" s="376"/>
      <c r="MIR116" s="376"/>
      <c r="MIS116" s="376"/>
      <c r="MIT116" s="376"/>
      <c r="MIU116" s="376"/>
      <c r="MIV116" s="376"/>
      <c r="MIW116" s="376"/>
      <c r="MIX116" s="376"/>
      <c r="MIY116" s="376"/>
      <c r="MIZ116" s="376"/>
      <c r="MJA116" s="376"/>
      <c r="MJB116" s="376"/>
      <c r="MJC116" s="376"/>
      <c r="MJD116" s="376"/>
      <c r="MJE116" s="376"/>
      <c r="MJF116" s="376"/>
      <c r="MJG116" s="376"/>
      <c r="MJH116" s="376"/>
      <c r="MJI116" s="376"/>
      <c r="MJJ116" s="376"/>
      <c r="MJK116" s="376"/>
      <c r="MJL116" s="376"/>
      <c r="MJM116" s="376"/>
      <c r="MJN116" s="376"/>
      <c r="MJO116" s="376"/>
      <c r="MJP116" s="376"/>
      <c r="MJQ116" s="376"/>
      <c r="MJR116" s="376"/>
      <c r="MJS116" s="376"/>
      <c r="MJT116" s="376"/>
      <c r="MJU116" s="376"/>
      <c r="MJV116" s="376"/>
      <c r="MJW116" s="376"/>
      <c r="MJX116" s="376"/>
      <c r="MJY116" s="376"/>
      <c r="MJZ116" s="376"/>
      <c r="MKA116" s="376"/>
      <c r="MKB116" s="376"/>
      <c r="MKC116" s="376"/>
      <c r="MKD116" s="376"/>
      <c r="MKE116" s="376"/>
      <c r="MKF116" s="376"/>
      <c r="MKG116" s="376"/>
      <c r="MKH116" s="376"/>
      <c r="MKI116" s="376"/>
      <c r="MKJ116" s="376"/>
      <c r="MKK116" s="376"/>
      <c r="MKL116" s="376"/>
      <c r="MKM116" s="376"/>
      <c r="MKN116" s="376"/>
      <c r="MKO116" s="376"/>
      <c r="MKP116" s="376"/>
      <c r="MKQ116" s="376"/>
      <c r="MKR116" s="376"/>
      <c r="MKS116" s="376"/>
      <c r="MKT116" s="376"/>
      <c r="MKU116" s="376"/>
      <c r="MKV116" s="376"/>
      <c r="MKW116" s="376"/>
      <c r="MKX116" s="376"/>
      <c r="MKY116" s="376"/>
      <c r="MKZ116" s="376"/>
      <c r="MLA116" s="376"/>
      <c r="MLB116" s="376"/>
      <c r="MLC116" s="376"/>
      <c r="MLD116" s="376"/>
      <c r="MLE116" s="376"/>
      <c r="MLF116" s="376"/>
      <c r="MLG116" s="376"/>
      <c r="MLH116" s="376"/>
      <c r="MLI116" s="376"/>
      <c r="MLJ116" s="376"/>
      <c r="MLK116" s="376"/>
      <c r="MLL116" s="376"/>
      <c r="MLM116" s="376"/>
      <c r="MLN116" s="376"/>
      <c r="MLO116" s="376"/>
      <c r="MLP116" s="376"/>
      <c r="MLQ116" s="376"/>
      <c r="MLR116" s="376"/>
      <c r="MLS116" s="376"/>
      <c r="MLT116" s="376"/>
      <c r="MLU116" s="376"/>
      <c r="MLV116" s="376"/>
      <c r="MLW116" s="376"/>
      <c r="MLX116" s="376"/>
      <c r="MLY116" s="376"/>
      <c r="MLZ116" s="376"/>
      <c r="MMA116" s="376"/>
      <c r="MMB116" s="376"/>
      <c r="MMC116" s="376"/>
      <c r="MMD116" s="376"/>
      <c r="MME116" s="376"/>
      <c r="MMF116" s="376"/>
      <c r="MMG116" s="376"/>
      <c r="MMH116" s="376"/>
      <c r="MMI116" s="376"/>
      <c r="MMJ116" s="376"/>
      <c r="MMK116" s="376"/>
      <c r="MML116" s="376"/>
      <c r="MMM116" s="376"/>
      <c r="MMN116" s="376"/>
      <c r="MMO116" s="376"/>
      <c r="MMP116" s="376"/>
      <c r="MMQ116" s="376"/>
      <c r="MMR116" s="376"/>
      <c r="MMS116" s="376"/>
      <c r="MMT116" s="376"/>
      <c r="MMU116" s="376"/>
      <c r="MMV116" s="376"/>
      <c r="MMW116" s="376"/>
      <c r="MMX116" s="376"/>
      <c r="MMY116" s="376"/>
      <c r="MMZ116" s="376"/>
      <c r="MNA116" s="376"/>
      <c r="MNB116" s="376"/>
      <c r="MNC116" s="376"/>
      <c r="MND116" s="376"/>
      <c r="MNE116" s="376"/>
      <c r="MNF116" s="376"/>
      <c r="MNG116" s="376"/>
      <c r="MNH116" s="376"/>
      <c r="MNI116" s="376"/>
      <c r="MNJ116" s="376"/>
      <c r="MNK116" s="376"/>
      <c r="MNL116" s="376"/>
      <c r="MNM116" s="376"/>
      <c r="MNN116" s="376"/>
      <c r="MNO116" s="376"/>
      <c r="MNP116" s="376"/>
      <c r="MNQ116" s="376"/>
      <c r="MNR116" s="376"/>
      <c r="MNS116" s="376"/>
      <c r="MNT116" s="376"/>
      <c r="MNU116" s="376"/>
      <c r="MNV116" s="376"/>
      <c r="MNW116" s="376"/>
      <c r="MNX116" s="376"/>
      <c r="MNY116" s="376"/>
      <c r="MNZ116" s="376"/>
      <c r="MOA116" s="376"/>
      <c r="MOB116" s="376"/>
      <c r="MOC116" s="376"/>
      <c r="MOD116" s="376"/>
      <c r="MOE116" s="376"/>
      <c r="MOF116" s="376"/>
      <c r="MOG116" s="376"/>
      <c r="MOH116" s="376"/>
      <c r="MOI116" s="376"/>
      <c r="MOJ116" s="376"/>
      <c r="MOK116" s="376"/>
      <c r="MOL116" s="376"/>
      <c r="MOM116" s="376"/>
      <c r="MON116" s="376"/>
      <c r="MOO116" s="376"/>
      <c r="MOP116" s="376"/>
      <c r="MOQ116" s="376"/>
      <c r="MOR116" s="376"/>
      <c r="MOS116" s="376"/>
      <c r="MOT116" s="376"/>
      <c r="MOU116" s="376"/>
      <c r="MOV116" s="376"/>
      <c r="MOW116" s="376"/>
      <c r="MOX116" s="376"/>
      <c r="MOY116" s="376"/>
      <c r="MOZ116" s="376"/>
      <c r="MPA116" s="376"/>
      <c r="MPB116" s="376"/>
      <c r="MPC116" s="376"/>
      <c r="MPD116" s="376"/>
      <c r="MPE116" s="376"/>
      <c r="MPF116" s="376"/>
      <c r="MPG116" s="376"/>
      <c r="MPH116" s="376"/>
      <c r="MPI116" s="376"/>
      <c r="MPJ116" s="376"/>
      <c r="MPK116" s="376"/>
      <c r="MPL116" s="376"/>
      <c r="MPM116" s="376"/>
      <c r="MPN116" s="376"/>
      <c r="MPO116" s="376"/>
      <c r="MPP116" s="376"/>
      <c r="MPQ116" s="376"/>
      <c r="MPR116" s="376"/>
      <c r="MPS116" s="376"/>
      <c r="MPT116" s="376"/>
      <c r="MPU116" s="376"/>
      <c r="MPV116" s="376"/>
      <c r="MPW116" s="376"/>
      <c r="MPX116" s="376"/>
      <c r="MPY116" s="376"/>
      <c r="MPZ116" s="376"/>
      <c r="MQA116" s="376"/>
      <c r="MQB116" s="376"/>
      <c r="MQC116" s="376"/>
      <c r="MQD116" s="376"/>
      <c r="MQE116" s="376"/>
      <c r="MQF116" s="376"/>
      <c r="MQG116" s="376"/>
      <c r="MQH116" s="376"/>
      <c r="MQI116" s="376"/>
      <c r="MQJ116" s="376"/>
      <c r="MQK116" s="376"/>
      <c r="MQL116" s="376"/>
      <c r="MQM116" s="376"/>
      <c r="MQN116" s="376"/>
      <c r="MQO116" s="376"/>
      <c r="MQP116" s="376"/>
      <c r="MQQ116" s="376"/>
      <c r="MQR116" s="376"/>
      <c r="MQS116" s="376"/>
      <c r="MQT116" s="376"/>
      <c r="MQU116" s="376"/>
      <c r="MQV116" s="376"/>
      <c r="MQW116" s="376"/>
      <c r="MQX116" s="376"/>
      <c r="MQY116" s="376"/>
      <c r="MQZ116" s="376"/>
      <c r="MRA116" s="376"/>
      <c r="MRB116" s="376"/>
      <c r="MRC116" s="376"/>
      <c r="MRD116" s="376"/>
      <c r="MRE116" s="376"/>
      <c r="MRF116" s="376"/>
      <c r="MRG116" s="376"/>
      <c r="MRH116" s="376"/>
      <c r="MRI116" s="376"/>
      <c r="MRJ116" s="376"/>
      <c r="MRK116" s="376"/>
      <c r="MRL116" s="376"/>
      <c r="MRM116" s="376"/>
      <c r="MRN116" s="376"/>
      <c r="MRO116" s="376"/>
      <c r="MRP116" s="376"/>
      <c r="MRQ116" s="376"/>
      <c r="MRR116" s="376"/>
      <c r="MRS116" s="376"/>
      <c r="MRT116" s="376"/>
      <c r="MRU116" s="376"/>
      <c r="MRV116" s="376"/>
      <c r="MRW116" s="376"/>
      <c r="MRX116" s="376"/>
      <c r="MRY116" s="376"/>
      <c r="MRZ116" s="376"/>
      <c r="MSA116" s="376"/>
      <c r="MSB116" s="376"/>
      <c r="MSC116" s="376"/>
      <c r="MSD116" s="376"/>
      <c r="MSE116" s="376"/>
      <c r="MSF116" s="376"/>
      <c r="MSG116" s="376"/>
      <c r="MSH116" s="376"/>
      <c r="MSI116" s="376"/>
      <c r="MSJ116" s="376"/>
      <c r="MSK116" s="376"/>
      <c r="MSL116" s="376"/>
      <c r="MSM116" s="376"/>
      <c r="MSN116" s="376"/>
      <c r="MSO116" s="376"/>
      <c r="MSP116" s="376"/>
      <c r="MSQ116" s="376"/>
      <c r="MSR116" s="376"/>
      <c r="MSS116" s="376"/>
      <c r="MST116" s="376"/>
      <c r="MSU116" s="376"/>
      <c r="MSV116" s="376"/>
      <c r="MSW116" s="376"/>
      <c r="MSX116" s="376"/>
      <c r="MSY116" s="376"/>
      <c r="MSZ116" s="376"/>
      <c r="MTA116" s="376"/>
      <c r="MTB116" s="376"/>
      <c r="MTC116" s="376"/>
      <c r="MTD116" s="376"/>
      <c r="MTE116" s="376"/>
      <c r="MTF116" s="376"/>
      <c r="MTG116" s="376"/>
      <c r="MTH116" s="376"/>
      <c r="MTI116" s="376"/>
      <c r="MTJ116" s="376"/>
      <c r="MTK116" s="376"/>
      <c r="MTL116" s="376"/>
      <c r="MTM116" s="376"/>
      <c r="MTN116" s="376"/>
      <c r="MTO116" s="376"/>
      <c r="MTP116" s="376"/>
      <c r="MTQ116" s="376"/>
      <c r="MTR116" s="376"/>
      <c r="MTS116" s="376"/>
      <c r="MTT116" s="376"/>
      <c r="MTU116" s="376"/>
      <c r="MTV116" s="376"/>
      <c r="MTW116" s="376"/>
      <c r="MTX116" s="376"/>
      <c r="MTY116" s="376"/>
      <c r="MTZ116" s="376"/>
      <c r="MUA116" s="376"/>
      <c r="MUB116" s="376"/>
      <c r="MUC116" s="376"/>
      <c r="MUD116" s="376"/>
      <c r="MUE116" s="376"/>
      <c r="MUF116" s="376"/>
      <c r="MUG116" s="376"/>
      <c r="MUH116" s="376"/>
      <c r="MUI116" s="376"/>
      <c r="MUJ116" s="376"/>
      <c r="MUK116" s="376"/>
      <c r="MUL116" s="376"/>
      <c r="MUM116" s="376"/>
      <c r="MUN116" s="376"/>
      <c r="MUO116" s="376"/>
      <c r="MUP116" s="376"/>
      <c r="MUQ116" s="376"/>
      <c r="MUR116" s="376"/>
      <c r="MUS116" s="376"/>
      <c r="MUT116" s="376"/>
      <c r="MUU116" s="376"/>
      <c r="MUV116" s="376"/>
      <c r="MUW116" s="376"/>
      <c r="MUX116" s="376"/>
      <c r="MUY116" s="376"/>
      <c r="MUZ116" s="376"/>
      <c r="MVA116" s="376"/>
      <c r="MVB116" s="376"/>
      <c r="MVC116" s="376"/>
      <c r="MVD116" s="376"/>
      <c r="MVE116" s="376"/>
      <c r="MVF116" s="376"/>
      <c r="MVG116" s="376"/>
      <c r="MVH116" s="376"/>
      <c r="MVI116" s="376"/>
      <c r="MVJ116" s="376"/>
      <c r="MVK116" s="376"/>
      <c r="MVL116" s="376"/>
      <c r="MVM116" s="376"/>
      <c r="MVN116" s="376"/>
      <c r="MVO116" s="376"/>
      <c r="MVP116" s="376"/>
      <c r="MVQ116" s="376"/>
      <c r="MVR116" s="376"/>
      <c r="MVS116" s="376"/>
      <c r="MVT116" s="376"/>
      <c r="MVU116" s="376"/>
      <c r="MVV116" s="376"/>
      <c r="MVW116" s="376"/>
      <c r="MVX116" s="376"/>
      <c r="MVY116" s="376"/>
      <c r="MVZ116" s="376"/>
      <c r="MWA116" s="376"/>
      <c r="MWB116" s="376"/>
      <c r="MWC116" s="376"/>
      <c r="MWD116" s="376"/>
      <c r="MWE116" s="376"/>
      <c r="MWF116" s="376"/>
      <c r="MWG116" s="376"/>
      <c r="MWH116" s="376"/>
      <c r="MWI116" s="376"/>
      <c r="MWJ116" s="376"/>
      <c r="MWK116" s="376"/>
      <c r="MWL116" s="376"/>
      <c r="MWM116" s="376"/>
      <c r="MWN116" s="376"/>
      <c r="MWO116" s="376"/>
      <c r="MWP116" s="376"/>
      <c r="MWQ116" s="376"/>
      <c r="MWR116" s="376"/>
      <c r="MWS116" s="376"/>
      <c r="MWT116" s="376"/>
      <c r="MWU116" s="376"/>
      <c r="MWV116" s="376"/>
      <c r="MWW116" s="376"/>
      <c r="MWX116" s="376"/>
      <c r="MWY116" s="376"/>
      <c r="MWZ116" s="376"/>
      <c r="MXA116" s="376"/>
      <c r="MXB116" s="376"/>
      <c r="MXC116" s="376"/>
      <c r="MXD116" s="376"/>
      <c r="MXE116" s="376"/>
      <c r="MXF116" s="376"/>
      <c r="MXG116" s="376"/>
      <c r="MXH116" s="376"/>
      <c r="MXI116" s="376"/>
      <c r="MXJ116" s="376"/>
      <c r="MXK116" s="376"/>
      <c r="MXL116" s="376"/>
      <c r="MXM116" s="376"/>
      <c r="MXN116" s="376"/>
      <c r="MXO116" s="376"/>
      <c r="MXP116" s="376"/>
      <c r="MXQ116" s="376"/>
      <c r="MXR116" s="376"/>
      <c r="MXS116" s="376"/>
      <c r="MXT116" s="376"/>
      <c r="MXU116" s="376"/>
      <c r="MXV116" s="376"/>
      <c r="MXW116" s="376"/>
      <c r="MXX116" s="376"/>
      <c r="MXY116" s="376"/>
      <c r="MXZ116" s="376"/>
      <c r="MYA116" s="376"/>
      <c r="MYB116" s="376"/>
      <c r="MYC116" s="376"/>
      <c r="MYD116" s="376"/>
      <c r="MYE116" s="376"/>
      <c r="MYF116" s="376"/>
      <c r="MYG116" s="376"/>
      <c r="MYH116" s="376"/>
      <c r="MYI116" s="376"/>
      <c r="MYJ116" s="376"/>
      <c r="MYK116" s="376"/>
      <c r="MYL116" s="376"/>
      <c r="MYM116" s="376"/>
      <c r="MYN116" s="376"/>
      <c r="MYO116" s="376"/>
      <c r="MYP116" s="376"/>
      <c r="MYQ116" s="376"/>
      <c r="MYR116" s="376"/>
      <c r="MYS116" s="376"/>
      <c r="MYT116" s="376"/>
      <c r="MYU116" s="376"/>
      <c r="MYV116" s="376"/>
      <c r="MYW116" s="376"/>
      <c r="MYX116" s="376"/>
      <c r="MYY116" s="376"/>
      <c r="MYZ116" s="376"/>
      <c r="MZA116" s="376"/>
      <c r="MZB116" s="376"/>
      <c r="MZC116" s="376"/>
      <c r="MZD116" s="376"/>
      <c r="MZE116" s="376"/>
      <c r="MZF116" s="376"/>
      <c r="MZG116" s="376"/>
      <c r="MZH116" s="376"/>
      <c r="MZI116" s="376"/>
      <c r="MZJ116" s="376"/>
      <c r="MZK116" s="376"/>
      <c r="MZL116" s="376"/>
      <c r="MZM116" s="376"/>
      <c r="MZN116" s="376"/>
      <c r="MZO116" s="376"/>
      <c r="MZP116" s="376"/>
      <c r="MZQ116" s="376"/>
      <c r="MZR116" s="376"/>
      <c r="MZS116" s="376"/>
      <c r="MZT116" s="376"/>
      <c r="MZU116" s="376"/>
      <c r="MZV116" s="376"/>
      <c r="MZW116" s="376"/>
      <c r="MZX116" s="376"/>
      <c r="MZY116" s="376"/>
      <c r="MZZ116" s="376"/>
      <c r="NAA116" s="376"/>
      <c r="NAB116" s="376"/>
      <c r="NAC116" s="376"/>
      <c r="NAD116" s="376"/>
      <c r="NAE116" s="376"/>
      <c r="NAF116" s="376"/>
      <c r="NAG116" s="376"/>
      <c r="NAH116" s="376"/>
      <c r="NAI116" s="376"/>
      <c r="NAJ116" s="376"/>
      <c r="NAK116" s="376"/>
      <c r="NAL116" s="376"/>
      <c r="NAM116" s="376"/>
      <c r="NAN116" s="376"/>
      <c r="NAO116" s="376"/>
      <c r="NAP116" s="376"/>
      <c r="NAQ116" s="376"/>
      <c r="NAR116" s="376"/>
      <c r="NAS116" s="376"/>
      <c r="NAT116" s="376"/>
      <c r="NAU116" s="376"/>
      <c r="NAV116" s="376"/>
      <c r="NAW116" s="376"/>
      <c r="NAX116" s="376"/>
      <c r="NAY116" s="376"/>
      <c r="NAZ116" s="376"/>
      <c r="NBA116" s="376"/>
      <c r="NBB116" s="376"/>
      <c r="NBC116" s="376"/>
      <c r="NBD116" s="376"/>
      <c r="NBE116" s="376"/>
      <c r="NBF116" s="376"/>
      <c r="NBG116" s="376"/>
      <c r="NBH116" s="376"/>
      <c r="NBI116" s="376"/>
      <c r="NBJ116" s="376"/>
      <c r="NBK116" s="376"/>
      <c r="NBL116" s="376"/>
      <c r="NBM116" s="376"/>
      <c r="NBN116" s="376"/>
      <c r="NBO116" s="376"/>
      <c r="NBP116" s="376"/>
      <c r="NBQ116" s="376"/>
      <c r="NBR116" s="376"/>
      <c r="NBS116" s="376"/>
      <c r="NBT116" s="376"/>
      <c r="NBU116" s="376"/>
      <c r="NBV116" s="376"/>
      <c r="NBW116" s="376"/>
      <c r="NBX116" s="376"/>
      <c r="NBY116" s="376"/>
      <c r="NBZ116" s="376"/>
      <c r="NCA116" s="376"/>
      <c r="NCB116" s="376"/>
      <c r="NCC116" s="376"/>
      <c r="NCD116" s="376"/>
      <c r="NCE116" s="376"/>
      <c r="NCF116" s="376"/>
      <c r="NCG116" s="376"/>
      <c r="NCH116" s="376"/>
      <c r="NCI116" s="376"/>
      <c r="NCJ116" s="376"/>
      <c r="NCK116" s="376"/>
      <c r="NCL116" s="376"/>
      <c r="NCM116" s="376"/>
      <c r="NCN116" s="376"/>
      <c r="NCO116" s="376"/>
      <c r="NCP116" s="376"/>
      <c r="NCQ116" s="376"/>
      <c r="NCR116" s="376"/>
      <c r="NCS116" s="376"/>
      <c r="NCT116" s="376"/>
      <c r="NCU116" s="376"/>
      <c r="NCV116" s="376"/>
      <c r="NCW116" s="376"/>
      <c r="NCX116" s="376"/>
      <c r="NCY116" s="376"/>
      <c r="NCZ116" s="376"/>
      <c r="NDA116" s="376"/>
      <c r="NDB116" s="376"/>
      <c r="NDC116" s="376"/>
      <c r="NDD116" s="376"/>
      <c r="NDE116" s="376"/>
      <c r="NDF116" s="376"/>
      <c r="NDG116" s="376"/>
      <c r="NDH116" s="376"/>
      <c r="NDI116" s="376"/>
      <c r="NDJ116" s="376"/>
      <c r="NDK116" s="376"/>
      <c r="NDL116" s="376"/>
      <c r="NDM116" s="376"/>
      <c r="NDN116" s="376"/>
      <c r="NDO116" s="376"/>
      <c r="NDP116" s="376"/>
      <c r="NDQ116" s="376"/>
      <c r="NDR116" s="376"/>
      <c r="NDS116" s="376"/>
      <c r="NDT116" s="376"/>
      <c r="NDU116" s="376"/>
      <c r="NDV116" s="376"/>
      <c r="NDW116" s="376"/>
      <c r="NDX116" s="376"/>
      <c r="NDY116" s="376"/>
      <c r="NDZ116" s="376"/>
      <c r="NEA116" s="376"/>
      <c r="NEB116" s="376"/>
      <c r="NEC116" s="376"/>
      <c r="NED116" s="376"/>
      <c r="NEE116" s="376"/>
      <c r="NEF116" s="376"/>
      <c r="NEG116" s="376"/>
      <c r="NEH116" s="376"/>
      <c r="NEI116" s="376"/>
      <c r="NEJ116" s="376"/>
      <c r="NEK116" s="376"/>
      <c r="NEL116" s="376"/>
      <c r="NEM116" s="376"/>
      <c r="NEN116" s="376"/>
      <c r="NEO116" s="376"/>
      <c r="NEP116" s="376"/>
      <c r="NEQ116" s="376"/>
      <c r="NER116" s="376"/>
      <c r="NES116" s="376"/>
      <c r="NET116" s="376"/>
      <c r="NEU116" s="376"/>
      <c r="NEV116" s="376"/>
      <c r="NEW116" s="376"/>
      <c r="NEX116" s="376"/>
      <c r="NEY116" s="376"/>
      <c r="NEZ116" s="376"/>
      <c r="NFA116" s="376"/>
      <c r="NFB116" s="376"/>
      <c r="NFC116" s="376"/>
      <c r="NFD116" s="376"/>
      <c r="NFE116" s="376"/>
      <c r="NFF116" s="376"/>
      <c r="NFG116" s="376"/>
      <c r="NFH116" s="376"/>
      <c r="NFI116" s="376"/>
      <c r="NFJ116" s="376"/>
      <c r="NFK116" s="376"/>
      <c r="NFL116" s="376"/>
      <c r="NFM116" s="376"/>
      <c r="NFN116" s="376"/>
      <c r="NFO116" s="376"/>
      <c r="NFP116" s="376"/>
      <c r="NFQ116" s="376"/>
      <c r="NFR116" s="376"/>
      <c r="NFS116" s="376"/>
      <c r="NFT116" s="376"/>
      <c r="NFU116" s="376"/>
      <c r="NFV116" s="376"/>
      <c r="NFW116" s="376"/>
      <c r="NFX116" s="376"/>
      <c r="NFY116" s="376"/>
      <c r="NFZ116" s="376"/>
      <c r="NGA116" s="376"/>
      <c r="NGB116" s="376"/>
      <c r="NGC116" s="376"/>
      <c r="NGD116" s="376"/>
      <c r="NGE116" s="376"/>
      <c r="NGF116" s="376"/>
      <c r="NGG116" s="376"/>
      <c r="NGH116" s="376"/>
      <c r="NGI116" s="376"/>
      <c r="NGJ116" s="376"/>
      <c r="NGK116" s="376"/>
      <c r="NGL116" s="376"/>
      <c r="NGM116" s="376"/>
      <c r="NGN116" s="376"/>
      <c r="NGO116" s="376"/>
      <c r="NGP116" s="376"/>
      <c r="NGQ116" s="376"/>
      <c r="NGR116" s="376"/>
      <c r="NGS116" s="376"/>
      <c r="NGT116" s="376"/>
      <c r="NGU116" s="376"/>
      <c r="NGV116" s="376"/>
      <c r="NGW116" s="376"/>
      <c r="NGX116" s="376"/>
      <c r="NGY116" s="376"/>
      <c r="NGZ116" s="376"/>
      <c r="NHA116" s="376"/>
      <c r="NHB116" s="376"/>
      <c r="NHC116" s="376"/>
      <c r="NHD116" s="376"/>
      <c r="NHE116" s="376"/>
      <c r="NHF116" s="376"/>
      <c r="NHG116" s="376"/>
      <c r="NHH116" s="376"/>
      <c r="NHI116" s="376"/>
      <c r="NHJ116" s="376"/>
      <c r="NHK116" s="376"/>
      <c r="NHL116" s="376"/>
      <c r="NHM116" s="376"/>
      <c r="NHN116" s="376"/>
      <c r="NHO116" s="376"/>
      <c r="NHP116" s="376"/>
      <c r="NHQ116" s="376"/>
      <c r="NHR116" s="376"/>
      <c r="NHS116" s="376"/>
      <c r="NHT116" s="376"/>
      <c r="NHU116" s="376"/>
      <c r="NHV116" s="376"/>
      <c r="NHW116" s="376"/>
      <c r="NHX116" s="376"/>
      <c r="NHY116" s="376"/>
      <c r="NHZ116" s="376"/>
      <c r="NIA116" s="376"/>
      <c r="NIB116" s="376"/>
      <c r="NIC116" s="376"/>
      <c r="NID116" s="376"/>
      <c r="NIE116" s="376"/>
      <c r="NIF116" s="376"/>
      <c r="NIG116" s="376"/>
      <c r="NIH116" s="376"/>
      <c r="NII116" s="376"/>
      <c r="NIJ116" s="376"/>
      <c r="NIK116" s="376"/>
      <c r="NIL116" s="376"/>
      <c r="NIM116" s="376"/>
      <c r="NIN116" s="376"/>
      <c r="NIO116" s="376"/>
      <c r="NIP116" s="376"/>
      <c r="NIQ116" s="376"/>
      <c r="NIR116" s="376"/>
      <c r="NIS116" s="376"/>
      <c r="NIT116" s="376"/>
      <c r="NIU116" s="376"/>
      <c r="NIV116" s="376"/>
      <c r="NIW116" s="376"/>
      <c r="NIX116" s="376"/>
      <c r="NIY116" s="376"/>
      <c r="NIZ116" s="376"/>
      <c r="NJA116" s="376"/>
      <c r="NJB116" s="376"/>
      <c r="NJC116" s="376"/>
      <c r="NJD116" s="376"/>
      <c r="NJE116" s="376"/>
      <c r="NJF116" s="376"/>
      <c r="NJG116" s="376"/>
      <c r="NJH116" s="376"/>
      <c r="NJI116" s="376"/>
      <c r="NJJ116" s="376"/>
      <c r="NJK116" s="376"/>
      <c r="NJL116" s="376"/>
      <c r="NJM116" s="376"/>
      <c r="NJN116" s="376"/>
      <c r="NJO116" s="376"/>
      <c r="NJP116" s="376"/>
      <c r="NJQ116" s="376"/>
      <c r="NJR116" s="376"/>
      <c r="NJS116" s="376"/>
      <c r="NJT116" s="376"/>
      <c r="NJU116" s="376"/>
      <c r="NJV116" s="376"/>
      <c r="NJW116" s="376"/>
      <c r="NJX116" s="376"/>
      <c r="NJY116" s="376"/>
      <c r="NJZ116" s="376"/>
      <c r="NKA116" s="376"/>
      <c r="NKB116" s="376"/>
      <c r="NKC116" s="376"/>
      <c r="NKD116" s="376"/>
      <c r="NKE116" s="376"/>
      <c r="NKF116" s="376"/>
      <c r="NKG116" s="376"/>
      <c r="NKH116" s="376"/>
      <c r="NKI116" s="376"/>
      <c r="NKJ116" s="376"/>
      <c r="NKK116" s="376"/>
      <c r="NKL116" s="376"/>
      <c r="NKM116" s="376"/>
      <c r="NKN116" s="376"/>
      <c r="NKO116" s="376"/>
      <c r="NKP116" s="376"/>
      <c r="NKQ116" s="376"/>
      <c r="NKR116" s="376"/>
      <c r="NKS116" s="376"/>
      <c r="NKT116" s="376"/>
      <c r="NKU116" s="376"/>
      <c r="NKV116" s="376"/>
      <c r="NKW116" s="376"/>
      <c r="NKX116" s="376"/>
      <c r="NKY116" s="376"/>
      <c r="NKZ116" s="376"/>
      <c r="NLA116" s="376"/>
      <c r="NLB116" s="376"/>
      <c r="NLC116" s="376"/>
      <c r="NLD116" s="376"/>
      <c r="NLE116" s="376"/>
      <c r="NLF116" s="376"/>
      <c r="NLG116" s="376"/>
      <c r="NLH116" s="376"/>
      <c r="NLI116" s="376"/>
      <c r="NLJ116" s="376"/>
      <c r="NLK116" s="376"/>
      <c r="NLL116" s="376"/>
      <c r="NLM116" s="376"/>
      <c r="NLN116" s="376"/>
      <c r="NLO116" s="376"/>
      <c r="NLP116" s="376"/>
      <c r="NLQ116" s="376"/>
      <c r="NLR116" s="376"/>
      <c r="NLS116" s="376"/>
      <c r="NLT116" s="376"/>
      <c r="NLU116" s="376"/>
      <c r="NLV116" s="376"/>
      <c r="NLW116" s="376"/>
      <c r="NLX116" s="376"/>
      <c r="NLY116" s="376"/>
      <c r="NLZ116" s="376"/>
      <c r="NMA116" s="376"/>
      <c r="NMB116" s="376"/>
      <c r="NMC116" s="376"/>
      <c r="NMD116" s="376"/>
      <c r="NME116" s="376"/>
      <c r="NMF116" s="376"/>
      <c r="NMG116" s="376"/>
      <c r="NMH116" s="376"/>
      <c r="NMI116" s="376"/>
      <c r="NMJ116" s="376"/>
      <c r="NMK116" s="376"/>
      <c r="NML116" s="376"/>
      <c r="NMM116" s="376"/>
      <c r="NMN116" s="376"/>
      <c r="NMO116" s="376"/>
      <c r="NMP116" s="376"/>
      <c r="NMQ116" s="376"/>
      <c r="NMR116" s="376"/>
      <c r="NMS116" s="376"/>
      <c r="NMT116" s="376"/>
      <c r="NMU116" s="376"/>
      <c r="NMV116" s="376"/>
      <c r="NMW116" s="376"/>
      <c r="NMX116" s="376"/>
      <c r="NMY116" s="376"/>
      <c r="NMZ116" s="376"/>
      <c r="NNA116" s="376"/>
      <c r="NNB116" s="376"/>
      <c r="NNC116" s="376"/>
      <c r="NND116" s="376"/>
      <c r="NNE116" s="376"/>
      <c r="NNF116" s="376"/>
      <c r="NNG116" s="376"/>
      <c r="NNH116" s="376"/>
      <c r="NNI116" s="376"/>
      <c r="NNJ116" s="376"/>
      <c r="NNK116" s="376"/>
      <c r="NNL116" s="376"/>
      <c r="NNM116" s="376"/>
      <c r="NNN116" s="376"/>
      <c r="NNO116" s="376"/>
      <c r="NNP116" s="376"/>
      <c r="NNQ116" s="376"/>
      <c r="NNR116" s="376"/>
      <c r="NNS116" s="376"/>
      <c r="NNT116" s="376"/>
      <c r="NNU116" s="376"/>
      <c r="NNV116" s="376"/>
      <c r="NNW116" s="376"/>
      <c r="NNX116" s="376"/>
      <c r="NNY116" s="376"/>
      <c r="NNZ116" s="376"/>
      <c r="NOA116" s="376"/>
      <c r="NOB116" s="376"/>
      <c r="NOC116" s="376"/>
      <c r="NOD116" s="376"/>
      <c r="NOE116" s="376"/>
      <c r="NOF116" s="376"/>
      <c r="NOG116" s="376"/>
      <c r="NOH116" s="376"/>
      <c r="NOI116" s="376"/>
      <c r="NOJ116" s="376"/>
      <c r="NOK116" s="376"/>
      <c r="NOL116" s="376"/>
      <c r="NOM116" s="376"/>
      <c r="NON116" s="376"/>
      <c r="NOO116" s="376"/>
      <c r="NOP116" s="376"/>
      <c r="NOQ116" s="376"/>
      <c r="NOR116" s="376"/>
      <c r="NOS116" s="376"/>
      <c r="NOT116" s="376"/>
      <c r="NOU116" s="376"/>
      <c r="NOV116" s="376"/>
      <c r="NOW116" s="376"/>
      <c r="NOX116" s="376"/>
      <c r="NOY116" s="376"/>
      <c r="NOZ116" s="376"/>
      <c r="NPA116" s="376"/>
      <c r="NPB116" s="376"/>
      <c r="NPC116" s="376"/>
      <c r="NPD116" s="376"/>
      <c r="NPE116" s="376"/>
      <c r="NPF116" s="376"/>
      <c r="NPG116" s="376"/>
      <c r="NPH116" s="376"/>
      <c r="NPI116" s="376"/>
      <c r="NPJ116" s="376"/>
      <c r="NPK116" s="376"/>
      <c r="NPL116" s="376"/>
      <c r="NPM116" s="376"/>
      <c r="NPN116" s="376"/>
      <c r="NPO116" s="376"/>
      <c r="NPP116" s="376"/>
      <c r="NPQ116" s="376"/>
      <c r="NPR116" s="376"/>
      <c r="NPS116" s="376"/>
      <c r="NPT116" s="376"/>
      <c r="NPU116" s="376"/>
      <c r="NPV116" s="376"/>
      <c r="NPW116" s="376"/>
      <c r="NPX116" s="376"/>
      <c r="NPY116" s="376"/>
      <c r="NPZ116" s="376"/>
      <c r="NQA116" s="376"/>
      <c r="NQB116" s="376"/>
      <c r="NQC116" s="376"/>
      <c r="NQD116" s="376"/>
      <c r="NQE116" s="376"/>
      <c r="NQF116" s="376"/>
      <c r="NQG116" s="376"/>
      <c r="NQH116" s="376"/>
      <c r="NQI116" s="376"/>
      <c r="NQJ116" s="376"/>
      <c r="NQK116" s="376"/>
      <c r="NQL116" s="376"/>
      <c r="NQM116" s="376"/>
      <c r="NQN116" s="376"/>
      <c r="NQO116" s="376"/>
      <c r="NQP116" s="376"/>
      <c r="NQQ116" s="376"/>
      <c r="NQR116" s="376"/>
      <c r="NQS116" s="376"/>
      <c r="NQT116" s="376"/>
      <c r="NQU116" s="376"/>
      <c r="NQV116" s="376"/>
      <c r="NQW116" s="376"/>
      <c r="NQX116" s="376"/>
      <c r="NQY116" s="376"/>
      <c r="NQZ116" s="376"/>
      <c r="NRA116" s="376"/>
      <c r="NRB116" s="376"/>
      <c r="NRC116" s="376"/>
      <c r="NRD116" s="376"/>
      <c r="NRE116" s="376"/>
      <c r="NRF116" s="376"/>
      <c r="NRG116" s="376"/>
      <c r="NRH116" s="376"/>
      <c r="NRI116" s="376"/>
      <c r="NRJ116" s="376"/>
      <c r="NRK116" s="376"/>
      <c r="NRL116" s="376"/>
      <c r="NRM116" s="376"/>
      <c r="NRN116" s="376"/>
      <c r="NRO116" s="376"/>
      <c r="NRP116" s="376"/>
      <c r="NRQ116" s="376"/>
      <c r="NRR116" s="376"/>
      <c r="NRS116" s="376"/>
      <c r="NRT116" s="376"/>
      <c r="NRU116" s="376"/>
      <c r="NRV116" s="376"/>
      <c r="NRW116" s="376"/>
      <c r="NRX116" s="376"/>
      <c r="NRY116" s="376"/>
      <c r="NRZ116" s="376"/>
      <c r="NSA116" s="376"/>
      <c r="NSB116" s="376"/>
      <c r="NSC116" s="376"/>
      <c r="NSD116" s="376"/>
      <c r="NSE116" s="376"/>
      <c r="NSF116" s="376"/>
      <c r="NSG116" s="376"/>
      <c r="NSH116" s="376"/>
      <c r="NSI116" s="376"/>
      <c r="NSJ116" s="376"/>
      <c r="NSK116" s="376"/>
      <c r="NSL116" s="376"/>
      <c r="NSM116" s="376"/>
      <c r="NSN116" s="376"/>
      <c r="NSO116" s="376"/>
      <c r="NSP116" s="376"/>
      <c r="NSQ116" s="376"/>
      <c r="NSR116" s="376"/>
      <c r="NSS116" s="376"/>
      <c r="NST116" s="376"/>
      <c r="NSU116" s="376"/>
      <c r="NSV116" s="376"/>
      <c r="NSW116" s="376"/>
      <c r="NSX116" s="376"/>
      <c r="NSY116" s="376"/>
      <c r="NSZ116" s="376"/>
      <c r="NTA116" s="376"/>
      <c r="NTB116" s="376"/>
      <c r="NTC116" s="376"/>
      <c r="NTD116" s="376"/>
      <c r="NTE116" s="376"/>
      <c r="NTF116" s="376"/>
      <c r="NTG116" s="376"/>
      <c r="NTH116" s="376"/>
      <c r="NTI116" s="376"/>
      <c r="NTJ116" s="376"/>
      <c r="NTK116" s="376"/>
      <c r="NTL116" s="376"/>
      <c r="NTM116" s="376"/>
      <c r="NTN116" s="376"/>
      <c r="NTO116" s="376"/>
      <c r="NTP116" s="376"/>
      <c r="NTQ116" s="376"/>
      <c r="NTR116" s="376"/>
      <c r="NTS116" s="376"/>
      <c r="NTT116" s="376"/>
      <c r="NTU116" s="376"/>
      <c r="NTV116" s="376"/>
      <c r="NTW116" s="376"/>
      <c r="NTX116" s="376"/>
      <c r="NTY116" s="376"/>
      <c r="NTZ116" s="376"/>
      <c r="NUA116" s="376"/>
      <c r="NUB116" s="376"/>
      <c r="NUC116" s="376"/>
      <c r="NUD116" s="376"/>
      <c r="NUE116" s="376"/>
      <c r="NUF116" s="376"/>
      <c r="NUG116" s="376"/>
      <c r="NUH116" s="376"/>
      <c r="NUI116" s="376"/>
      <c r="NUJ116" s="376"/>
      <c r="NUK116" s="376"/>
      <c r="NUL116" s="376"/>
      <c r="NUM116" s="376"/>
      <c r="NUN116" s="376"/>
      <c r="NUO116" s="376"/>
      <c r="NUP116" s="376"/>
      <c r="NUQ116" s="376"/>
      <c r="NUR116" s="376"/>
      <c r="NUS116" s="376"/>
      <c r="NUT116" s="376"/>
      <c r="NUU116" s="376"/>
      <c r="NUV116" s="376"/>
      <c r="NUW116" s="376"/>
      <c r="NUX116" s="376"/>
      <c r="NUY116" s="376"/>
      <c r="NUZ116" s="376"/>
      <c r="NVA116" s="376"/>
      <c r="NVB116" s="376"/>
      <c r="NVC116" s="376"/>
      <c r="NVD116" s="376"/>
      <c r="NVE116" s="376"/>
      <c r="NVF116" s="376"/>
      <c r="NVG116" s="376"/>
      <c r="NVH116" s="376"/>
      <c r="NVI116" s="376"/>
      <c r="NVJ116" s="376"/>
      <c r="NVK116" s="376"/>
      <c r="NVL116" s="376"/>
      <c r="NVM116" s="376"/>
      <c r="NVN116" s="376"/>
      <c r="NVO116" s="376"/>
      <c r="NVP116" s="376"/>
      <c r="NVQ116" s="376"/>
      <c r="NVR116" s="376"/>
      <c r="NVS116" s="376"/>
      <c r="NVT116" s="376"/>
      <c r="NVU116" s="376"/>
      <c r="NVV116" s="376"/>
      <c r="NVW116" s="376"/>
      <c r="NVX116" s="376"/>
      <c r="NVY116" s="376"/>
      <c r="NVZ116" s="376"/>
      <c r="NWA116" s="376"/>
      <c r="NWB116" s="376"/>
      <c r="NWC116" s="376"/>
      <c r="NWD116" s="376"/>
      <c r="NWE116" s="376"/>
      <c r="NWF116" s="376"/>
      <c r="NWG116" s="376"/>
      <c r="NWH116" s="376"/>
      <c r="NWI116" s="376"/>
      <c r="NWJ116" s="376"/>
      <c r="NWK116" s="376"/>
      <c r="NWL116" s="376"/>
      <c r="NWM116" s="376"/>
      <c r="NWN116" s="376"/>
      <c r="NWO116" s="376"/>
      <c r="NWP116" s="376"/>
      <c r="NWQ116" s="376"/>
      <c r="NWR116" s="376"/>
      <c r="NWS116" s="376"/>
      <c r="NWT116" s="376"/>
      <c r="NWU116" s="376"/>
      <c r="NWV116" s="376"/>
      <c r="NWW116" s="376"/>
      <c r="NWX116" s="376"/>
      <c r="NWY116" s="376"/>
      <c r="NWZ116" s="376"/>
      <c r="NXA116" s="376"/>
      <c r="NXB116" s="376"/>
      <c r="NXC116" s="376"/>
      <c r="NXD116" s="376"/>
      <c r="NXE116" s="376"/>
      <c r="NXF116" s="376"/>
      <c r="NXG116" s="376"/>
      <c r="NXH116" s="376"/>
      <c r="NXI116" s="376"/>
      <c r="NXJ116" s="376"/>
      <c r="NXK116" s="376"/>
      <c r="NXL116" s="376"/>
      <c r="NXM116" s="376"/>
      <c r="NXN116" s="376"/>
      <c r="NXO116" s="376"/>
      <c r="NXP116" s="376"/>
      <c r="NXQ116" s="376"/>
      <c r="NXR116" s="376"/>
      <c r="NXS116" s="376"/>
      <c r="NXT116" s="376"/>
      <c r="NXU116" s="376"/>
      <c r="NXV116" s="376"/>
      <c r="NXW116" s="376"/>
      <c r="NXX116" s="376"/>
      <c r="NXY116" s="376"/>
      <c r="NXZ116" s="376"/>
      <c r="NYA116" s="376"/>
      <c r="NYB116" s="376"/>
      <c r="NYC116" s="376"/>
      <c r="NYD116" s="376"/>
      <c r="NYE116" s="376"/>
      <c r="NYF116" s="376"/>
      <c r="NYG116" s="376"/>
      <c r="NYH116" s="376"/>
      <c r="NYI116" s="376"/>
      <c r="NYJ116" s="376"/>
      <c r="NYK116" s="376"/>
      <c r="NYL116" s="376"/>
      <c r="NYM116" s="376"/>
      <c r="NYN116" s="376"/>
      <c r="NYO116" s="376"/>
      <c r="NYP116" s="376"/>
      <c r="NYQ116" s="376"/>
      <c r="NYR116" s="376"/>
      <c r="NYS116" s="376"/>
      <c r="NYT116" s="376"/>
      <c r="NYU116" s="376"/>
      <c r="NYV116" s="376"/>
      <c r="NYW116" s="376"/>
      <c r="NYX116" s="376"/>
      <c r="NYY116" s="376"/>
      <c r="NYZ116" s="376"/>
      <c r="NZA116" s="376"/>
      <c r="NZB116" s="376"/>
      <c r="NZC116" s="376"/>
      <c r="NZD116" s="376"/>
      <c r="NZE116" s="376"/>
      <c r="NZF116" s="376"/>
      <c r="NZG116" s="376"/>
      <c r="NZH116" s="376"/>
      <c r="NZI116" s="376"/>
      <c r="NZJ116" s="376"/>
      <c r="NZK116" s="376"/>
      <c r="NZL116" s="376"/>
      <c r="NZM116" s="376"/>
      <c r="NZN116" s="376"/>
      <c r="NZO116" s="376"/>
      <c r="NZP116" s="376"/>
      <c r="NZQ116" s="376"/>
      <c r="NZR116" s="376"/>
      <c r="NZS116" s="376"/>
      <c r="NZT116" s="376"/>
      <c r="NZU116" s="376"/>
      <c r="NZV116" s="376"/>
      <c r="NZW116" s="376"/>
      <c r="NZX116" s="376"/>
      <c r="NZY116" s="376"/>
      <c r="NZZ116" s="376"/>
      <c r="OAA116" s="376"/>
      <c r="OAB116" s="376"/>
      <c r="OAC116" s="376"/>
      <c r="OAD116" s="376"/>
      <c r="OAE116" s="376"/>
      <c r="OAF116" s="376"/>
      <c r="OAG116" s="376"/>
      <c r="OAH116" s="376"/>
      <c r="OAI116" s="376"/>
      <c r="OAJ116" s="376"/>
      <c r="OAK116" s="376"/>
      <c r="OAL116" s="376"/>
      <c r="OAM116" s="376"/>
      <c r="OAN116" s="376"/>
      <c r="OAO116" s="376"/>
      <c r="OAP116" s="376"/>
      <c r="OAQ116" s="376"/>
      <c r="OAR116" s="376"/>
      <c r="OAS116" s="376"/>
      <c r="OAT116" s="376"/>
      <c r="OAU116" s="376"/>
      <c r="OAV116" s="376"/>
      <c r="OAW116" s="376"/>
      <c r="OAX116" s="376"/>
      <c r="OAY116" s="376"/>
      <c r="OAZ116" s="376"/>
      <c r="OBA116" s="376"/>
      <c r="OBB116" s="376"/>
      <c r="OBC116" s="376"/>
      <c r="OBD116" s="376"/>
      <c r="OBE116" s="376"/>
      <c r="OBF116" s="376"/>
      <c r="OBG116" s="376"/>
      <c r="OBH116" s="376"/>
      <c r="OBI116" s="376"/>
      <c r="OBJ116" s="376"/>
      <c r="OBK116" s="376"/>
      <c r="OBL116" s="376"/>
      <c r="OBM116" s="376"/>
      <c r="OBN116" s="376"/>
      <c r="OBO116" s="376"/>
      <c r="OBP116" s="376"/>
      <c r="OBQ116" s="376"/>
      <c r="OBR116" s="376"/>
      <c r="OBS116" s="376"/>
      <c r="OBT116" s="376"/>
      <c r="OBU116" s="376"/>
      <c r="OBV116" s="376"/>
      <c r="OBW116" s="376"/>
      <c r="OBX116" s="376"/>
      <c r="OBY116" s="376"/>
      <c r="OBZ116" s="376"/>
      <c r="OCA116" s="376"/>
      <c r="OCB116" s="376"/>
      <c r="OCC116" s="376"/>
      <c r="OCD116" s="376"/>
      <c r="OCE116" s="376"/>
      <c r="OCF116" s="376"/>
      <c r="OCG116" s="376"/>
      <c r="OCH116" s="376"/>
      <c r="OCI116" s="376"/>
      <c r="OCJ116" s="376"/>
      <c r="OCK116" s="376"/>
      <c r="OCL116" s="376"/>
      <c r="OCM116" s="376"/>
      <c r="OCN116" s="376"/>
      <c r="OCO116" s="376"/>
      <c r="OCP116" s="376"/>
      <c r="OCQ116" s="376"/>
      <c r="OCR116" s="376"/>
      <c r="OCS116" s="376"/>
      <c r="OCT116" s="376"/>
      <c r="OCU116" s="376"/>
      <c r="OCV116" s="376"/>
      <c r="OCW116" s="376"/>
      <c r="OCX116" s="376"/>
      <c r="OCY116" s="376"/>
      <c r="OCZ116" s="376"/>
      <c r="ODA116" s="376"/>
      <c r="ODB116" s="376"/>
      <c r="ODC116" s="376"/>
      <c r="ODD116" s="376"/>
      <c r="ODE116" s="376"/>
      <c r="ODF116" s="376"/>
      <c r="ODG116" s="376"/>
      <c r="ODH116" s="376"/>
      <c r="ODI116" s="376"/>
      <c r="ODJ116" s="376"/>
      <c r="ODK116" s="376"/>
      <c r="ODL116" s="376"/>
      <c r="ODM116" s="376"/>
      <c r="ODN116" s="376"/>
      <c r="ODO116" s="376"/>
      <c r="ODP116" s="376"/>
      <c r="ODQ116" s="376"/>
      <c r="ODR116" s="376"/>
      <c r="ODS116" s="376"/>
      <c r="ODT116" s="376"/>
      <c r="ODU116" s="376"/>
      <c r="ODV116" s="376"/>
      <c r="ODW116" s="376"/>
      <c r="ODX116" s="376"/>
      <c r="ODY116" s="376"/>
      <c r="ODZ116" s="376"/>
      <c r="OEA116" s="376"/>
      <c r="OEB116" s="376"/>
      <c r="OEC116" s="376"/>
      <c r="OED116" s="376"/>
      <c r="OEE116" s="376"/>
      <c r="OEF116" s="376"/>
      <c r="OEG116" s="376"/>
      <c r="OEH116" s="376"/>
      <c r="OEI116" s="376"/>
      <c r="OEJ116" s="376"/>
      <c r="OEK116" s="376"/>
      <c r="OEL116" s="376"/>
      <c r="OEM116" s="376"/>
      <c r="OEN116" s="376"/>
      <c r="OEO116" s="376"/>
      <c r="OEP116" s="376"/>
      <c r="OEQ116" s="376"/>
      <c r="OER116" s="376"/>
      <c r="OES116" s="376"/>
      <c r="OET116" s="376"/>
      <c r="OEU116" s="376"/>
      <c r="OEV116" s="376"/>
      <c r="OEW116" s="376"/>
      <c r="OEX116" s="376"/>
      <c r="OEY116" s="376"/>
      <c r="OEZ116" s="376"/>
      <c r="OFA116" s="376"/>
      <c r="OFB116" s="376"/>
      <c r="OFC116" s="376"/>
      <c r="OFD116" s="376"/>
      <c r="OFE116" s="376"/>
      <c r="OFF116" s="376"/>
      <c r="OFG116" s="376"/>
      <c r="OFH116" s="376"/>
      <c r="OFI116" s="376"/>
      <c r="OFJ116" s="376"/>
      <c r="OFK116" s="376"/>
      <c r="OFL116" s="376"/>
      <c r="OFM116" s="376"/>
      <c r="OFN116" s="376"/>
      <c r="OFO116" s="376"/>
      <c r="OFP116" s="376"/>
      <c r="OFQ116" s="376"/>
      <c r="OFR116" s="376"/>
      <c r="OFS116" s="376"/>
      <c r="OFT116" s="376"/>
      <c r="OFU116" s="376"/>
      <c r="OFV116" s="376"/>
      <c r="OFW116" s="376"/>
      <c r="OFX116" s="376"/>
      <c r="OFY116" s="376"/>
      <c r="OFZ116" s="376"/>
      <c r="OGA116" s="376"/>
      <c r="OGB116" s="376"/>
      <c r="OGC116" s="376"/>
      <c r="OGD116" s="376"/>
      <c r="OGE116" s="376"/>
      <c r="OGF116" s="376"/>
      <c r="OGG116" s="376"/>
      <c r="OGH116" s="376"/>
      <c r="OGI116" s="376"/>
      <c r="OGJ116" s="376"/>
      <c r="OGK116" s="376"/>
      <c r="OGL116" s="376"/>
      <c r="OGM116" s="376"/>
      <c r="OGN116" s="376"/>
      <c r="OGO116" s="376"/>
      <c r="OGP116" s="376"/>
      <c r="OGQ116" s="376"/>
      <c r="OGR116" s="376"/>
      <c r="OGS116" s="376"/>
      <c r="OGT116" s="376"/>
      <c r="OGU116" s="376"/>
      <c r="OGV116" s="376"/>
      <c r="OGW116" s="376"/>
      <c r="OGX116" s="376"/>
      <c r="OGY116" s="376"/>
      <c r="OGZ116" s="376"/>
      <c r="OHA116" s="376"/>
      <c r="OHB116" s="376"/>
      <c r="OHC116" s="376"/>
      <c r="OHD116" s="376"/>
      <c r="OHE116" s="376"/>
      <c r="OHF116" s="376"/>
      <c r="OHG116" s="376"/>
      <c r="OHH116" s="376"/>
      <c r="OHI116" s="376"/>
      <c r="OHJ116" s="376"/>
      <c r="OHK116" s="376"/>
      <c r="OHL116" s="376"/>
      <c r="OHM116" s="376"/>
      <c r="OHN116" s="376"/>
      <c r="OHO116" s="376"/>
      <c r="OHP116" s="376"/>
      <c r="OHQ116" s="376"/>
      <c r="OHR116" s="376"/>
      <c r="OHS116" s="376"/>
      <c r="OHT116" s="376"/>
      <c r="OHU116" s="376"/>
      <c r="OHV116" s="376"/>
      <c r="OHW116" s="376"/>
      <c r="OHX116" s="376"/>
      <c r="OHY116" s="376"/>
      <c r="OHZ116" s="376"/>
      <c r="OIA116" s="376"/>
      <c r="OIB116" s="376"/>
      <c r="OIC116" s="376"/>
      <c r="OID116" s="376"/>
      <c r="OIE116" s="376"/>
      <c r="OIF116" s="376"/>
      <c r="OIG116" s="376"/>
      <c r="OIH116" s="376"/>
      <c r="OII116" s="376"/>
      <c r="OIJ116" s="376"/>
      <c r="OIK116" s="376"/>
      <c r="OIL116" s="376"/>
      <c r="OIM116" s="376"/>
      <c r="OIN116" s="376"/>
      <c r="OIO116" s="376"/>
      <c r="OIP116" s="376"/>
      <c r="OIQ116" s="376"/>
      <c r="OIR116" s="376"/>
      <c r="OIS116" s="376"/>
      <c r="OIT116" s="376"/>
      <c r="OIU116" s="376"/>
      <c r="OIV116" s="376"/>
      <c r="OIW116" s="376"/>
      <c r="OIX116" s="376"/>
      <c r="OIY116" s="376"/>
      <c r="OIZ116" s="376"/>
      <c r="OJA116" s="376"/>
      <c r="OJB116" s="376"/>
      <c r="OJC116" s="376"/>
      <c r="OJD116" s="376"/>
      <c r="OJE116" s="376"/>
      <c r="OJF116" s="376"/>
      <c r="OJG116" s="376"/>
      <c r="OJH116" s="376"/>
      <c r="OJI116" s="376"/>
      <c r="OJJ116" s="376"/>
      <c r="OJK116" s="376"/>
      <c r="OJL116" s="376"/>
      <c r="OJM116" s="376"/>
      <c r="OJN116" s="376"/>
      <c r="OJO116" s="376"/>
      <c r="OJP116" s="376"/>
      <c r="OJQ116" s="376"/>
      <c r="OJR116" s="376"/>
      <c r="OJS116" s="376"/>
      <c r="OJT116" s="376"/>
      <c r="OJU116" s="376"/>
      <c r="OJV116" s="376"/>
      <c r="OJW116" s="376"/>
      <c r="OJX116" s="376"/>
      <c r="OJY116" s="376"/>
      <c r="OJZ116" s="376"/>
      <c r="OKA116" s="376"/>
      <c r="OKB116" s="376"/>
      <c r="OKC116" s="376"/>
      <c r="OKD116" s="376"/>
      <c r="OKE116" s="376"/>
      <c r="OKF116" s="376"/>
      <c r="OKG116" s="376"/>
      <c r="OKH116" s="376"/>
      <c r="OKI116" s="376"/>
      <c r="OKJ116" s="376"/>
      <c r="OKK116" s="376"/>
      <c r="OKL116" s="376"/>
      <c r="OKM116" s="376"/>
      <c r="OKN116" s="376"/>
      <c r="OKO116" s="376"/>
      <c r="OKP116" s="376"/>
      <c r="OKQ116" s="376"/>
      <c r="OKR116" s="376"/>
      <c r="OKS116" s="376"/>
      <c r="OKT116" s="376"/>
      <c r="OKU116" s="376"/>
      <c r="OKV116" s="376"/>
      <c r="OKW116" s="376"/>
      <c r="OKX116" s="376"/>
      <c r="OKY116" s="376"/>
      <c r="OKZ116" s="376"/>
      <c r="OLA116" s="376"/>
      <c r="OLB116" s="376"/>
      <c r="OLC116" s="376"/>
      <c r="OLD116" s="376"/>
      <c r="OLE116" s="376"/>
      <c r="OLF116" s="376"/>
      <c r="OLG116" s="376"/>
      <c r="OLH116" s="376"/>
      <c r="OLI116" s="376"/>
      <c r="OLJ116" s="376"/>
      <c r="OLK116" s="376"/>
      <c r="OLL116" s="376"/>
      <c r="OLM116" s="376"/>
      <c r="OLN116" s="376"/>
      <c r="OLO116" s="376"/>
      <c r="OLP116" s="376"/>
      <c r="OLQ116" s="376"/>
      <c r="OLR116" s="376"/>
      <c r="OLS116" s="376"/>
      <c r="OLT116" s="376"/>
      <c r="OLU116" s="376"/>
      <c r="OLV116" s="376"/>
      <c r="OLW116" s="376"/>
      <c r="OLX116" s="376"/>
      <c r="OLY116" s="376"/>
      <c r="OLZ116" s="376"/>
      <c r="OMA116" s="376"/>
      <c r="OMB116" s="376"/>
      <c r="OMC116" s="376"/>
      <c r="OMD116" s="376"/>
      <c r="OME116" s="376"/>
      <c r="OMF116" s="376"/>
      <c r="OMG116" s="376"/>
      <c r="OMH116" s="376"/>
      <c r="OMI116" s="376"/>
      <c r="OMJ116" s="376"/>
      <c r="OMK116" s="376"/>
      <c r="OML116" s="376"/>
      <c r="OMM116" s="376"/>
      <c r="OMN116" s="376"/>
      <c r="OMO116" s="376"/>
      <c r="OMP116" s="376"/>
      <c r="OMQ116" s="376"/>
      <c r="OMR116" s="376"/>
      <c r="OMS116" s="376"/>
      <c r="OMT116" s="376"/>
      <c r="OMU116" s="376"/>
      <c r="OMV116" s="376"/>
      <c r="OMW116" s="376"/>
      <c r="OMX116" s="376"/>
      <c r="OMY116" s="376"/>
      <c r="OMZ116" s="376"/>
      <c r="ONA116" s="376"/>
      <c r="ONB116" s="376"/>
      <c r="ONC116" s="376"/>
      <c r="OND116" s="376"/>
      <c r="ONE116" s="376"/>
      <c r="ONF116" s="376"/>
      <c r="ONG116" s="376"/>
      <c r="ONH116" s="376"/>
      <c r="ONI116" s="376"/>
      <c r="ONJ116" s="376"/>
      <c r="ONK116" s="376"/>
      <c r="ONL116" s="376"/>
      <c r="ONM116" s="376"/>
      <c r="ONN116" s="376"/>
      <c r="ONO116" s="376"/>
      <c r="ONP116" s="376"/>
      <c r="ONQ116" s="376"/>
      <c r="ONR116" s="376"/>
      <c r="ONS116" s="376"/>
      <c r="ONT116" s="376"/>
      <c r="ONU116" s="376"/>
      <c r="ONV116" s="376"/>
      <c r="ONW116" s="376"/>
      <c r="ONX116" s="376"/>
      <c r="ONY116" s="376"/>
      <c r="ONZ116" s="376"/>
      <c r="OOA116" s="376"/>
      <c r="OOB116" s="376"/>
      <c r="OOC116" s="376"/>
      <c r="OOD116" s="376"/>
      <c r="OOE116" s="376"/>
      <c r="OOF116" s="376"/>
      <c r="OOG116" s="376"/>
      <c r="OOH116" s="376"/>
      <c r="OOI116" s="376"/>
      <c r="OOJ116" s="376"/>
      <c r="OOK116" s="376"/>
      <c r="OOL116" s="376"/>
      <c r="OOM116" s="376"/>
      <c r="OON116" s="376"/>
      <c r="OOO116" s="376"/>
      <c r="OOP116" s="376"/>
      <c r="OOQ116" s="376"/>
      <c r="OOR116" s="376"/>
      <c r="OOS116" s="376"/>
      <c r="OOT116" s="376"/>
      <c r="OOU116" s="376"/>
      <c r="OOV116" s="376"/>
      <c r="OOW116" s="376"/>
      <c r="OOX116" s="376"/>
      <c r="OOY116" s="376"/>
      <c r="OOZ116" s="376"/>
      <c r="OPA116" s="376"/>
      <c r="OPB116" s="376"/>
      <c r="OPC116" s="376"/>
      <c r="OPD116" s="376"/>
      <c r="OPE116" s="376"/>
      <c r="OPF116" s="376"/>
      <c r="OPG116" s="376"/>
      <c r="OPH116" s="376"/>
      <c r="OPI116" s="376"/>
      <c r="OPJ116" s="376"/>
      <c r="OPK116" s="376"/>
      <c r="OPL116" s="376"/>
      <c r="OPM116" s="376"/>
      <c r="OPN116" s="376"/>
      <c r="OPO116" s="376"/>
      <c r="OPP116" s="376"/>
      <c r="OPQ116" s="376"/>
      <c r="OPR116" s="376"/>
      <c r="OPS116" s="376"/>
      <c r="OPT116" s="376"/>
      <c r="OPU116" s="376"/>
      <c r="OPV116" s="376"/>
      <c r="OPW116" s="376"/>
      <c r="OPX116" s="376"/>
      <c r="OPY116" s="376"/>
      <c r="OPZ116" s="376"/>
      <c r="OQA116" s="376"/>
      <c r="OQB116" s="376"/>
      <c r="OQC116" s="376"/>
      <c r="OQD116" s="376"/>
      <c r="OQE116" s="376"/>
      <c r="OQF116" s="376"/>
      <c r="OQG116" s="376"/>
      <c r="OQH116" s="376"/>
      <c r="OQI116" s="376"/>
      <c r="OQJ116" s="376"/>
      <c r="OQK116" s="376"/>
      <c r="OQL116" s="376"/>
      <c r="OQM116" s="376"/>
      <c r="OQN116" s="376"/>
      <c r="OQO116" s="376"/>
      <c r="OQP116" s="376"/>
      <c r="OQQ116" s="376"/>
      <c r="OQR116" s="376"/>
      <c r="OQS116" s="376"/>
      <c r="OQT116" s="376"/>
      <c r="OQU116" s="376"/>
      <c r="OQV116" s="376"/>
      <c r="OQW116" s="376"/>
      <c r="OQX116" s="376"/>
      <c r="OQY116" s="376"/>
      <c r="OQZ116" s="376"/>
      <c r="ORA116" s="376"/>
      <c r="ORB116" s="376"/>
      <c r="ORC116" s="376"/>
      <c r="ORD116" s="376"/>
      <c r="ORE116" s="376"/>
      <c r="ORF116" s="376"/>
      <c r="ORG116" s="376"/>
      <c r="ORH116" s="376"/>
      <c r="ORI116" s="376"/>
      <c r="ORJ116" s="376"/>
      <c r="ORK116" s="376"/>
      <c r="ORL116" s="376"/>
      <c r="ORM116" s="376"/>
      <c r="ORN116" s="376"/>
      <c r="ORO116" s="376"/>
      <c r="ORP116" s="376"/>
      <c r="ORQ116" s="376"/>
      <c r="ORR116" s="376"/>
      <c r="ORS116" s="376"/>
      <c r="ORT116" s="376"/>
      <c r="ORU116" s="376"/>
      <c r="ORV116" s="376"/>
      <c r="ORW116" s="376"/>
      <c r="ORX116" s="376"/>
      <c r="ORY116" s="376"/>
      <c r="ORZ116" s="376"/>
      <c r="OSA116" s="376"/>
      <c r="OSB116" s="376"/>
      <c r="OSC116" s="376"/>
      <c r="OSD116" s="376"/>
      <c r="OSE116" s="376"/>
      <c r="OSF116" s="376"/>
      <c r="OSG116" s="376"/>
      <c r="OSH116" s="376"/>
      <c r="OSI116" s="376"/>
      <c r="OSJ116" s="376"/>
      <c r="OSK116" s="376"/>
      <c r="OSL116" s="376"/>
      <c r="OSM116" s="376"/>
      <c r="OSN116" s="376"/>
      <c r="OSO116" s="376"/>
      <c r="OSP116" s="376"/>
      <c r="OSQ116" s="376"/>
      <c r="OSR116" s="376"/>
      <c r="OSS116" s="376"/>
      <c r="OST116" s="376"/>
      <c r="OSU116" s="376"/>
      <c r="OSV116" s="376"/>
      <c r="OSW116" s="376"/>
      <c r="OSX116" s="376"/>
      <c r="OSY116" s="376"/>
      <c r="OSZ116" s="376"/>
      <c r="OTA116" s="376"/>
      <c r="OTB116" s="376"/>
      <c r="OTC116" s="376"/>
      <c r="OTD116" s="376"/>
      <c r="OTE116" s="376"/>
      <c r="OTF116" s="376"/>
      <c r="OTG116" s="376"/>
      <c r="OTH116" s="376"/>
      <c r="OTI116" s="376"/>
      <c r="OTJ116" s="376"/>
      <c r="OTK116" s="376"/>
      <c r="OTL116" s="376"/>
      <c r="OTM116" s="376"/>
      <c r="OTN116" s="376"/>
      <c r="OTO116" s="376"/>
      <c r="OTP116" s="376"/>
      <c r="OTQ116" s="376"/>
      <c r="OTR116" s="376"/>
      <c r="OTS116" s="376"/>
      <c r="OTT116" s="376"/>
      <c r="OTU116" s="376"/>
      <c r="OTV116" s="376"/>
      <c r="OTW116" s="376"/>
      <c r="OTX116" s="376"/>
      <c r="OTY116" s="376"/>
      <c r="OTZ116" s="376"/>
      <c r="OUA116" s="376"/>
      <c r="OUB116" s="376"/>
      <c r="OUC116" s="376"/>
      <c r="OUD116" s="376"/>
      <c r="OUE116" s="376"/>
      <c r="OUF116" s="376"/>
      <c r="OUG116" s="376"/>
      <c r="OUH116" s="376"/>
      <c r="OUI116" s="376"/>
      <c r="OUJ116" s="376"/>
      <c r="OUK116" s="376"/>
      <c r="OUL116" s="376"/>
      <c r="OUM116" s="376"/>
      <c r="OUN116" s="376"/>
      <c r="OUO116" s="376"/>
      <c r="OUP116" s="376"/>
      <c r="OUQ116" s="376"/>
      <c r="OUR116" s="376"/>
      <c r="OUS116" s="376"/>
      <c r="OUT116" s="376"/>
      <c r="OUU116" s="376"/>
      <c r="OUV116" s="376"/>
      <c r="OUW116" s="376"/>
      <c r="OUX116" s="376"/>
      <c r="OUY116" s="376"/>
      <c r="OUZ116" s="376"/>
      <c r="OVA116" s="376"/>
      <c r="OVB116" s="376"/>
      <c r="OVC116" s="376"/>
      <c r="OVD116" s="376"/>
      <c r="OVE116" s="376"/>
      <c r="OVF116" s="376"/>
      <c r="OVG116" s="376"/>
      <c r="OVH116" s="376"/>
      <c r="OVI116" s="376"/>
      <c r="OVJ116" s="376"/>
      <c r="OVK116" s="376"/>
      <c r="OVL116" s="376"/>
      <c r="OVM116" s="376"/>
      <c r="OVN116" s="376"/>
      <c r="OVO116" s="376"/>
      <c r="OVP116" s="376"/>
      <c r="OVQ116" s="376"/>
      <c r="OVR116" s="376"/>
      <c r="OVS116" s="376"/>
      <c r="OVT116" s="376"/>
      <c r="OVU116" s="376"/>
      <c r="OVV116" s="376"/>
      <c r="OVW116" s="376"/>
      <c r="OVX116" s="376"/>
      <c r="OVY116" s="376"/>
      <c r="OVZ116" s="376"/>
      <c r="OWA116" s="376"/>
      <c r="OWB116" s="376"/>
      <c r="OWC116" s="376"/>
      <c r="OWD116" s="376"/>
      <c r="OWE116" s="376"/>
      <c r="OWF116" s="376"/>
      <c r="OWG116" s="376"/>
      <c r="OWH116" s="376"/>
      <c r="OWI116" s="376"/>
      <c r="OWJ116" s="376"/>
      <c r="OWK116" s="376"/>
      <c r="OWL116" s="376"/>
      <c r="OWM116" s="376"/>
      <c r="OWN116" s="376"/>
      <c r="OWO116" s="376"/>
      <c r="OWP116" s="376"/>
      <c r="OWQ116" s="376"/>
      <c r="OWR116" s="376"/>
      <c r="OWS116" s="376"/>
      <c r="OWT116" s="376"/>
      <c r="OWU116" s="376"/>
      <c r="OWV116" s="376"/>
      <c r="OWW116" s="376"/>
      <c r="OWX116" s="376"/>
      <c r="OWY116" s="376"/>
      <c r="OWZ116" s="376"/>
      <c r="OXA116" s="376"/>
      <c r="OXB116" s="376"/>
      <c r="OXC116" s="376"/>
      <c r="OXD116" s="376"/>
      <c r="OXE116" s="376"/>
      <c r="OXF116" s="376"/>
      <c r="OXG116" s="376"/>
      <c r="OXH116" s="376"/>
      <c r="OXI116" s="376"/>
      <c r="OXJ116" s="376"/>
      <c r="OXK116" s="376"/>
      <c r="OXL116" s="376"/>
      <c r="OXM116" s="376"/>
      <c r="OXN116" s="376"/>
      <c r="OXO116" s="376"/>
      <c r="OXP116" s="376"/>
      <c r="OXQ116" s="376"/>
      <c r="OXR116" s="376"/>
      <c r="OXS116" s="376"/>
      <c r="OXT116" s="376"/>
      <c r="OXU116" s="376"/>
      <c r="OXV116" s="376"/>
      <c r="OXW116" s="376"/>
      <c r="OXX116" s="376"/>
      <c r="OXY116" s="376"/>
      <c r="OXZ116" s="376"/>
      <c r="OYA116" s="376"/>
      <c r="OYB116" s="376"/>
      <c r="OYC116" s="376"/>
      <c r="OYD116" s="376"/>
      <c r="OYE116" s="376"/>
      <c r="OYF116" s="376"/>
      <c r="OYG116" s="376"/>
      <c r="OYH116" s="376"/>
      <c r="OYI116" s="376"/>
      <c r="OYJ116" s="376"/>
      <c r="OYK116" s="376"/>
      <c r="OYL116" s="376"/>
      <c r="OYM116" s="376"/>
      <c r="OYN116" s="376"/>
      <c r="OYO116" s="376"/>
      <c r="OYP116" s="376"/>
      <c r="OYQ116" s="376"/>
      <c r="OYR116" s="376"/>
      <c r="OYS116" s="376"/>
      <c r="OYT116" s="376"/>
      <c r="OYU116" s="376"/>
      <c r="OYV116" s="376"/>
      <c r="OYW116" s="376"/>
      <c r="OYX116" s="376"/>
      <c r="OYY116" s="376"/>
      <c r="OYZ116" s="376"/>
      <c r="OZA116" s="376"/>
      <c r="OZB116" s="376"/>
      <c r="OZC116" s="376"/>
      <c r="OZD116" s="376"/>
      <c r="OZE116" s="376"/>
      <c r="OZF116" s="376"/>
      <c r="OZG116" s="376"/>
      <c r="OZH116" s="376"/>
      <c r="OZI116" s="376"/>
      <c r="OZJ116" s="376"/>
      <c r="OZK116" s="376"/>
      <c r="OZL116" s="376"/>
      <c r="OZM116" s="376"/>
      <c r="OZN116" s="376"/>
      <c r="OZO116" s="376"/>
      <c r="OZP116" s="376"/>
      <c r="OZQ116" s="376"/>
      <c r="OZR116" s="376"/>
      <c r="OZS116" s="376"/>
      <c r="OZT116" s="376"/>
      <c r="OZU116" s="376"/>
      <c r="OZV116" s="376"/>
      <c r="OZW116" s="376"/>
      <c r="OZX116" s="376"/>
      <c r="OZY116" s="376"/>
      <c r="OZZ116" s="376"/>
      <c r="PAA116" s="376"/>
      <c r="PAB116" s="376"/>
      <c r="PAC116" s="376"/>
      <c r="PAD116" s="376"/>
      <c r="PAE116" s="376"/>
      <c r="PAF116" s="376"/>
      <c r="PAG116" s="376"/>
      <c r="PAH116" s="376"/>
      <c r="PAI116" s="376"/>
      <c r="PAJ116" s="376"/>
      <c r="PAK116" s="376"/>
      <c r="PAL116" s="376"/>
      <c r="PAM116" s="376"/>
      <c r="PAN116" s="376"/>
      <c r="PAO116" s="376"/>
      <c r="PAP116" s="376"/>
      <c r="PAQ116" s="376"/>
      <c r="PAR116" s="376"/>
      <c r="PAS116" s="376"/>
      <c r="PAT116" s="376"/>
      <c r="PAU116" s="376"/>
      <c r="PAV116" s="376"/>
      <c r="PAW116" s="376"/>
      <c r="PAX116" s="376"/>
      <c r="PAY116" s="376"/>
      <c r="PAZ116" s="376"/>
      <c r="PBA116" s="376"/>
      <c r="PBB116" s="376"/>
      <c r="PBC116" s="376"/>
      <c r="PBD116" s="376"/>
      <c r="PBE116" s="376"/>
      <c r="PBF116" s="376"/>
      <c r="PBG116" s="376"/>
      <c r="PBH116" s="376"/>
      <c r="PBI116" s="376"/>
      <c r="PBJ116" s="376"/>
      <c r="PBK116" s="376"/>
      <c r="PBL116" s="376"/>
      <c r="PBM116" s="376"/>
      <c r="PBN116" s="376"/>
      <c r="PBO116" s="376"/>
      <c r="PBP116" s="376"/>
      <c r="PBQ116" s="376"/>
      <c r="PBR116" s="376"/>
      <c r="PBS116" s="376"/>
      <c r="PBT116" s="376"/>
      <c r="PBU116" s="376"/>
      <c r="PBV116" s="376"/>
      <c r="PBW116" s="376"/>
      <c r="PBX116" s="376"/>
      <c r="PBY116" s="376"/>
      <c r="PBZ116" s="376"/>
      <c r="PCA116" s="376"/>
      <c r="PCB116" s="376"/>
      <c r="PCC116" s="376"/>
      <c r="PCD116" s="376"/>
      <c r="PCE116" s="376"/>
      <c r="PCF116" s="376"/>
      <c r="PCG116" s="376"/>
      <c r="PCH116" s="376"/>
      <c r="PCI116" s="376"/>
      <c r="PCJ116" s="376"/>
      <c r="PCK116" s="376"/>
      <c r="PCL116" s="376"/>
      <c r="PCM116" s="376"/>
      <c r="PCN116" s="376"/>
      <c r="PCO116" s="376"/>
      <c r="PCP116" s="376"/>
      <c r="PCQ116" s="376"/>
      <c r="PCR116" s="376"/>
      <c r="PCS116" s="376"/>
      <c r="PCT116" s="376"/>
      <c r="PCU116" s="376"/>
      <c r="PCV116" s="376"/>
      <c r="PCW116" s="376"/>
      <c r="PCX116" s="376"/>
      <c r="PCY116" s="376"/>
      <c r="PCZ116" s="376"/>
      <c r="PDA116" s="376"/>
      <c r="PDB116" s="376"/>
      <c r="PDC116" s="376"/>
      <c r="PDD116" s="376"/>
      <c r="PDE116" s="376"/>
      <c r="PDF116" s="376"/>
      <c r="PDG116" s="376"/>
      <c r="PDH116" s="376"/>
      <c r="PDI116" s="376"/>
      <c r="PDJ116" s="376"/>
      <c r="PDK116" s="376"/>
      <c r="PDL116" s="376"/>
      <c r="PDM116" s="376"/>
      <c r="PDN116" s="376"/>
      <c r="PDO116" s="376"/>
      <c r="PDP116" s="376"/>
      <c r="PDQ116" s="376"/>
      <c r="PDR116" s="376"/>
      <c r="PDS116" s="376"/>
      <c r="PDT116" s="376"/>
      <c r="PDU116" s="376"/>
      <c r="PDV116" s="376"/>
      <c r="PDW116" s="376"/>
      <c r="PDX116" s="376"/>
      <c r="PDY116" s="376"/>
      <c r="PDZ116" s="376"/>
      <c r="PEA116" s="376"/>
      <c r="PEB116" s="376"/>
      <c r="PEC116" s="376"/>
      <c r="PED116" s="376"/>
      <c r="PEE116" s="376"/>
      <c r="PEF116" s="376"/>
      <c r="PEG116" s="376"/>
      <c r="PEH116" s="376"/>
      <c r="PEI116" s="376"/>
      <c r="PEJ116" s="376"/>
      <c r="PEK116" s="376"/>
      <c r="PEL116" s="376"/>
      <c r="PEM116" s="376"/>
      <c r="PEN116" s="376"/>
      <c r="PEO116" s="376"/>
      <c r="PEP116" s="376"/>
      <c r="PEQ116" s="376"/>
      <c r="PER116" s="376"/>
      <c r="PES116" s="376"/>
      <c r="PET116" s="376"/>
      <c r="PEU116" s="376"/>
      <c r="PEV116" s="376"/>
      <c r="PEW116" s="376"/>
      <c r="PEX116" s="376"/>
      <c r="PEY116" s="376"/>
      <c r="PEZ116" s="376"/>
      <c r="PFA116" s="376"/>
      <c r="PFB116" s="376"/>
      <c r="PFC116" s="376"/>
      <c r="PFD116" s="376"/>
      <c r="PFE116" s="376"/>
      <c r="PFF116" s="376"/>
      <c r="PFG116" s="376"/>
      <c r="PFH116" s="376"/>
      <c r="PFI116" s="376"/>
      <c r="PFJ116" s="376"/>
      <c r="PFK116" s="376"/>
      <c r="PFL116" s="376"/>
      <c r="PFM116" s="376"/>
      <c r="PFN116" s="376"/>
      <c r="PFO116" s="376"/>
      <c r="PFP116" s="376"/>
      <c r="PFQ116" s="376"/>
      <c r="PFR116" s="376"/>
      <c r="PFS116" s="376"/>
      <c r="PFT116" s="376"/>
      <c r="PFU116" s="376"/>
      <c r="PFV116" s="376"/>
      <c r="PFW116" s="376"/>
      <c r="PFX116" s="376"/>
      <c r="PFY116" s="376"/>
      <c r="PFZ116" s="376"/>
      <c r="PGA116" s="376"/>
      <c r="PGB116" s="376"/>
      <c r="PGC116" s="376"/>
      <c r="PGD116" s="376"/>
      <c r="PGE116" s="376"/>
      <c r="PGF116" s="376"/>
      <c r="PGG116" s="376"/>
      <c r="PGH116" s="376"/>
      <c r="PGI116" s="376"/>
      <c r="PGJ116" s="376"/>
      <c r="PGK116" s="376"/>
      <c r="PGL116" s="376"/>
      <c r="PGM116" s="376"/>
      <c r="PGN116" s="376"/>
      <c r="PGO116" s="376"/>
      <c r="PGP116" s="376"/>
      <c r="PGQ116" s="376"/>
      <c r="PGR116" s="376"/>
      <c r="PGS116" s="376"/>
      <c r="PGT116" s="376"/>
      <c r="PGU116" s="376"/>
      <c r="PGV116" s="376"/>
      <c r="PGW116" s="376"/>
      <c r="PGX116" s="376"/>
      <c r="PGY116" s="376"/>
      <c r="PGZ116" s="376"/>
      <c r="PHA116" s="376"/>
      <c r="PHB116" s="376"/>
      <c r="PHC116" s="376"/>
      <c r="PHD116" s="376"/>
      <c r="PHE116" s="376"/>
      <c r="PHF116" s="376"/>
      <c r="PHG116" s="376"/>
      <c r="PHH116" s="376"/>
      <c r="PHI116" s="376"/>
      <c r="PHJ116" s="376"/>
      <c r="PHK116" s="376"/>
      <c r="PHL116" s="376"/>
      <c r="PHM116" s="376"/>
      <c r="PHN116" s="376"/>
      <c r="PHO116" s="376"/>
      <c r="PHP116" s="376"/>
      <c r="PHQ116" s="376"/>
      <c r="PHR116" s="376"/>
      <c r="PHS116" s="376"/>
      <c r="PHT116" s="376"/>
      <c r="PHU116" s="376"/>
      <c r="PHV116" s="376"/>
      <c r="PHW116" s="376"/>
      <c r="PHX116" s="376"/>
      <c r="PHY116" s="376"/>
      <c r="PHZ116" s="376"/>
      <c r="PIA116" s="376"/>
      <c r="PIB116" s="376"/>
      <c r="PIC116" s="376"/>
      <c r="PID116" s="376"/>
      <c r="PIE116" s="376"/>
      <c r="PIF116" s="376"/>
      <c r="PIG116" s="376"/>
      <c r="PIH116" s="376"/>
      <c r="PII116" s="376"/>
      <c r="PIJ116" s="376"/>
      <c r="PIK116" s="376"/>
      <c r="PIL116" s="376"/>
      <c r="PIM116" s="376"/>
      <c r="PIN116" s="376"/>
      <c r="PIO116" s="376"/>
      <c r="PIP116" s="376"/>
      <c r="PIQ116" s="376"/>
      <c r="PIR116" s="376"/>
      <c r="PIS116" s="376"/>
      <c r="PIT116" s="376"/>
      <c r="PIU116" s="376"/>
      <c r="PIV116" s="376"/>
      <c r="PIW116" s="376"/>
      <c r="PIX116" s="376"/>
      <c r="PIY116" s="376"/>
      <c r="PIZ116" s="376"/>
      <c r="PJA116" s="376"/>
      <c r="PJB116" s="376"/>
      <c r="PJC116" s="376"/>
      <c r="PJD116" s="376"/>
      <c r="PJE116" s="376"/>
      <c r="PJF116" s="376"/>
      <c r="PJG116" s="376"/>
      <c r="PJH116" s="376"/>
      <c r="PJI116" s="376"/>
      <c r="PJJ116" s="376"/>
      <c r="PJK116" s="376"/>
      <c r="PJL116" s="376"/>
      <c r="PJM116" s="376"/>
      <c r="PJN116" s="376"/>
      <c r="PJO116" s="376"/>
      <c r="PJP116" s="376"/>
      <c r="PJQ116" s="376"/>
      <c r="PJR116" s="376"/>
      <c r="PJS116" s="376"/>
      <c r="PJT116" s="376"/>
      <c r="PJU116" s="376"/>
      <c r="PJV116" s="376"/>
      <c r="PJW116" s="376"/>
      <c r="PJX116" s="376"/>
      <c r="PJY116" s="376"/>
      <c r="PJZ116" s="376"/>
      <c r="PKA116" s="376"/>
      <c r="PKB116" s="376"/>
      <c r="PKC116" s="376"/>
      <c r="PKD116" s="376"/>
      <c r="PKE116" s="376"/>
      <c r="PKF116" s="376"/>
      <c r="PKG116" s="376"/>
      <c r="PKH116" s="376"/>
      <c r="PKI116" s="376"/>
      <c r="PKJ116" s="376"/>
      <c r="PKK116" s="376"/>
      <c r="PKL116" s="376"/>
      <c r="PKM116" s="376"/>
      <c r="PKN116" s="376"/>
      <c r="PKO116" s="376"/>
      <c r="PKP116" s="376"/>
      <c r="PKQ116" s="376"/>
      <c r="PKR116" s="376"/>
      <c r="PKS116" s="376"/>
      <c r="PKT116" s="376"/>
      <c r="PKU116" s="376"/>
      <c r="PKV116" s="376"/>
      <c r="PKW116" s="376"/>
      <c r="PKX116" s="376"/>
      <c r="PKY116" s="376"/>
      <c r="PKZ116" s="376"/>
      <c r="PLA116" s="376"/>
      <c r="PLB116" s="376"/>
      <c r="PLC116" s="376"/>
      <c r="PLD116" s="376"/>
      <c r="PLE116" s="376"/>
      <c r="PLF116" s="376"/>
      <c r="PLG116" s="376"/>
      <c r="PLH116" s="376"/>
      <c r="PLI116" s="376"/>
      <c r="PLJ116" s="376"/>
      <c r="PLK116" s="376"/>
      <c r="PLL116" s="376"/>
      <c r="PLM116" s="376"/>
      <c r="PLN116" s="376"/>
      <c r="PLO116" s="376"/>
      <c r="PLP116" s="376"/>
      <c r="PLQ116" s="376"/>
      <c r="PLR116" s="376"/>
      <c r="PLS116" s="376"/>
      <c r="PLT116" s="376"/>
      <c r="PLU116" s="376"/>
      <c r="PLV116" s="376"/>
      <c r="PLW116" s="376"/>
      <c r="PLX116" s="376"/>
      <c r="PLY116" s="376"/>
      <c r="PLZ116" s="376"/>
      <c r="PMA116" s="376"/>
      <c r="PMB116" s="376"/>
      <c r="PMC116" s="376"/>
      <c r="PMD116" s="376"/>
      <c r="PME116" s="376"/>
      <c r="PMF116" s="376"/>
      <c r="PMG116" s="376"/>
      <c r="PMH116" s="376"/>
      <c r="PMI116" s="376"/>
      <c r="PMJ116" s="376"/>
      <c r="PMK116" s="376"/>
      <c r="PML116" s="376"/>
      <c r="PMM116" s="376"/>
      <c r="PMN116" s="376"/>
      <c r="PMO116" s="376"/>
      <c r="PMP116" s="376"/>
      <c r="PMQ116" s="376"/>
      <c r="PMR116" s="376"/>
      <c r="PMS116" s="376"/>
      <c r="PMT116" s="376"/>
      <c r="PMU116" s="376"/>
      <c r="PMV116" s="376"/>
      <c r="PMW116" s="376"/>
      <c r="PMX116" s="376"/>
      <c r="PMY116" s="376"/>
      <c r="PMZ116" s="376"/>
      <c r="PNA116" s="376"/>
      <c r="PNB116" s="376"/>
      <c r="PNC116" s="376"/>
      <c r="PND116" s="376"/>
      <c r="PNE116" s="376"/>
      <c r="PNF116" s="376"/>
      <c r="PNG116" s="376"/>
      <c r="PNH116" s="376"/>
      <c r="PNI116" s="376"/>
      <c r="PNJ116" s="376"/>
      <c r="PNK116" s="376"/>
      <c r="PNL116" s="376"/>
      <c r="PNM116" s="376"/>
      <c r="PNN116" s="376"/>
      <c r="PNO116" s="376"/>
      <c r="PNP116" s="376"/>
      <c r="PNQ116" s="376"/>
      <c r="PNR116" s="376"/>
      <c r="PNS116" s="376"/>
      <c r="PNT116" s="376"/>
      <c r="PNU116" s="376"/>
      <c r="PNV116" s="376"/>
      <c r="PNW116" s="376"/>
      <c r="PNX116" s="376"/>
      <c r="PNY116" s="376"/>
      <c r="PNZ116" s="376"/>
      <c r="POA116" s="376"/>
      <c r="POB116" s="376"/>
      <c r="POC116" s="376"/>
      <c r="POD116" s="376"/>
      <c r="POE116" s="376"/>
      <c r="POF116" s="376"/>
      <c r="POG116" s="376"/>
      <c r="POH116" s="376"/>
      <c r="POI116" s="376"/>
      <c r="POJ116" s="376"/>
      <c r="POK116" s="376"/>
      <c r="POL116" s="376"/>
      <c r="POM116" s="376"/>
      <c r="PON116" s="376"/>
      <c r="POO116" s="376"/>
      <c r="POP116" s="376"/>
      <c r="POQ116" s="376"/>
      <c r="POR116" s="376"/>
      <c r="POS116" s="376"/>
      <c r="POT116" s="376"/>
      <c r="POU116" s="376"/>
      <c r="POV116" s="376"/>
      <c r="POW116" s="376"/>
      <c r="POX116" s="376"/>
      <c r="POY116" s="376"/>
      <c r="POZ116" s="376"/>
      <c r="PPA116" s="376"/>
      <c r="PPB116" s="376"/>
      <c r="PPC116" s="376"/>
      <c r="PPD116" s="376"/>
      <c r="PPE116" s="376"/>
      <c r="PPF116" s="376"/>
      <c r="PPG116" s="376"/>
      <c r="PPH116" s="376"/>
      <c r="PPI116" s="376"/>
      <c r="PPJ116" s="376"/>
      <c r="PPK116" s="376"/>
      <c r="PPL116" s="376"/>
      <c r="PPM116" s="376"/>
      <c r="PPN116" s="376"/>
      <c r="PPO116" s="376"/>
      <c r="PPP116" s="376"/>
      <c r="PPQ116" s="376"/>
      <c r="PPR116" s="376"/>
      <c r="PPS116" s="376"/>
      <c r="PPT116" s="376"/>
      <c r="PPU116" s="376"/>
      <c r="PPV116" s="376"/>
      <c r="PPW116" s="376"/>
      <c r="PPX116" s="376"/>
      <c r="PPY116" s="376"/>
      <c r="PPZ116" s="376"/>
      <c r="PQA116" s="376"/>
      <c r="PQB116" s="376"/>
      <c r="PQC116" s="376"/>
      <c r="PQD116" s="376"/>
      <c r="PQE116" s="376"/>
      <c r="PQF116" s="376"/>
      <c r="PQG116" s="376"/>
      <c r="PQH116" s="376"/>
      <c r="PQI116" s="376"/>
      <c r="PQJ116" s="376"/>
      <c r="PQK116" s="376"/>
      <c r="PQL116" s="376"/>
      <c r="PQM116" s="376"/>
      <c r="PQN116" s="376"/>
      <c r="PQO116" s="376"/>
      <c r="PQP116" s="376"/>
      <c r="PQQ116" s="376"/>
      <c r="PQR116" s="376"/>
      <c r="PQS116" s="376"/>
      <c r="PQT116" s="376"/>
      <c r="PQU116" s="376"/>
      <c r="PQV116" s="376"/>
      <c r="PQW116" s="376"/>
      <c r="PQX116" s="376"/>
      <c r="PQY116" s="376"/>
      <c r="PQZ116" s="376"/>
      <c r="PRA116" s="376"/>
      <c r="PRB116" s="376"/>
      <c r="PRC116" s="376"/>
      <c r="PRD116" s="376"/>
      <c r="PRE116" s="376"/>
      <c r="PRF116" s="376"/>
      <c r="PRG116" s="376"/>
      <c r="PRH116" s="376"/>
      <c r="PRI116" s="376"/>
      <c r="PRJ116" s="376"/>
      <c r="PRK116" s="376"/>
      <c r="PRL116" s="376"/>
      <c r="PRM116" s="376"/>
      <c r="PRN116" s="376"/>
      <c r="PRO116" s="376"/>
      <c r="PRP116" s="376"/>
      <c r="PRQ116" s="376"/>
      <c r="PRR116" s="376"/>
      <c r="PRS116" s="376"/>
      <c r="PRT116" s="376"/>
      <c r="PRU116" s="376"/>
      <c r="PRV116" s="376"/>
      <c r="PRW116" s="376"/>
      <c r="PRX116" s="376"/>
      <c r="PRY116" s="376"/>
      <c r="PRZ116" s="376"/>
      <c r="PSA116" s="376"/>
      <c r="PSB116" s="376"/>
      <c r="PSC116" s="376"/>
      <c r="PSD116" s="376"/>
      <c r="PSE116" s="376"/>
      <c r="PSF116" s="376"/>
      <c r="PSG116" s="376"/>
      <c r="PSH116" s="376"/>
      <c r="PSI116" s="376"/>
      <c r="PSJ116" s="376"/>
      <c r="PSK116" s="376"/>
      <c r="PSL116" s="376"/>
      <c r="PSM116" s="376"/>
      <c r="PSN116" s="376"/>
      <c r="PSO116" s="376"/>
      <c r="PSP116" s="376"/>
      <c r="PSQ116" s="376"/>
      <c r="PSR116" s="376"/>
      <c r="PSS116" s="376"/>
      <c r="PST116" s="376"/>
      <c r="PSU116" s="376"/>
      <c r="PSV116" s="376"/>
      <c r="PSW116" s="376"/>
      <c r="PSX116" s="376"/>
      <c r="PSY116" s="376"/>
      <c r="PSZ116" s="376"/>
      <c r="PTA116" s="376"/>
      <c r="PTB116" s="376"/>
      <c r="PTC116" s="376"/>
      <c r="PTD116" s="376"/>
      <c r="PTE116" s="376"/>
      <c r="PTF116" s="376"/>
      <c r="PTG116" s="376"/>
      <c r="PTH116" s="376"/>
      <c r="PTI116" s="376"/>
      <c r="PTJ116" s="376"/>
      <c r="PTK116" s="376"/>
      <c r="PTL116" s="376"/>
      <c r="PTM116" s="376"/>
      <c r="PTN116" s="376"/>
      <c r="PTO116" s="376"/>
      <c r="PTP116" s="376"/>
      <c r="PTQ116" s="376"/>
      <c r="PTR116" s="376"/>
      <c r="PTS116" s="376"/>
      <c r="PTT116" s="376"/>
      <c r="PTU116" s="376"/>
      <c r="PTV116" s="376"/>
      <c r="PTW116" s="376"/>
      <c r="PTX116" s="376"/>
      <c r="PTY116" s="376"/>
      <c r="PTZ116" s="376"/>
      <c r="PUA116" s="376"/>
      <c r="PUB116" s="376"/>
      <c r="PUC116" s="376"/>
      <c r="PUD116" s="376"/>
      <c r="PUE116" s="376"/>
      <c r="PUF116" s="376"/>
      <c r="PUG116" s="376"/>
      <c r="PUH116" s="376"/>
      <c r="PUI116" s="376"/>
      <c r="PUJ116" s="376"/>
      <c r="PUK116" s="376"/>
      <c r="PUL116" s="376"/>
      <c r="PUM116" s="376"/>
      <c r="PUN116" s="376"/>
      <c r="PUO116" s="376"/>
      <c r="PUP116" s="376"/>
      <c r="PUQ116" s="376"/>
      <c r="PUR116" s="376"/>
      <c r="PUS116" s="376"/>
      <c r="PUT116" s="376"/>
      <c r="PUU116" s="376"/>
      <c r="PUV116" s="376"/>
      <c r="PUW116" s="376"/>
      <c r="PUX116" s="376"/>
      <c r="PUY116" s="376"/>
      <c r="PUZ116" s="376"/>
      <c r="PVA116" s="376"/>
      <c r="PVB116" s="376"/>
      <c r="PVC116" s="376"/>
      <c r="PVD116" s="376"/>
      <c r="PVE116" s="376"/>
      <c r="PVF116" s="376"/>
      <c r="PVG116" s="376"/>
      <c r="PVH116" s="376"/>
      <c r="PVI116" s="376"/>
      <c r="PVJ116" s="376"/>
      <c r="PVK116" s="376"/>
      <c r="PVL116" s="376"/>
      <c r="PVM116" s="376"/>
      <c r="PVN116" s="376"/>
      <c r="PVO116" s="376"/>
      <c r="PVP116" s="376"/>
      <c r="PVQ116" s="376"/>
      <c r="PVR116" s="376"/>
      <c r="PVS116" s="376"/>
      <c r="PVT116" s="376"/>
      <c r="PVU116" s="376"/>
      <c r="PVV116" s="376"/>
      <c r="PVW116" s="376"/>
      <c r="PVX116" s="376"/>
      <c r="PVY116" s="376"/>
      <c r="PVZ116" s="376"/>
      <c r="PWA116" s="376"/>
      <c r="PWB116" s="376"/>
      <c r="PWC116" s="376"/>
      <c r="PWD116" s="376"/>
      <c r="PWE116" s="376"/>
      <c r="PWF116" s="376"/>
      <c r="PWG116" s="376"/>
      <c r="PWH116" s="376"/>
      <c r="PWI116" s="376"/>
      <c r="PWJ116" s="376"/>
      <c r="PWK116" s="376"/>
      <c r="PWL116" s="376"/>
      <c r="PWM116" s="376"/>
      <c r="PWN116" s="376"/>
      <c r="PWO116" s="376"/>
      <c r="PWP116" s="376"/>
      <c r="PWQ116" s="376"/>
      <c r="PWR116" s="376"/>
      <c r="PWS116" s="376"/>
      <c r="PWT116" s="376"/>
      <c r="PWU116" s="376"/>
      <c r="PWV116" s="376"/>
      <c r="PWW116" s="376"/>
      <c r="PWX116" s="376"/>
      <c r="PWY116" s="376"/>
      <c r="PWZ116" s="376"/>
      <c r="PXA116" s="376"/>
      <c r="PXB116" s="376"/>
      <c r="PXC116" s="376"/>
      <c r="PXD116" s="376"/>
      <c r="PXE116" s="376"/>
      <c r="PXF116" s="376"/>
      <c r="PXG116" s="376"/>
      <c r="PXH116" s="376"/>
      <c r="PXI116" s="376"/>
      <c r="PXJ116" s="376"/>
      <c r="PXK116" s="376"/>
      <c r="PXL116" s="376"/>
      <c r="PXM116" s="376"/>
      <c r="PXN116" s="376"/>
      <c r="PXO116" s="376"/>
      <c r="PXP116" s="376"/>
      <c r="PXQ116" s="376"/>
      <c r="PXR116" s="376"/>
      <c r="PXS116" s="376"/>
      <c r="PXT116" s="376"/>
      <c r="PXU116" s="376"/>
      <c r="PXV116" s="376"/>
      <c r="PXW116" s="376"/>
      <c r="PXX116" s="376"/>
      <c r="PXY116" s="376"/>
      <c r="PXZ116" s="376"/>
      <c r="PYA116" s="376"/>
      <c r="PYB116" s="376"/>
      <c r="PYC116" s="376"/>
      <c r="PYD116" s="376"/>
      <c r="PYE116" s="376"/>
      <c r="PYF116" s="376"/>
      <c r="PYG116" s="376"/>
      <c r="PYH116" s="376"/>
      <c r="PYI116" s="376"/>
      <c r="PYJ116" s="376"/>
      <c r="PYK116" s="376"/>
      <c r="PYL116" s="376"/>
      <c r="PYM116" s="376"/>
      <c r="PYN116" s="376"/>
      <c r="PYO116" s="376"/>
      <c r="PYP116" s="376"/>
      <c r="PYQ116" s="376"/>
      <c r="PYR116" s="376"/>
      <c r="PYS116" s="376"/>
      <c r="PYT116" s="376"/>
      <c r="PYU116" s="376"/>
      <c r="PYV116" s="376"/>
      <c r="PYW116" s="376"/>
      <c r="PYX116" s="376"/>
      <c r="PYY116" s="376"/>
      <c r="PYZ116" s="376"/>
      <c r="PZA116" s="376"/>
      <c r="PZB116" s="376"/>
      <c r="PZC116" s="376"/>
      <c r="PZD116" s="376"/>
      <c r="PZE116" s="376"/>
      <c r="PZF116" s="376"/>
      <c r="PZG116" s="376"/>
      <c r="PZH116" s="376"/>
      <c r="PZI116" s="376"/>
      <c r="PZJ116" s="376"/>
      <c r="PZK116" s="376"/>
      <c r="PZL116" s="376"/>
      <c r="PZM116" s="376"/>
      <c r="PZN116" s="376"/>
      <c r="PZO116" s="376"/>
      <c r="PZP116" s="376"/>
      <c r="PZQ116" s="376"/>
      <c r="PZR116" s="376"/>
      <c r="PZS116" s="376"/>
      <c r="PZT116" s="376"/>
      <c r="PZU116" s="376"/>
      <c r="PZV116" s="376"/>
      <c r="PZW116" s="376"/>
      <c r="PZX116" s="376"/>
      <c r="PZY116" s="376"/>
      <c r="PZZ116" s="376"/>
      <c r="QAA116" s="376"/>
      <c r="QAB116" s="376"/>
      <c r="QAC116" s="376"/>
      <c r="QAD116" s="376"/>
      <c r="QAE116" s="376"/>
      <c r="QAF116" s="376"/>
      <c r="QAG116" s="376"/>
      <c r="QAH116" s="376"/>
      <c r="QAI116" s="376"/>
      <c r="QAJ116" s="376"/>
      <c r="QAK116" s="376"/>
      <c r="QAL116" s="376"/>
      <c r="QAM116" s="376"/>
      <c r="QAN116" s="376"/>
      <c r="QAO116" s="376"/>
      <c r="QAP116" s="376"/>
      <c r="QAQ116" s="376"/>
      <c r="QAR116" s="376"/>
      <c r="QAS116" s="376"/>
      <c r="QAT116" s="376"/>
      <c r="QAU116" s="376"/>
      <c r="QAV116" s="376"/>
      <c r="QAW116" s="376"/>
      <c r="QAX116" s="376"/>
      <c r="QAY116" s="376"/>
      <c r="QAZ116" s="376"/>
      <c r="QBA116" s="376"/>
      <c r="QBB116" s="376"/>
      <c r="QBC116" s="376"/>
      <c r="QBD116" s="376"/>
      <c r="QBE116" s="376"/>
      <c r="QBF116" s="376"/>
      <c r="QBG116" s="376"/>
      <c r="QBH116" s="376"/>
      <c r="QBI116" s="376"/>
      <c r="QBJ116" s="376"/>
      <c r="QBK116" s="376"/>
      <c r="QBL116" s="376"/>
      <c r="QBM116" s="376"/>
      <c r="QBN116" s="376"/>
      <c r="QBO116" s="376"/>
      <c r="QBP116" s="376"/>
      <c r="QBQ116" s="376"/>
      <c r="QBR116" s="376"/>
      <c r="QBS116" s="376"/>
      <c r="QBT116" s="376"/>
      <c r="QBU116" s="376"/>
      <c r="QBV116" s="376"/>
      <c r="QBW116" s="376"/>
      <c r="QBX116" s="376"/>
      <c r="QBY116" s="376"/>
      <c r="QBZ116" s="376"/>
      <c r="QCA116" s="376"/>
      <c r="QCB116" s="376"/>
      <c r="QCC116" s="376"/>
      <c r="QCD116" s="376"/>
      <c r="QCE116" s="376"/>
      <c r="QCF116" s="376"/>
      <c r="QCG116" s="376"/>
      <c r="QCH116" s="376"/>
      <c r="QCI116" s="376"/>
      <c r="QCJ116" s="376"/>
      <c r="QCK116" s="376"/>
      <c r="QCL116" s="376"/>
      <c r="QCM116" s="376"/>
      <c r="QCN116" s="376"/>
      <c r="QCO116" s="376"/>
      <c r="QCP116" s="376"/>
      <c r="QCQ116" s="376"/>
      <c r="QCR116" s="376"/>
      <c r="QCS116" s="376"/>
      <c r="QCT116" s="376"/>
      <c r="QCU116" s="376"/>
      <c r="QCV116" s="376"/>
      <c r="QCW116" s="376"/>
      <c r="QCX116" s="376"/>
      <c r="QCY116" s="376"/>
      <c r="QCZ116" s="376"/>
      <c r="QDA116" s="376"/>
      <c r="QDB116" s="376"/>
      <c r="QDC116" s="376"/>
      <c r="QDD116" s="376"/>
      <c r="QDE116" s="376"/>
      <c r="QDF116" s="376"/>
      <c r="QDG116" s="376"/>
      <c r="QDH116" s="376"/>
      <c r="QDI116" s="376"/>
      <c r="QDJ116" s="376"/>
      <c r="QDK116" s="376"/>
      <c r="QDL116" s="376"/>
      <c r="QDM116" s="376"/>
      <c r="QDN116" s="376"/>
      <c r="QDO116" s="376"/>
      <c r="QDP116" s="376"/>
      <c r="QDQ116" s="376"/>
      <c r="QDR116" s="376"/>
      <c r="QDS116" s="376"/>
      <c r="QDT116" s="376"/>
      <c r="QDU116" s="376"/>
      <c r="QDV116" s="376"/>
      <c r="QDW116" s="376"/>
      <c r="QDX116" s="376"/>
      <c r="QDY116" s="376"/>
      <c r="QDZ116" s="376"/>
      <c r="QEA116" s="376"/>
      <c r="QEB116" s="376"/>
      <c r="QEC116" s="376"/>
      <c r="QED116" s="376"/>
      <c r="QEE116" s="376"/>
      <c r="QEF116" s="376"/>
      <c r="QEG116" s="376"/>
      <c r="QEH116" s="376"/>
      <c r="QEI116" s="376"/>
      <c r="QEJ116" s="376"/>
      <c r="QEK116" s="376"/>
      <c r="QEL116" s="376"/>
      <c r="QEM116" s="376"/>
      <c r="QEN116" s="376"/>
      <c r="QEO116" s="376"/>
      <c r="QEP116" s="376"/>
      <c r="QEQ116" s="376"/>
      <c r="QER116" s="376"/>
      <c r="QES116" s="376"/>
      <c r="QET116" s="376"/>
      <c r="QEU116" s="376"/>
      <c r="QEV116" s="376"/>
      <c r="QEW116" s="376"/>
      <c r="QEX116" s="376"/>
      <c r="QEY116" s="376"/>
      <c r="QEZ116" s="376"/>
      <c r="QFA116" s="376"/>
      <c r="QFB116" s="376"/>
      <c r="QFC116" s="376"/>
      <c r="QFD116" s="376"/>
      <c r="QFE116" s="376"/>
      <c r="QFF116" s="376"/>
      <c r="QFG116" s="376"/>
      <c r="QFH116" s="376"/>
      <c r="QFI116" s="376"/>
      <c r="QFJ116" s="376"/>
      <c r="QFK116" s="376"/>
      <c r="QFL116" s="376"/>
      <c r="QFM116" s="376"/>
      <c r="QFN116" s="376"/>
      <c r="QFO116" s="376"/>
      <c r="QFP116" s="376"/>
      <c r="QFQ116" s="376"/>
      <c r="QFR116" s="376"/>
      <c r="QFS116" s="376"/>
      <c r="QFT116" s="376"/>
      <c r="QFU116" s="376"/>
      <c r="QFV116" s="376"/>
      <c r="QFW116" s="376"/>
      <c r="QFX116" s="376"/>
      <c r="QFY116" s="376"/>
      <c r="QFZ116" s="376"/>
      <c r="QGA116" s="376"/>
      <c r="QGB116" s="376"/>
      <c r="QGC116" s="376"/>
      <c r="QGD116" s="376"/>
      <c r="QGE116" s="376"/>
      <c r="QGF116" s="376"/>
      <c r="QGG116" s="376"/>
      <c r="QGH116" s="376"/>
      <c r="QGI116" s="376"/>
      <c r="QGJ116" s="376"/>
      <c r="QGK116" s="376"/>
      <c r="QGL116" s="376"/>
      <c r="QGM116" s="376"/>
      <c r="QGN116" s="376"/>
      <c r="QGO116" s="376"/>
      <c r="QGP116" s="376"/>
      <c r="QGQ116" s="376"/>
      <c r="QGR116" s="376"/>
      <c r="QGS116" s="376"/>
      <c r="QGT116" s="376"/>
      <c r="QGU116" s="376"/>
      <c r="QGV116" s="376"/>
      <c r="QGW116" s="376"/>
      <c r="QGX116" s="376"/>
      <c r="QGY116" s="376"/>
      <c r="QGZ116" s="376"/>
      <c r="QHA116" s="376"/>
      <c r="QHB116" s="376"/>
      <c r="QHC116" s="376"/>
      <c r="QHD116" s="376"/>
      <c r="QHE116" s="376"/>
      <c r="QHF116" s="376"/>
      <c r="QHG116" s="376"/>
      <c r="QHH116" s="376"/>
      <c r="QHI116" s="376"/>
      <c r="QHJ116" s="376"/>
      <c r="QHK116" s="376"/>
      <c r="QHL116" s="376"/>
      <c r="QHM116" s="376"/>
      <c r="QHN116" s="376"/>
      <c r="QHO116" s="376"/>
      <c r="QHP116" s="376"/>
      <c r="QHQ116" s="376"/>
      <c r="QHR116" s="376"/>
      <c r="QHS116" s="376"/>
      <c r="QHT116" s="376"/>
      <c r="QHU116" s="376"/>
      <c r="QHV116" s="376"/>
      <c r="QHW116" s="376"/>
      <c r="QHX116" s="376"/>
      <c r="QHY116" s="376"/>
      <c r="QHZ116" s="376"/>
      <c r="QIA116" s="376"/>
      <c r="QIB116" s="376"/>
      <c r="QIC116" s="376"/>
      <c r="QID116" s="376"/>
      <c r="QIE116" s="376"/>
      <c r="QIF116" s="376"/>
      <c r="QIG116" s="376"/>
      <c r="QIH116" s="376"/>
      <c r="QII116" s="376"/>
      <c r="QIJ116" s="376"/>
      <c r="QIK116" s="376"/>
      <c r="QIL116" s="376"/>
      <c r="QIM116" s="376"/>
      <c r="QIN116" s="376"/>
      <c r="QIO116" s="376"/>
      <c r="QIP116" s="376"/>
      <c r="QIQ116" s="376"/>
      <c r="QIR116" s="376"/>
      <c r="QIS116" s="376"/>
      <c r="QIT116" s="376"/>
      <c r="QIU116" s="376"/>
      <c r="QIV116" s="376"/>
      <c r="QIW116" s="376"/>
      <c r="QIX116" s="376"/>
      <c r="QIY116" s="376"/>
      <c r="QIZ116" s="376"/>
      <c r="QJA116" s="376"/>
      <c r="QJB116" s="376"/>
      <c r="QJC116" s="376"/>
      <c r="QJD116" s="376"/>
      <c r="QJE116" s="376"/>
      <c r="QJF116" s="376"/>
      <c r="QJG116" s="376"/>
      <c r="QJH116" s="376"/>
      <c r="QJI116" s="376"/>
      <c r="QJJ116" s="376"/>
      <c r="QJK116" s="376"/>
      <c r="QJL116" s="376"/>
      <c r="QJM116" s="376"/>
      <c r="QJN116" s="376"/>
      <c r="QJO116" s="376"/>
      <c r="QJP116" s="376"/>
      <c r="QJQ116" s="376"/>
      <c r="QJR116" s="376"/>
      <c r="QJS116" s="376"/>
      <c r="QJT116" s="376"/>
      <c r="QJU116" s="376"/>
      <c r="QJV116" s="376"/>
      <c r="QJW116" s="376"/>
      <c r="QJX116" s="376"/>
      <c r="QJY116" s="376"/>
      <c r="QJZ116" s="376"/>
      <c r="QKA116" s="376"/>
      <c r="QKB116" s="376"/>
      <c r="QKC116" s="376"/>
      <c r="QKD116" s="376"/>
      <c r="QKE116" s="376"/>
      <c r="QKF116" s="376"/>
      <c r="QKG116" s="376"/>
      <c r="QKH116" s="376"/>
      <c r="QKI116" s="376"/>
      <c r="QKJ116" s="376"/>
      <c r="QKK116" s="376"/>
      <c r="QKL116" s="376"/>
      <c r="QKM116" s="376"/>
      <c r="QKN116" s="376"/>
      <c r="QKO116" s="376"/>
      <c r="QKP116" s="376"/>
      <c r="QKQ116" s="376"/>
      <c r="QKR116" s="376"/>
      <c r="QKS116" s="376"/>
      <c r="QKT116" s="376"/>
      <c r="QKU116" s="376"/>
      <c r="QKV116" s="376"/>
      <c r="QKW116" s="376"/>
      <c r="QKX116" s="376"/>
      <c r="QKY116" s="376"/>
      <c r="QKZ116" s="376"/>
      <c r="QLA116" s="376"/>
      <c r="QLB116" s="376"/>
      <c r="QLC116" s="376"/>
      <c r="QLD116" s="376"/>
      <c r="QLE116" s="376"/>
      <c r="QLF116" s="376"/>
      <c r="QLG116" s="376"/>
      <c r="QLH116" s="376"/>
      <c r="QLI116" s="376"/>
      <c r="QLJ116" s="376"/>
      <c r="QLK116" s="376"/>
      <c r="QLL116" s="376"/>
      <c r="QLM116" s="376"/>
      <c r="QLN116" s="376"/>
      <c r="QLO116" s="376"/>
      <c r="QLP116" s="376"/>
      <c r="QLQ116" s="376"/>
      <c r="QLR116" s="376"/>
      <c r="QLS116" s="376"/>
      <c r="QLT116" s="376"/>
      <c r="QLU116" s="376"/>
      <c r="QLV116" s="376"/>
      <c r="QLW116" s="376"/>
      <c r="QLX116" s="376"/>
      <c r="QLY116" s="376"/>
      <c r="QLZ116" s="376"/>
      <c r="QMA116" s="376"/>
      <c r="QMB116" s="376"/>
      <c r="QMC116" s="376"/>
      <c r="QMD116" s="376"/>
      <c r="QME116" s="376"/>
      <c r="QMF116" s="376"/>
      <c r="QMG116" s="376"/>
      <c r="QMH116" s="376"/>
      <c r="QMI116" s="376"/>
      <c r="QMJ116" s="376"/>
      <c r="QMK116" s="376"/>
      <c r="QML116" s="376"/>
      <c r="QMM116" s="376"/>
      <c r="QMN116" s="376"/>
      <c r="QMO116" s="376"/>
      <c r="QMP116" s="376"/>
      <c r="QMQ116" s="376"/>
      <c r="QMR116" s="376"/>
      <c r="QMS116" s="376"/>
      <c r="QMT116" s="376"/>
      <c r="QMU116" s="376"/>
      <c r="QMV116" s="376"/>
      <c r="QMW116" s="376"/>
      <c r="QMX116" s="376"/>
      <c r="QMY116" s="376"/>
      <c r="QMZ116" s="376"/>
      <c r="QNA116" s="376"/>
      <c r="QNB116" s="376"/>
      <c r="QNC116" s="376"/>
      <c r="QND116" s="376"/>
      <c r="QNE116" s="376"/>
      <c r="QNF116" s="376"/>
      <c r="QNG116" s="376"/>
      <c r="QNH116" s="376"/>
      <c r="QNI116" s="376"/>
      <c r="QNJ116" s="376"/>
      <c r="QNK116" s="376"/>
      <c r="QNL116" s="376"/>
      <c r="QNM116" s="376"/>
      <c r="QNN116" s="376"/>
      <c r="QNO116" s="376"/>
      <c r="QNP116" s="376"/>
      <c r="QNQ116" s="376"/>
      <c r="QNR116" s="376"/>
      <c r="QNS116" s="376"/>
      <c r="QNT116" s="376"/>
      <c r="QNU116" s="376"/>
      <c r="QNV116" s="376"/>
      <c r="QNW116" s="376"/>
      <c r="QNX116" s="376"/>
      <c r="QNY116" s="376"/>
      <c r="QNZ116" s="376"/>
      <c r="QOA116" s="376"/>
      <c r="QOB116" s="376"/>
      <c r="QOC116" s="376"/>
      <c r="QOD116" s="376"/>
      <c r="QOE116" s="376"/>
      <c r="QOF116" s="376"/>
      <c r="QOG116" s="376"/>
      <c r="QOH116" s="376"/>
      <c r="QOI116" s="376"/>
      <c r="QOJ116" s="376"/>
      <c r="QOK116" s="376"/>
      <c r="QOL116" s="376"/>
      <c r="QOM116" s="376"/>
      <c r="QON116" s="376"/>
      <c r="QOO116" s="376"/>
      <c r="QOP116" s="376"/>
      <c r="QOQ116" s="376"/>
      <c r="QOR116" s="376"/>
      <c r="QOS116" s="376"/>
      <c r="QOT116" s="376"/>
      <c r="QOU116" s="376"/>
      <c r="QOV116" s="376"/>
      <c r="QOW116" s="376"/>
      <c r="QOX116" s="376"/>
      <c r="QOY116" s="376"/>
      <c r="QOZ116" s="376"/>
      <c r="QPA116" s="376"/>
      <c r="QPB116" s="376"/>
      <c r="QPC116" s="376"/>
      <c r="QPD116" s="376"/>
      <c r="QPE116" s="376"/>
      <c r="QPF116" s="376"/>
      <c r="QPG116" s="376"/>
      <c r="QPH116" s="376"/>
      <c r="QPI116" s="376"/>
      <c r="QPJ116" s="376"/>
      <c r="QPK116" s="376"/>
      <c r="QPL116" s="376"/>
      <c r="QPM116" s="376"/>
      <c r="QPN116" s="376"/>
      <c r="QPO116" s="376"/>
      <c r="QPP116" s="376"/>
      <c r="QPQ116" s="376"/>
      <c r="QPR116" s="376"/>
      <c r="QPS116" s="376"/>
      <c r="QPT116" s="376"/>
      <c r="QPU116" s="376"/>
      <c r="QPV116" s="376"/>
      <c r="QPW116" s="376"/>
      <c r="QPX116" s="376"/>
      <c r="QPY116" s="376"/>
      <c r="QPZ116" s="376"/>
      <c r="QQA116" s="376"/>
      <c r="QQB116" s="376"/>
      <c r="QQC116" s="376"/>
      <c r="QQD116" s="376"/>
      <c r="QQE116" s="376"/>
      <c r="QQF116" s="376"/>
      <c r="QQG116" s="376"/>
      <c r="QQH116" s="376"/>
      <c r="QQI116" s="376"/>
      <c r="QQJ116" s="376"/>
      <c r="QQK116" s="376"/>
      <c r="QQL116" s="376"/>
      <c r="QQM116" s="376"/>
      <c r="QQN116" s="376"/>
      <c r="QQO116" s="376"/>
      <c r="QQP116" s="376"/>
      <c r="QQQ116" s="376"/>
      <c r="QQR116" s="376"/>
      <c r="QQS116" s="376"/>
      <c r="QQT116" s="376"/>
      <c r="QQU116" s="376"/>
      <c r="QQV116" s="376"/>
      <c r="QQW116" s="376"/>
      <c r="QQX116" s="376"/>
      <c r="QQY116" s="376"/>
      <c r="QQZ116" s="376"/>
      <c r="QRA116" s="376"/>
      <c r="QRB116" s="376"/>
      <c r="QRC116" s="376"/>
      <c r="QRD116" s="376"/>
      <c r="QRE116" s="376"/>
      <c r="QRF116" s="376"/>
      <c r="QRG116" s="376"/>
      <c r="QRH116" s="376"/>
      <c r="QRI116" s="376"/>
      <c r="QRJ116" s="376"/>
      <c r="QRK116" s="376"/>
      <c r="QRL116" s="376"/>
      <c r="QRM116" s="376"/>
      <c r="QRN116" s="376"/>
      <c r="QRO116" s="376"/>
      <c r="QRP116" s="376"/>
      <c r="QRQ116" s="376"/>
      <c r="QRR116" s="376"/>
      <c r="QRS116" s="376"/>
      <c r="QRT116" s="376"/>
      <c r="QRU116" s="376"/>
      <c r="QRV116" s="376"/>
      <c r="QRW116" s="376"/>
      <c r="QRX116" s="376"/>
      <c r="QRY116" s="376"/>
      <c r="QRZ116" s="376"/>
      <c r="QSA116" s="376"/>
      <c r="QSB116" s="376"/>
      <c r="QSC116" s="376"/>
      <c r="QSD116" s="376"/>
      <c r="QSE116" s="376"/>
      <c r="QSF116" s="376"/>
      <c r="QSG116" s="376"/>
      <c r="QSH116" s="376"/>
      <c r="QSI116" s="376"/>
      <c r="QSJ116" s="376"/>
      <c r="QSK116" s="376"/>
      <c r="QSL116" s="376"/>
      <c r="QSM116" s="376"/>
      <c r="QSN116" s="376"/>
      <c r="QSO116" s="376"/>
      <c r="QSP116" s="376"/>
      <c r="QSQ116" s="376"/>
      <c r="QSR116" s="376"/>
      <c r="QSS116" s="376"/>
      <c r="QST116" s="376"/>
      <c r="QSU116" s="376"/>
      <c r="QSV116" s="376"/>
      <c r="QSW116" s="376"/>
      <c r="QSX116" s="376"/>
      <c r="QSY116" s="376"/>
      <c r="QSZ116" s="376"/>
      <c r="QTA116" s="376"/>
      <c r="QTB116" s="376"/>
      <c r="QTC116" s="376"/>
      <c r="QTD116" s="376"/>
      <c r="QTE116" s="376"/>
      <c r="QTF116" s="376"/>
      <c r="QTG116" s="376"/>
      <c r="QTH116" s="376"/>
      <c r="QTI116" s="376"/>
      <c r="QTJ116" s="376"/>
      <c r="QTK116" s="376"/>
      <c r="QTL116" s="376"/>
      <c r="QTM116" s="376"/>
      <c r="QTN116" s="376"/>
      <c r="QTO116" s="376"/>
      <c r="QTP116" s="376"/>
      <c r="QTQ116" s="376"/>
      <c r="QTR116" s="376"/>
      <c r="QTS116" s="376"/>
      <c r="QTT116" s="376"/>
      <c r="QTU116" s="376"/>
      <c r="QTV116" s="376"/>
      <c r="QTW116" s="376"/>
      <c r="QTX116" s="376"/>
      <c r="QTY116" s="376"/>
      <c r="QTZ116" s="376"/>
      <c r="QUA116" s="376"/>
      <c r="QUB116" s="376"/>
      <c r="QUC116" s="376"/>
      <c r="QUD116" s="376"/>
      <c r="QUE116" s="376"/>
      <c r="QUF116" s="376"/>
      <c r="QUG116" s="376"/>
      <c r="QUH116" s="376"/>
      <c r="QUI116" s="376"/>
      <c r="QUJ116" s="376"/>
      <c r="QUK116" s="376"/>
      <c r="QUL116" s="376"/>
      <c r="QUM116" s="376"/>
      <c r="QUN116" s="376"/>
      <c r="QUO116" s="376"/>
      <c r="QUP116" s="376"/>
      <c r="QUQ116" s="376"/>
      <c r="QUR116" s="376"/>
      <c r="QUS116" s="376"/>
      <c r="QUT116" s="376"/>
      <c r="QUU116" s="376"/>
      <c r="QUV116" s="376"/>
      <c r="QUW116" s="376"/>
      <c r="QUX116" s="376"/>
      <c r="QUY116" s="376"/>
      <c r="QUZ116" s="376"/>
      <c r="QVA116" s="376"/>
      <c r="QVB116" s="376"/>
      <c r="QVC116" s="376"/>
      <c r="QVD116" s="376"/>
      <c r="QVE116" s="376"/>
      <c r="QVF116" s="376"/>
      <c r="QVG116" s="376"/>
      <c r="QVH116" s="376"/>
      <c r="QVI116" s="376"/>
      <c r="QVJ116" s="376"/>
      <c r="QVK116" s="376"/>
      <c r="QVL116" s="376"/>
      <c r="QVM116" s="376"/>
      <c r="QVN116" s="376"/>
      <c r="QVO116" s="376"/>
      <c r="QVP116" s="376"/>
      <c r="QVQ116" s="376"/>
      <c r="QVR116" s="376"/>
      <c r="QVS116" s="376"/>
      <c r="QVT116" s="376"/>
      <c r="QVU116" s="376"/>
      <c r="QVV116" s="376"/>
      <c r="QVW116" s="376"/>
      <c r="QVX116" s="376"/>
      <c r="QVY116" s="376"/>
      <c r="QVZ116" s="376"/>
      <c r="QWA116" s="376"/>
      <c r="QWB116" s="376"/>
      <c r="QWC116" s="376"/>
      <c r="QWD116" s="376"/>
      <c r="QWE116" s="376"/>
      <c r="QWF116" s="376"/>
      <c r="QWG116" s="376"/>
      <c r="QWH116" s="376"/>
      <c r="QWI116" s="376"/>
      <c r="QWJ116" s="376"/>
      <c r="QWK116" s="376"/>
      <c r="QWL116" s="376"/>
      <c r="QWM116" s="376"/>
      <c r="QWN116" s="376"/>
      <c r="QWO116" s="376"/>
      <c r="QWP116" s="376"/>
      <c r="QWQ116" s="376"/>
      <c r="QWR116" s="376"/>
      <c r="QWS116" s="376"/>
      <c r="QWT116" s="376"/>
      <c r="QWU116" s="376"/>
      <c r="QWV116" s="376"/>
      <c r="QWW116" s="376"/>
      <c r="QWX116" s="376"/>
      <c r="QWY116" s="376"/>
      <c r="QWZ116" s="376"/>
      <c r="QXA116" s="376"/>
      <c r="QXB116" s="376"/>
      <c r="QXC116" s="376"/>
      <c r="QXD116" s="376"/>
      <c r="QXE116" s="376"/>
      <c r="QXF116" s="376"/>
      <c r="QXG116" s="376"/>
      <c r="QXH116" s="376"/>
      <c r="QXI116" s="376"/>
      <c r="QXJ116" s="376"/>
      <c r="QXK116" s="376"/>
      <c r="QXL116" s="376"/>
      <c r="QXM116" s="376"/>
      <c r="QXN116" s="376"/>
      <c r="QXO116" s="376"/>
      <c r="QXP116" s="376"/>
      <c r="QXQ116" s="376"/>
      <c r="QXR116" s="376"/>
      <c r="QXS116" s="376"/>
      <c r="QXT116" s="376"/>
      <c r="QXU116" s="376"/>
      <c r="QXV116" s="376"/>
      <c r="QXW116" s="376"/>
      <c r="QXX116" s="376"/>
      <c r="QXY116" s="376"/>
      <c r="QXZ116" s="376"/>
      <c r="QYA116" s="376"/>
      <c r="QYB116" s="376"/>
      <c r="QYC116" s="376"/>
      <c r="QYD116" s="376"/>
      <c r="QYE116" s="376"/>
      <c r="QYF116" s="376"/>
      <c r="QYG116" s="376"/>
      <c r="QYH116" s="376"/>
      <c r="QYI116" s="376"/>
      <c r="QYJ116" s="376"/>
      <c r="QYK116" s="376"/>
      <c r="QYL116" s="376"/>
      <c r="QYM116" s="376"/>
      <c r="QYN116" s="376"/>
      <c r="QYO116" s="376"/>
      <c r="QYP116" s="376"/>
      <c r="QYQ116" s="376"/>
      <c r="QYR116" s="376"/>
      <c r="QYS116" s="376"/>
      <c r="QYT116" s="376"/>
      <c r="QYU116" s="376"/>
      <c r="QYV116" s="376"/>
      <c r="QYW116" s="376"/>
      <c r="QYX116" s="376"/>
      <c r="QYY116" s="376"/>
      <c r="QYZ116" s="376"/>
      <c r="QZA116" s="376"/>
      <c r="QZB116" s="376"/>
      <c r="QZC116" s="376"/>
      <c r="QZD116" s="376"/>
      <c r="QZE116" s="376"/>
      <c r="QZF116" s="376"/>
      <c r="QZG116" s="376"/>
      <c r="QZH116" s="376"/>
      <c r="QZI116" s="376"/>
      <c r="QZJ116" s="376"/>
      <c r="QZK116" s="376"/>
      <c r="QZL116" s="376"/>
      <c r="QZM116" s="376"/>
      <c r="QZN116" s="376"/>
      <c r="QZO116" s="376"/>
      <c r="QZP116" s="376"/>
      <c r="QZQ116" s="376"/>
      <c r="QZR116" s="376"/>
      <c r="QZS116" s="376"/>
      <c r="QZT116" s="376"/>
      <c r="QZU116" s="376"/>
      <c r="QZV116" s="376"/>
      <c r="QZW116" s="376"/>
      <c r="QZX116" s="376"/>
      <c r="QZY116" s="376"/>
      <c r="QZZ116" s="376"/>
      <c r="RAA116" s="376"/>
      <c r="RAB116" s="376"/>
      <c r="RAC116" s="376"/>
      <c r="RAD116" s="376"/>
      <c r="RAE116" s="376"/>
      <c r="RAF116" s="376"/>
      <c r="RAG116" s="376"/>
      <c r="RAH116" s="376"/>
      <c r="RAI116" s="376"/>
      <c r="RAJ116" s="376"/>
      <c r="RAK116" s="376"/>
      <c r="RAL116" s="376"/>
      <c r="RAM116" s="376"/>
      <c r="RAN116" s="376"/>
      <c r="RAO116" s="376"/>
      <c r="RAP116" s="376"/>
      <c r="RAQ116" s="376"/>
      <c r="RAR116" s="376"/>
      <c r="RAS116" s="376"/>
      <c r="RAT116" s="376"/>
      <c r="RAU116" s="376"/>
      <c r="RAV116" s="376"/>
      <c r="RAW116" s="376"/>
      <c r="RAX116" s="376"/>
      <c r="RAY116" s="376"/>
      <c r="RAZ116" s="376"/>
      <c r="RBA116" s="376"/>
      <c r="RBB116" s="376"/>
      <c r="RBC116" s="376"/>
      <c r="RBD116" s="376"/>
      <c r="RBE116" s="376"/>
      <c r="RBF116" s="376"/>
      <c r="RBG116" s="376"/>
      <c r="RBH116" s="376"/>
      <c r="RBI116" s="376"/>
      <c r="RBJ116" s="376"/>
      <c r="RBK116" s="376"/>
      <c r="RBL116" s="376"/>
      <c r="RBM116" s="376"/>
      <c r="RBN116" s="376"/>
      <c r="RBO116" s="376"/>
      <c r="RBP116" s="376"/>
      <c r="RBQ116" s="376"/>
      <c r="RBR116" s="376"/>
      <c r="RBS116" s="376"/>
      <c r="RBT116" s="376"/>
      <c r="RBU116" s="376"/>
      <c r="RBV116" s="376"/>
      <c r="RBW116" s="376"/>
      <c r="RBX116" s="376"/>
      <c r="RBY116" s="376"/>
      <c r="RBZ116" s="376"/>
      <c r="RCA116" s="376"/>
      <c r="RCB116" s="376"/>
      <c r="RCC116" s="376"/>
      <c r="RCD116" s="376"/>
      <c r="RCE116" s="376"/>
      <c r="RCF116" s="376"/>
      <c r="RCG116" s="376"/>
      <c r="RCH116" s="376"/>
      <c r="RCI116" s="376"/>
      <c r="RCJ116" s="376"/>
      <c r="RCK116" s="376"/>
      <c r="RCL116" s="376"/>
      <c r="RCM116" s="376"/>
      <c r="RCN116" s="376"/>
      <c r="RCO116" s="376"/>
      <c r="RCP116" s="376"/>
      <c r="RCQ116" s="376"/>
      <c r="RCR116" s="376"/>
      <c r="RCS116" s="376"/>
      <c r="RCT116" s="376"/>
      <c r="RCU116" s="376"/>
      <c r="RCV116" s="376"/>
      <c r="RCW116" s="376"/>
      <c r="RCX116" s="376"/>
      <c r="RCY116" s="376"/>
      <c r="RCZ116" s="376"/>
      <c r="RDA116" s="376"/>
      <c r="RDB116" s="376"/>
      <c r="RDC116" s="376"/>
      <c r="RDD116" s="376"/>
      <c r="RDE116" s="376"/>
      <c r="RDF116" s="376"/>
      <c r="RDG116" s="376"/>
      <c r="RDH116" s="376"/>
      <c r="RDI116" s="376"/>
      <c r="RDJ116" s="376"/>
      <c r="RDK116" s="376"/>
      <c r="RDL116" s="376"/>
      <c r="RDM116" s="376"/>
      <c r="RDN116" s="376"/>
      <c r="RDO116" s="376"/>
      <c r="RDP116" s="376"/>
      <c r="RDQ116" s="376"/>
      <c r="RDR116" s="376"/>
      <c r="RDS116" s="376"/>
      <c r="RDT116" s="376"/>
      <c r="RDU116" s="376"/>
      <c r="RDV116" s="376"/>
      <c r="RDW116" s="376"/>
      <c r="RDX116" s="376"/>
      <c r="RDY116" s="376"/>
      <c r="RDZ116" s="376"/>
      <c r="REA116" s="376"/>
      <c r="REB116" s="376"/>
      <c r="REC116" s="376"/>
      <c r="RED116" s="376"/>
      <c r="REE116" s="376"/>
      <c r="REF116" s="376"/>
      <c r="REG116" s="376"/>
      <c r="REH116" s="376"/>
      <c r="REI116" s="376"/>
      <c r="REJ116" s="376"/>
      <c r="REK116" s="376"/>
      <c r="REL116" s="376"/>
      <c r="REM116" s="376"/>
      <c r="REN116" s="376"/>
      <c r="REO116" s="376"/>
      <c r="REP116" s="376"/>
      <c r="REQ116" s="376"/>
      <c r="RER116" s="376"/>
      <c r="RES116" s="376"/>
      <c r="RET116" s="376"/>
      <c r="REU116" s="376"/>
      <c r="REV116" s="376"/>
      <c r="REW116" s="376"/>
      <c r="REX116" s="376"/>
      <c r="REY116" s="376"/>
      <c r="REZ116" s="376"/>
      <c r="RFA116" s="376"/>
      <c r="RFB116" s="376"/>
      <c r="RFC116" s="376"/>
      <c r="RFD116" s="376"/>
      <c r="RFE116" s="376"/>
      <c r="RFF116" s="376"/>
      <c r="RFG116" s="376"/>
      <c r="RFH116" s="376"/>
      <c r="RFI116" s="376"/>
      <c r="RFJ116" s="376"/>
      <c r="RFK116" s="376"/>
      <c r="RFL116" s="376"/>
      <c r="RFM116" s="376"/>
      <c r="RFN116" s="376"/>
      <c r="RFO116" s="376"/>
      <c r="RFP116" s="376"/>
      <c r="RFQ116" s="376"/>
      <c r="RFR116" s="376"/>
      <c r="RFS116" s="376"/>
      <c r="RFT116" s="376"/>
      <c r="RFU116" s="376"/>
      <c r="RFV116" s="376"/>
      <c r="RFW116" s="376"/>
      <c r="RFX116" s="376"/>
      <c r="RFY116" s="376"/>
      <c r="RFZ116" s="376"/>
      <c r="RGA116" s="376"/>
      <c r="RGB116" s="376"/>
      <c r="RGC116" s="376"/>
      <c r="RGD116" s="376"/>
      <c r="RGE116" s="376"/>
      <c r="RGF116" s="376"/>
      <c r="RGG116" s="376"/>
      <c r="RGH116" s="376"/>
      <c r="RGI116" s="376"/>
      <c r="RGJ116" s="376"/>
      <c r="RGK116" s="376"/>
      <c r="RGL116" s="376"/>
      <c r="RGM116" s="376"/>
      <c r="RGN116" s="376"/>
      <c r="RGO116" s="376"/>
      <c r="RGP116" s="376"/>
      <c r="RGQ116" s="376"/>
      <c r="RGR116" s="376"/>
      <c r="RGS116" s="376"/>
      <c r="RGT116" s="376"/>
      <c r="RGU116" s="376"/>
      <c r="RGV116" s="376"/>
      <c r="RGW116" s="376"/>
      <c r="RGX116" s="376"/>
      <c r="RGY116" s="376"/>
      <c r="RGZ116" s="376"/>
      <c r="RHA116" s="376"/>
      <c r="RHB116" s="376"/>
      <c r="RHC116" s="376"/>
      <c r="RHD116" s="376"/>
      <c r="RHE116" s="376"/>
      <c r="RHF116" s="376"/>
      <c r="RHG116" s="376"/>
      <c r="RHH116" s="376"/>
      <c r="RHI116" s="376"/>
      <c r="RHJ116" s="376"/>
      <c r="RHK116" s="376"/>
      <c r="RHL116" s="376"/>
      <c r="RHM116" s="376"/>
      <c r="RHN116" s="376"/>
      <c r="RHO116" s="376"/>
      <c r="RHP116" s="376"/>
      <c r="RHQ116" s="376"/>
      <c r="RHR116" s="376"/>
      <c r="RHS116" s="376"/>
      <c r="RHT116" s="376"/>
      <c r="RHU116" s="376"/>
      <c r="RHV116" s="376"/>
      <c r="RHW116" s="376"/>
      <c r="RHX116" s="376"/>
      <c r="RHY116" s="376"/>
      <c r="RHZ116" s="376"/>
      <c r="RIA116" s="376"/>
      <c r="RIB116" s="376"/>
      <c r="RIC116" s="376"/>
      <c r="RID116" s="376"/>
      <c r="RIE116" s="376"/>
      <c r="RIF116" s="376"/>
      <c r="RIG116" s="376"/>
      <c r="RIH116" s="376"/>
      <c r="RII116" s="376"/>
      <c r="RIJ116" s="376"/>
      <c r="RIK116" s="376"/>
      <c r="RIL116" s="376"/>
      <c r="RIM116" s="376"/>
      <c r="RIN116" s="376"/>
      <c r="RIO116" s="376"/>
      <c r="RIP116" s="376"/>
      <c r="RIQ116" s="376"/>
      <c r="RIR116" s="376"/>
      <c r="RIS116" s="376"/>
      <c r="RIT116" s="376"/>
      <c r="RIU116" s="376"/>
      <c r="RIV116" s="376"/>
      <c r="RIW116" s="376"/>
      <c r="RIX116" s="376"/>
      <c r="RIY116" s="376"/>
      <c r="RIZ116" s="376"/>
      <c r="RJA116" s="376"/>
      <c r="RJB116" s="376"/>
      <c r="RJC116" s="376"/>
      <c r="RJD116" s="376"/>
      <c r="RJE116" s="376"/>
      <c r="RJF116" s="376"/>
      <c r="RJG116" s="376"/>
      <c r="RJH116" s="376"/>
      <c r="RJI116" s="376"/>
      <c r="RJJ116" s="376"/>
      <c r="RJK116" s="376"/>
      <c r="RJL116" s="376"/>
      <c r="RJM116" s="376"/>
      <c r="RJN116" s="376"/>
      <c r="RJO116" s="376"/>
      <c r="RJP116" s="376"/>
      <c r="RJQ116" s="376"/>
      <c r="RJR116" s="376"/>
      <c r="RJS116" s="376"/>
      <c r="RJT116" s="376"/>
      <c r="RJU116" s="376"/>
      <c r="RJV116" s="376"/>
      <c r="RJW116" s="376"/>
      <c r="RJX116" s="376"/>
      <c r="RJY116" s="376"/>
      <c r="RJZ116" s="376"/>
      <c r="RKA116" s="376"/>
      <c r="RKB116" s="376"/>
      <c r="RKC116" s="376"/>
      <c r="RKD116" s="376"/>
      <c r="RKE116" s="376"/>
      <c r="RKF116" s="376"/>
      <c r="RKG116" s="376"/>
      <c r="RKH116" s="376"/>
      <c r="RKI116" s="376"/>
      <c r="RKJ116" s="376"/>
      <c r="RKK116" s="376"/>
      <c r="RKL116" s="376"/>
      <c r="RKM116" s="376"/>
      <c r="RKN116" s="376"/>
      <c r="RKO116" s="376"/>
      <c r="RKP116" s="376"/>
      <c r="RKQ116" s="376"/>
      <c r="RKR116" s="376"/>
      <c r="RKS116" s="376"/>
      <c r="RKT116" s="376"/>
      <c r="RKU116" s="376"/>
      <c r="RKV116" s="376"/>
      <c r="RKW116" s="376"/>
      <c r="RKX116" s="376"/>
      <c r="RKY116" s="376"/>
      <c r="RKZ116" s="376"/>
      <c r="RLA116" s="376"/>
      <c r="RLB116" s="376"/>
      <c r="RLC116" s="376"/>
      <c r="RLD116" s="376"/>
      <c r="RLE116" s="376"/>
      <c r="RLF116" s="376"/>
      <c r="RLG116" s="376"/>
      <c r="RLH116" s="376"/>
      <c r="RLI116" s="376"/>
      <c r="RLJ116" s="376"/>
      <c r="RLK116" s="376"/>
      <c r="RLL116" s="376"/>
      <c r="RLM116" s="376"/>
      <c r="RLN116" s="376"/>
      <c r="RLO116" s="376"/>
      <c r="RLP116" s="376"/>
      <c r="RLQ116" s="376"/>
      <c r="RLR116" s="376"/>
      <c r="RLS116" s="376"/>
      <c r="RLT116" s="376"/>
      <c r="RLU116" s="376"/>
      <c r="RLV116" s="376"/>
      <c r="RLW116" s="376"/>
      <c r="RLX116" s="376"/>
      <c r="RLY116" s="376"/>
      <c r="RLZ116" s="376"/>
      <c r="RMA116" s="376"/>
      <c r="RMB116" s="376"/>
      <c r="RMC116" s="376"/>
      <c r="RMD116" s="376"/>
      <c r="RME116" s="376"/>
      <c r="RMF116" s="376"/>
      <c r="RMG116" s="376"/>
      <c r="RMH116" s="376"/>
      <c r="RMI116" s="376"/>
      <c r="RMJ116" s="376"/>
      <c r="RMK116" s="376"/>
      <c r="RML116" s="376"/>
      <c r="RMM116" s="376"/>
      <c r="RMN116" s="376"/>
      <c r="RMO116" s="376"/>
      <c r="RMP116" s="376"/>
      <c r="RMQ116" s="376"/>
      <c r="RMR116" s="376"/>
      <c r="RMS116" s="376"/>
      <c r="RMT116" s="376"/>
      <c r="RMU116" s="376"/>
      <c r="RMV116" s="376"/>
      <c r="RMW116" s="376"/>
      <c r="RMX116" s="376"/>
      <c r="RMY116" s="376"/>
      <c r="RMZ116" s="376"/>
      <c r="RNA116" s="376"/>
      <c r="RNB116" s="376"/>
      <c r="RNC116" s="376"/>
      <c r="RND116" s="376"/>
      <c r="RNE116" s="376"/>
      <c r="RNF116" s="376"/>
      <c r="RNG116" s="376"/>
      <c r="RNH116" s="376"/>
      <c r="RNI116" s="376"/>
      <c r="RNJ116" s="376"/>
      <c r="RNK116" s="376"/>
      <c r="RNL116" s="376"/>
      <c r="RNM116" s="376"/>
      <c r="RNN116" s="376"/>
      <c r="RNO116" s="376"/>
      <c r="RNP116" s="376"/>
      <c r="RNQ116" s="376"/>
      <c r="RNR116" s="376"/>
      <c r="RNS116" s="376"/>
      <c r="RNT116" s="376"/>
      <c r="RNU116" s="376"/>
      <c r="RNV116" s="376"/>
      <c r="RNW116" s="376"/>
      <c r="RNX116" s="376"/>
      <c r="RNY116" s="376"/>
      <c r="RNZ116" s="376"/>
      <c r="ROA116" s="376"/>
      <c r="ROB116" s="376"/>
      <c r="ROC116" s="376"/>
      <c r="ROD116" s="376"/>
      <c r="ROE116" s="376"/>
      <c r="ROF116" s="376"/>
      <c r="ROG116" s="376"/>
      <c r="ROH116" s="376"/>
      <c r="ROI116" s="376"/>
      <c r="ROJ116" s="376"/>
      <c r="ROK116" s="376"/>
      <c r="ROL116" s="376"/>
      <c r="ROM116" s="376"/>
      <c r="RON116" s="376"/>
      <c r="ROO116" s="376"/>
      <c r="ROP116" s="376"/>
      <c r="ROQ116" s="376"/>
      <c r="ROR116" s="376"/>
      <c r="ROS116" s="376"/>
      <c r="ROT116" s="376"/>
      <c r="ROU116" s="376"/>
      <c r="ROV116" s="376"/>
      <c r="ROW116" s="376"/>
      <c r="ROX116" s="376"/>
      <c r="ROY116" s="376"/>
      <c r="ROZ116" s="376"/>
      <c r="RPA116" s="376"/>
      <c r="RPB116" s="376"/>
      <c r="RPC116" s="376"/>
      <c r="RPD116" s="376"/>
      <c r="RPE116" s="376"/>
      <c r="RPF116" s="376"/>
      <c r="RPG116" s="376"/>
      <c r="RPH116" s="376"/>
      <c r="RPI116" s="376"/>
      <c r="RPJ116" s="376"/>
      <c r="RPK116" s="376"/>
      <c r="RPL116" s="376"/>
      <c r="RPM116" s="376"/>
      <c r="RPN116" s="376"/>
      <c r="RPO116" s="376"/>
      <c r="RPP116" s="376"/>
      <c r="RPQ116" s="376"/>
      <c r="RPR116" s="376"/>
      <c r="RPS116" s="376"/>
      <c r="RPT116" s="376"/>
      <c r="RPU116" s="376"/>
      <c r="RPV116" s="376"/>
      <c r="RPW116" s="376"/>
      <c r="RPX116" s="376"/>
      <c r="RPY116" s="376"/>
      <c r="RPZ116" s="376"/>
      <c r="RQA116" s="376"/>
      <c r="RQB116" s="376"/>
      <c r="RQC116" s="376"/>
      <c r="RQD116" s="376"/>
      <c r="RQE116" s="376"/>
      <c r="RQF116" s="376"/>
      <c r="RQG116" s="376"/>
      <c r="RQH116" s="376"/>
      <c r="RQI116" s="376"/>
      <c r="RQJ116" s="376"/>
      <c r="RQK116" s="376"/>
      <c r="RQL116" s="376"/>
      <c r="RQM116" s="376"/>
      <c r="RQN116" s="376"/>
      <c r="RQO116" s="376"/>
      <c r="RQP116" s="376"/>
      <c r="RQQ116" s="376"/>
      <c r="RQR116" s="376"/>
      <c r="RQS116" s="376"/>
      <c r="RQT116" s="376"/>
      <c r="RQU116" s="376"/>
      <c r="RQV116" s="376"/>
      <c r="RQW116" s="376"/>
      <c r="RQX116" s="376"/>
      <c r="RQY116" s="376"/>
      <c r="RQZ116" s="376"/>
      <c r="RRA116" s="376"/>
      <c r="RRB116" s="376"/>
      <c r="RRC116" s="376"/>
      <c r="RRD116" s="376"/>
      <c r="RRE116" s="376"/>
      <c r="RRF116" s="376"/>
      <c r="RRG116" s="376"/>
      <c r="RRH116" s="376"/>
      <c r="RRI116" s="376"/>
      <c r="RRJ116" s="376"/>
      <c r="RRK116" s="376"/>
      <c r="RRL116" s="376"/>
      <c r="RRM116" s="376"/>
      <c r="RRN116" s="376"/>
      <c r="RRO116" s="376"/>
      <c r="RRP116" s="376"/>
      <c r="RRQ116" s="376"/>
      <c r="RRR116" s="376"/>
      <c r="RRS116" s="376"/>
      <c r="RRT116" s="376"/>
      <c r="RRU116" s="376"/>
      <c r="RRV116" s="376"/>
      <c r="RRW116" s="376"/>
      <c r="RRX116" s="376"/>
      <c r="RRY116" s="376"/>
      <c r="RRZ116" s="376"/>
      <c r="RSA116" s="376"/>
      <c r="RSB116" s="376"/>
      <c r="RSC116" s="376"/>
      <c r="RSD116" s="376"/>
      <c r="RSE116" s="376"/>
      <c r="RSF116" s="376"/>
      <c r="RSG116" s="376"/>
      <c r="RSH116" s="376"/>
      <c r="RSI116" s="376"/>
      <c r="RSJ116" s="376"/>
      <c r="RSK116" s="376"/>
      <c r="RSL116" s="376"/>
      <c r="RSM116" s="376"/>
      <c r="RSN116" s="376"/>
      <c r="RSO116" s="376"/>
      <c r="RSP116" s="376"/>
      <c r="RSQ116" s="376"/>
      <c r="RSR116" s="376"/>
      <c r="RSS116" s="376"/>
      <c r="RST116" s="376"/>
      <c r="RSU116" s="376"/>
      <c r="RSV116" s="376"/>
      <c r="RSW116" s="376"/>
      <c r="RSX116" s="376"/>
      <c r="RSY116" s="376"/>
      <c r="RSZ116" s="376"/>
      <c r="RTA116" s="376"/>
      <c r="RTB116" s="376"/>
      <c r="RTC116" s="376"/>
      <c r="RTD116" s="376"/>
      <c r="RTE116" s="376"/>
      <c r="RTF116" s="376"/>
      <c r="RTG116" s="376"/>
      <c r="RTH116" s="376"/>
      <c r="RTI116" s="376"/>
      <c r="RTJ116" s="376"/>
      <c r="RTK116" s="376"/>
      <c r="RTL116" s="376"/>
      <c r="RTM116" s="376"/>
      <c r="RTN116" s="376"/>
      <c r="RTO116" s="376"/>
      <c r="RTP116" s="376"/>
      <c r="RTQ116" s="376"/>
      <c r="RTR116" s="376"/>
      <c r="RTS116" s="376"/>
      <c r="RTT116" s="376"/>
      <c r="RTU116" s="376"/>
      <c r="RTV116" s="376"/>
      <c r="RTW116" s="376"/>
      <c r="RTX116" s="376"/>
      <c r="RTY116" s="376"/>
      <c r="RTZ116" s="376"/>
      <c r="RUA116" s="376"/>
      <c r="RUB116" s="376"/>
      <c r="RUC116" s="376"/>
      <c r="RUD116" s="376"/>
      <c r="RUE116" s="376"/>
      <c r="RUF116" s="376"/>
      <c r="RUG116" s="376"/>
      <c r="RUH116" s="376"/>
      <c r="RUI116" s="376"/>
      <c r="RUJ116" s="376"/>
      <c r="RUK116" s="376"/>
      <c r="RUL116" s="376"/>
      <c r="RUM116" s="376"/>
      <c r="RUN116" s="376"/>
      <c r="RUO116" s="376"/>
      <c r="RUP116" s="376"/>
      <c r="RUQ116" s="376"/>
      <c r="RUR116" s="376"/>
      <c r="RUS116" s="376"/>
      <c r="RUT116" s="376"/>
      <c r="RUU116" s="376"/>
      <c r="RUV116" s="376"/>
      <c r="RUW116" s="376"/>
      <c r="RUX116" s="376"/>
      <c r="RUY116" s="376"/>
      <c r="RUZ116" s="376"/>
      <c r="RVA116" s="376"/>
      <c r="RVB116" s="376"/>
      <c r="RVC116" s="376"/>
      <c r="RVD116" s="376"/>
      <c r="RVE116" s="376"/>
      <c r="RVF116" s="376"/>
      <c r="RVG116" s="376"/>
      <c r="RVH116" s="376"/>
      <c r="RVI116" s="376"/>
      <c r="RVJ116" s="376"/>
      <c r="RVK116" s="376"/>
      <c r="RVL116" s="376"/>
      <c r="RVM116" s="376"/>
      <c r="RVN116" s="376"/>
      <c r="RVO116" s="376"/>
      <c r="RVP116" s="376"/>
      <c r="RVQ116" s="376"/>
      <c r="RVR116" s="376"/>
      <c r="RVS116" s="376"/>
      <c r="RVT116" s="376"/>
      <c r="RVU116" s="376"/>
      <c r="RVV116" s="376"/>
      <c r="RVW116" s="376"/>
      <c r="RVX116" s="376"/>
      <c r="RVY116" s="376"/>
      <c r="RVZ116" s="376"/>
      <c r="RWA116" s="376"/>
      <c r="RWB116" s="376"/>
      <c r="RWC116" s="376"/>
      <c r="RWD116" s="376"/>
      <c r="RWE116" s="376"/>
      <c r="RWF116" s="376"/>
      <c r="RWG116" s="376"/>
      <c r="RWH116" s="376"/>
      <c r="RWI116" s="376"/>
      <c r="RWJ116" s="376"/>
      <c r="RWK116" s="376"/>
      <c r="RWL116" s="376"/>
      <c r="RWM116" s="376"/>
      <c r="RWN116" s="376"/>
      <c r="RWO116" s="376"/>
      <c r="RWP116" s="376"/>
      <c r="RWQ116" s="376"/>
      <c r="RWR116" s="376"/>
      <c r="RWS116" s="376"/>
      <c r="RWT116" s="376"/>
      <c r="RWU116" s="376"/>
      <c r="RWV116" s="376"/>
      <c r="RWW116" s="376"/>
      <c r="RWX116" s="376"/>
      <c r="RWY116" s="376"/>
      <c r="RWZ116" s="376"/>
      <c r="RXA116" s="376"/>
      <c r="RXB116" s="376"/>
      <c r="RXC116" s="376"/>
      <c r="RXD116" s="376"/>
      <c r="RXE116" s="376"/>
      <c r="RXF116" s="376"/>
      <c r="RXG116" s="376"/>
      <c r="RXH116" s="376"/>
      <c r="RXI116" s="376"/>
      <c r="RXJ116" s="376"/>
      <c r="RXK116" s="376"/>
      <c r="RXL116" s="376"/>
      <c r="RXM116" s="376"/>
      <c r="RXN116" s="376"/>
      <c r="RXO116" s="376"/>
      <c r="RXP116" s="376"/>
      <c r="RXQ116" s="376"/>
      <c r="RXR116" s="376"/>
      <c r="RXS116" s="376"/>
      <c r="RXT116" s="376"/>
      <c r="RXU116" s="376"/>
      <c r="RXV116" s="376"/>
      <c r="RXW116" s="376"/>
      <c r="RXX116" s="376"/>
      <c r="RXY116" s="376"/>
      <c r="RXZ116" s="376"/>
      <c r="RYA116" s="376"/>
      <c r="RYB116" s="376"/>
      <c r="RYC116" s="376"/>
      <c r="RYD116" s="376"/>
      <c r="RYE116" s="376"/>
      <c r="RYF116" s="376"/>
      <c r="RYG116" s="376"/>
      <c r="RYH116" s="376"/>
      <c r="RYI116" s="376"/>
      <c r="RYJ116" s="376"/>
      <c r="RYK116" s="376"/>
      <c r="RYL116" s="376"/>
      <c r="RYM116" s="376"/>
      <c r="RYN116" s="376"/>
      <c r="RYO116" s="376"/>
      <c r="RYP116" s="376"/>
      <c r="RYQ116" s="376"/>
      <c r="RYR116" s="376"/>
      <c r="RYS116" s="376"/>
      <c r="RYT116" s="376"/>
      <c r="RYU116" s="376"/>
      <c r="RYV116" s="376"/>
      <c r="RYW116" s="376"/>
      <c r="RYX116" s="376"/>
      <c r="RYY116" s="376"/>
      <c r="RYZ116" s="376"/>
      <c r="RZA116" s="376"/>
      <c r="RZB116" s="376"/>
      <c r="RZC116" s="376"/>
      <c r="RZD116" s="376"/>
      <c r="RZE116" s="376"/>
      <c r="RZF116" s="376"/>
      <c r="RZG116" s="376"/>
      <c r="RZH116" s="376"/>
      <c r="RZI116" s="376"/>
      <c r="RZJ116" s="376"/>
      <c r="RZK116" s="376"/>
      <c r="RZL116" s="376"/>
      <c r="RZM116" s="376"/>
      <c r="RZN116" s="376"/>
      <c r="RZO116" s="376"/>
      <c r="RZP116" s="376"/>
      <c r="RZQ116" s="376"/>
      <c r="RZR116" s="376"/>
      <c r="RZS116" s="376"/>
      <c r="RZT116" s="376"/>
      <c r="RZU116" s="376"/>
      <c r="RZV116" s="376"/>
      <c r="RZW116" s="376"/>
      <c r="RZX116" s="376"/>
      <c r="RZY116" s="376"/>
      <c r="RZZ116" s="376"/>
      <c r="SAA116" s="376"/>
      <c r="SAB116" s="376"/>
      <c r="SAC116" s="376"/>
      <c r="SAD116" s="376"/>
      <c r="SAE116" s="376"/>
      <c r="SAF116" s="376"/>
      <c r="SAG116" s="376"/>
      <c r="SAH116" s="376"/>
      <c r="SAI116" s="376"/>
      <c r="SAJ116" s="376"/>
      <c r="SAK116" s="376"/>
      <c r="SAL116" s="376"/>
      <c r="SAM116" s="376"/>
      <c r="SAN116" s="376"/>
      <c r="SAO116" s="376"/>
      <c r="SAP116" s="376"/>
      <c r="SAQ116" s="376"/>
      <c r="SAR116" s="376"/>
      <c r="SAS116" s="376"/>
      <c r="SAT116" s="376"/>
      <c r="SAU116" s="376"/>
      <c r="SAV116" s="376"/>
      <c r="SAW116" s="376"/>
      <c r="SAX116" s="376"/>
      <c r="SAY116" s="376"/>
      <c r="SAZ116" s="376"/>
      <c r="SBA116" s="376"/>
      <c r="SBB116" s="376"/>
      <c r="SBC116" s="376"/>
      <c r="SBD116" s="376"/>
      <c r="SBE116" s="376"/>
      <c r="SBF116" s="376"/>
      <c r="SBG116" s="376"/>
      <c r="SBH116" s="376"/>
      <c r="SBI116" s="376"/>
      <c r="SBJ116" s="376"/>
      <c r="SBK116" s="376"/>
      <c r="SBL116" s="376"/>
      <c r="SBM116" s="376"/>
      <c r="SBN116" s="376"/>
      <c r="SBO116" s="376"/>
      <c r="SBP116" s="376"/>
      <c r="SBQ116" s="376"/>
      <c r="SBR116" s="376"/>
      <c r="SBS116" s="376"/>
      <c r="SBT116" s="376"/>
      <c r="SBU116" s="376"/>
      <c r="SBV116" s="376"/>
      <c r="SBW116" s="376"/>
      <c r="SBX116" s="376"/>
      <c r="SBY116" s="376"/>
      <c r="SBZ116" s="376"/>
      <c r="SCA116" s="376"/>
      <c r="SCB116" s="376"/>
      <c r="SCC116" s="376"/>
      <c r="SCD116" s="376"/>
      <c r="SCE116" s="376"/>
      <c r="SCF116" s="376"/>
      <c r="SCG116" s="376"/>
      <c r="SCH116" s="376"/>
      <c r="SCI116" s="376"/>
      <c r="SCJ116" s="376"/>
      <c r="SCK116" s="376"/>
      <c r="SCL116" s="376"/>
      <c r="SCM116" s="376"/>
      <c r="SCN116" s="376"/>
      <c r="SCO116" s="376"/>
      <c r="SCP116" s="376"/>
      <c r="SCQ116" s="376"/>
      <c r="SCR116" s="376"/>
      <c r="SCS116" s="376"/>
      <c r="SCT116" s="376"/>
      <c r="SCU116" s="376"/>
      <c r="SCV116" s="376"/>
      <c r="SCW116" s="376"/>
      <c r="SCX116" s="376"/>
      <c r="SCY116" s="376"/>
      <c r="SCZ116" s="376"/>
      <c r="SDA116" s="376"/>
      <c r="SDB116" s="376"/>
      <c r="SDC116" s="376"/>
      <c r="SDD116" s="376"/>
      <c r="SDE116" s="376"/>
      <c r="SDF116" s="376"/>
      <c r="SDG116" s="376"/>
      <c r="SDH116" s="376"/>
      <c r="SDI116" s="376"/>
      <c r="SDJ116" s="376"/>
      <c r="SDK116" s="376"/>
      <c r="SDL116" s="376"/>
      <c r="SDM116" s="376"/>
      <c r="SDN116" s="376"/>
      <c r="SDO116" s="376"/>
      <c r="SDP116" s="376"/>
      <c r="SDQ116" s="376"/>
      <c r="SDR116" s="376"/>
      <c r="SDS116" s="376"/>
      <c r="SDT116" s="376"/>
      <c r="SDU116" s="376"/>
      <c r="SDV116" s="376"/>
      <c r="SDW116" s="376"/>
      <c r="SDX116" s="376"/>
      <c r="SDY116" s="376"/>
      <c r="SDZ116" s="376"/>
      <c r="SEA116" s="376"/>
      <c r="SEB116" s="376"/>
      <c r="SEC116" s="376"/>
      <c r="SED116" s="376"/>
      <c r="SEE116" s="376"/>
      <c r="SEF116" s="376"/>
      <c r="SEG116" s="376"/>
      <c r="SEH116" s="376"/>
      <c r="SEI116" s="376"/>
      <c r="SEJ116" s="376"/>
      <c r="SEK116" s="376"/>
      <c r="SEL116" s="376"/>
      <c r="SEM116" s="376"/>
      <c r="SEN116" s="376"/>
      <c r="SEO116" s="376"/>
      <c r="SEP116" s="376"/>
      <c r="SEQ116" s="376"/>
      <c r="SER116" s="376"/>
      <c r="SES116" s="376"/>
      <c r="SET116" s="376"/>
      <c r="SEU116" s="376"/>
      <c r="SEV116" s="376"/>
      <c r="SEW116" s="376"/>
      <c r="SEX116" s="376"/>
      <c r="SEY116" s="376"/>
      <c r="SEZ116" s="376"/>
      <c r="SFA116" s="376"/>
      <c r="SFB116" s="376"/>
      <c r="SFC116" s="376"/>
      <c r="SFD116" s="376"/>
      <c r="SFE116" s="376"/>
      <c r="SFF116" s="376"/>
      <c r="SFG116" s="376"/>
      <c r="SFH116" s="376"/>
      <c r="SFI116" s="376"/>
      <c r="SFJ116" s="376"/>
      <c r="SFK116" s="376"/>
      <c r="SFL116" s="376"/>
      <c r="SFM116" s="376"/>
      <c r="SFN116" s="376"/>
      <c r="SFO116" s="376"/>
      <c r="SFP116" s="376"/>
      <c r="SFQ116" s="376"/>
      <c r="SFR116" s="376"/>
      <c r="SFS116" s="376"/>
      <c r="SFT116" s="376"/>
      <c r="SFU116" s="376"/>
      <c r="SFV116" s="376"/>
      <c r="SFW116" s="376"/>
      <c r="SFX116" s="376"/>
      <c r="SFY116" s="376"/>
      <c r="SFZ116" s="376"/>
      <c r="SGA116" s="376"/>
      <c r="SGB116" s="376"/>
      <c r="SGC116" s="376"/>
      <c r="SGD116" s="376"/>
      <c r="SGE116" s="376"/>
      <c r="SGF116" s="376"/>
      <c r="SGG116" s="376"/>
      <c r="SGH116" s="376"/>
      <c r="SGI116" s="376"/>
      <c r="SGJ116" s="376"/>
      <c r="SGK116" s="376"/>
      <c r="SGL116" s="376"/>
      <c r="SGM116" s="376"/>
      <c r="SGN116" s="376"/>
      <c r="SGO116" s="376"/>
      <c r="SGP116" s="376"/>
      <c r="SGQ116" s="376"/>
      <c r="SGR116" s="376"/>
      <c r="SGS116" s="376"/>
      <c r="SGT116" s="376"/>
      <c r="SGU116" s="376"/>
      <c r="SGV116" s="376"/>
      <c r="SGW116" s="376"/>
      <c r="SGX116" s="376"/>
      <c r="SGY116" s="376"/>
      <c r="SGZ116" s="376"/>
      <c r="SHA116" s="376"/>
      <c r="SHB116" s="376"/>
      <c r="SHC116" s="376"/>
      <c r="SHD116" s="376"/>
      <c r="SHE116" s="376"/>
      <c r="SHF116" s="376"/>
      <c r="SHG116" s="376"/>
      <c r="SHH116" s="376"/>
      <c r="SHI116" s="376"/>
      <c r="SHJ116" s="376"/>
      <c r="SHK116" s="376"/>
      <c r="SHL116" s="376"/>
      <c r="SHM116" s="376"/>
      <c r="SHN116" s="376"/>
      <c r="SHO116" s="376"/>
      <c r="SHP116" s="376"/>
      <c r="SHQ116" s="376"/>
      <c r="SHR116" s="376"/>
      <c r="SHS116" s="376"/>
      <c r="SHT116" s="376"/>
      <c r="SHU116" s="376"/>
      <c r="SHV116" s="376"/>
      <c r="SHW116" s="376"/>
      <c r="SHX116" s="376"/>
      <c r="SHY116" s="376"/>
      <c r="SHZ116" s="376"/>
      <c r="SIA116" s="376"/>
      <c r="SIB116" s="376"/>
      <c r="SIC116" s="376"/>
      <c r="SID116" s="376"/>
      <c r="SIE116" s="376"/>
      <c r="SIF116" s="376"/>
      <c r="SIG116" s="376"/>
      <c r="SIH116" s="376"/>
      <c r="SII116" s="376"/>
      <c r="SIJ116" s="376"/>
      <c r="SIK116" s="376"/>
      <c r="SIL116" s="376"/>
      <c r="SIM116" s="376"/>
      <c r="SIN116" s="376"/>
      <c r="SIO116" s="376"/>
      <c r="SIP116" s="376"/>
      <c r="SIQ116" s="376"/>
      <c r="SIR116" s="376"/>
      <c r="SIS116" s="376"/>
      <c r="SIT116" s="376"/>
      <c r="SIU116" s="376"/>
      <c r="SIV116" s="376"/>
      <c r="SIW116" s="376"/>
      <c r="SIX116" s="376"/>
      <c r="SIY116" s="376"/>
      <c r="SIZ116" s="376"/>
      <c r="SJA116" s="376"/>
      <c r="SJB116" s="376"/>
      <c r="SJC116" s="376"/>
      <c r="SJD116" s="376"/>
      <c r="SJE116" s="376"/>
      <c r="SJF116" s="376"/>
      <c r="SJG116" s="376"/>
      <c r="SJH116" s="376"/>
      <c r="SJI116" s="376"/>
      <c r="SJJ116" s="376"/>
      <c r="SJK116" s="376"/>
      <c r="SJL116" s="376"/>
      <c r="SJM116" s="376"/>
      <c r="SJN116" s="376"/>
      <c r="SJO116" s="376"/>
      <c r="SJP116" s="376"/>
      <c r="SJQ116" s="376"/>
      <c r="SJR116" s="376"/>
      <c r="SJS116" s="376"/>
      <c r="SJT116" s="376"/>
      <c r="SJU116" s="376"/>
      <c r="SJV116" s="376"/>
      <c r="SJW116" s="376"/>
      <c r="SJX116" s="376"/>
      <c r="SJY116" s="376"/>
      <c r="SJZ116" s="376"/>
      <c r="SKA116" s="376"/>
      <c r="SKB116" s="376"/>
      <c r="SKC116" s="376"/>
      <c r="SKD116" s="376"/>
      <c r="SKE116" s="376"/>
      <c r="SKF116" s="376"/>
      <c r="SKG116" s="376"/>
      <c r="SKH116" s="376"/>
      <c r="SKI116" s="376"/>
      <c r="SKJ116" s="376"/>
      <c r="SKK116" s="376"/>
      <c r="SKL116" s="376"/>
      <c r="SKM116" s="376"/>
      <c r="SKN116" s="376"/>
      <c r="SKO116" s="376"/>
      <c r="SKP116" s="376"/>
      <c r="SKQ116" s="376"/>
      <c r="SKR116" s="376"/>
      <c r="SKS116" s="376"/>
      <c r="SKT116" s="376"/>
      <c r="SKU116" s="376"/>
      <c r="SKV116" s="376"/>
      <c r="SKW116" s="376"/>
      <c r="SKX116" s="376"/>
      <c r="SKY116" s="376"/>
      <c r="SKZ116" s="376"/>
      <c r="SLA116" s="376"/>
      <c r="SLB116" s="376"/>
      <c r="SLC116" s="376"/>
      <c r="SLD116" s="376"/>
      <c r="SLE116" s="376"/>
      <c r="SLF116" s="376"/>
      <c r="SLG116" s="376"/>
      <c r="SLH116" s="376"/>
      <c r="SLI116" s="376"/>
      <c r="SLJ116" s="376"/>
      <c r="SLK116" s="376"/>
      <c r="SLL116" s="376"/>
      <c r="SLM116" s="376"/>
      <c r="SLN116" s="376"/>
      <c r="SLO116" s="376"/>
      <c r="SLP116" s="376"/>
      <c r="SLQ116" s="376"/>
      <c r="SLR116" s="376"/>
      <c r="SLS116" s="376"/>
      <c r="SLT116" s="376"/>
      <c r="SLU116" s="376"/>
      <c r="SLV116" s="376"/>
      <c r="SLW116" s="376"/>
      <c r="SLX116" s="376"/>
      <c r="SLY116" s="376"/>
      <c r="SLZ116" s="376"/>
      <c r="SMA116" s="376"/>
      <c r="SMB116" s="376"/>
      <c r="SMC116" s="376"/>
      <c r="SMD116" s="376"/>
      <c r="SME116" s="376"/>
      <c r="SMF116" s="376"/>
      <c r="SMG116" s="376"/>
      <c r="SMH116" s="376"/>
      <c r="SMI116" s="376"/>
      <c r="SMJ116" s="376"/>
      <c r="SMK116" s="376"/>
      <c r="SML116" s="376"/>
      <c r="SMM116" s="376"/>
      <c r="SMN116" s="376"/>
      <c r="SMO116" s="376"/>
      <c r="SMP116" s="376"/>
      <c r="SMQ116" s="376"/>
      <c r="SMR116" s="376"/>
      <c r="SMS116" s="376"/>
      <c r="SMT116" s="376"/>
      <c r="SMU116" s="376"/>
      <c r="SMV116" s="376"/>
      <c r="SMW116" s="376"/>
      <c r="SMX116" s="376"/>
      <c r="SMY116" s="376"/>
      <c r="SMZ116" s="376"/>
      <c r="SNA116" s="376"/>
      <c r="SNB116" s="376"/>
      <c r="SNC116" s="376"/>
      <c r="SND116" s="376"/>
      <c r="SNE116" s="376"/>
      <c r="SNF116" s="376"/>
      <c r="SNG116" s="376"/>
      <c r="SNH116" s="376"/>
      <c r="SNI116" s="376"/>
      <c r="SNJ116" s="376"/>
      <c r="SNK116" s="376"/>
      <c r="SNL116" s="376"/>
      <c r="SNM116" s="376"/>
      <c r="SNN116" s="376"/>
      <c r="SNO116" s="376"/>
      <c r="SNP116" s="376"/>
      <c r="SNQ116" s="376"/>
      <c r="SNR116" s="376"/>
      <c r="SNS116" s="376"/>
      <c r="SNT116" s="376"/>
      <c r="SNU116" s="376"/>
      <c r="SNV116" s="376"/>
      <c r="SNW116" s="376"/>
      <c r="SNX116" s="376"/>
      <c r="SNY116" s="376"/>
      <c r="SNZ116" s="376"/>
      <c r="SOA116" s="376"/>
      <c r="SOB116" s="376"/>
      <c r="SOC116" s="376"/>
      <c r="SOD116" s="376"/>
      <c r="SOE116" s="376"/>
      <c r="SOF116" s="376"/>
      <c r="SOG116" s="376"/>
      <c r="SOH116" s="376"/>
      <c r="SOI116" s="376"/>
      <c r="SOJ116" s="376"/>
      <c r="SOK116" s="376"/>
      <c r="SOL116" s="376"/>
      <c r="SOM116" s="376"/>
      <c r="SON116" s="376"/>
      <c r="SOO116" s="376"/>
      <c r="SOP116" s="376"/>
      <c r="SOQ116" s="376"/>
      <c r="SOR116" s="376"/>
      <c r="SOS116" s="376"/>
      <c r="SOT116" s="376"/>
      <c r="SOU116" s="376"/>
      <c r="SOV116" s="376"/>
      <c r="SOW116" s="376"/>
      <c r="SOX116" s="376"/>
      <c r="SOY116" s="376"/>
      <c r="SOZ116" s="376"/>
      <c r="SPA116" s="376"/>
      <c r="SPB116" s="376"/>
      <c r="SPC116" s="376"/>
      <c r="SPD116" s="376"/>
      <c r="SPE116" s="376"/>
      <c r="SPF116" s="376"/>
      <c r="SPG116" s="376"/>
      <c r="SPH116" s="376"/>
      <c r="SPI116" s="376"/>
      <c r="SPJ116" s="376"/>
      <c r="SPK116" s="376"/>
      <c r="SPL116" s="376"/>
      <c r="SPM116" s="376"/>
      <c r="SPN116" s="376"/>
      <c r="SPO116" s="376"/>
      <c r="SPP116" s="376"/>
      <c r="SPQ116" s="376"/>
      <c r="SPR116" s="376"/>
      <c r="SPS116" s="376"/>
      <c r="SPT116" s="376"/>
      <c r="SPU116" s="376"/>
      <c r="SPV116" s="376"/>
      <c r="SPW116" s="376"/>
      <c r="SPX116" s="376"/>
      <c r="SPY116" s="376"/>
      <c r="SPZ116" s="376"/>
      <c r="SQA116" s="376"/>
      <c r="SQB116" s="376"/>
      <c r="SQC116" s="376"/>
      <c r="SQD116" s="376"/>
      <c r="SQE116" s="376"/>
      <c r="SQF116" s="376"/>
      <c r="SQG116" s="376"/>
      <c r="SQH116" s="376"/>
      <c r="SQI116" s="376"/>
      <c r="SQJ116" s="376"/>
      <c r="SQK116" s="376"/>
      <c r="SQL116" s="376"/>
      <c r="SQM116" s="376"/>
      <c r="SQN116" s="376"/>
      <c r="SQO116" s="376"/>
      <c r="SQP116" s="376"/>
      <c r="SQQ116" s="376"/>
      <c r="SQR116" s="376"/>
      <c r="SQS116" s="376"/>
      <c r="SQT116" s="376"/>
      <c r="SQU116" s="376"/>
      <c r="SQV116" s="376"/>
      <c r="SQW116" s="376"/>
      <c r="SQX116" s="376"/>
      <c r="SQY116" s="376"/>
      <c r="SQZ116" s="376"/>
      <c r="SRA116" s="376"/>
      <c r="SRB116" s="376"/>
      <c r="SRC116" s="376"/>
      <c r="SRD116" s="376"/>
      <c r="SRE116" s="376"/>
      <c r="SRF116" s="376"/>
      <c r="SRG116" s="376"/>
      <c r="SRH116" s="376"/>
      <c r="SRI116" s="376"/>
      <c r="SRJ116" s="376"/>
      <c r="SRK116" s="376"/>
      <c r="SRL116" s="376"/>
      <c r="SRM116" s="376"/>
      <c r="SRN116" s="376"/>
      <c r="SRO116" s="376"/>
      <c r="SRP116" s="376"/>
      <c r="SRQ116" s="376"/>
      <c r="SRR116" s="376"/>
      <c r="SRS116" s="376"/>
      <c r="SRT116" s="376"/>
      <c r="SRU116" s="376"/>
      <c r="SRV116" s="376"/>
      <c r="SRW116" s="376"/>
      <c r="SRX116" s="376"/>
      <c r="SRY116" s="376"/>
      <c r="SRZ116" s="376"/>
      <c r="SSA116" s="376"/>
      <c r="SSB116" s="376"/>
      <c r="SSC116" s="376"/>
      <c r="SSD116" s="376"/>
      <c r="SSE116" s="376"/>
      <c r="SSF116" s="376"/>
      <c r="SSG116" s="376"/>
      <c r="SSH116" s="376"/>
      <c r="SSI116" s="376"/>
      <c r="SSJ116" s="376"/>
      <c r="SSK116" s="376"/>
      <c r="SSL116" s="376"/>
      <c r="SSM116" s="376"/>
      <c r="SSN116" s="376"/>
      <c r="SSO116" s="376"/>
      <c r="SSP116" s="376"/>
      <c r="SSQ116" s="376"/>
      <c r="SSR116" s="376"/>
      <c r="SSS116" s="376"/>
      <c r="SST116" s="376"/>
      <c r="SSU116" s="376"/>
      <c r="SSV116" s="376"/>
      <c r="SSW116" s="376"/>
      <c r="SSX116" s="376"/>
      <c r="SSY116" s="376"/>
      <c r="SSZ116" s="376"/>
      <c r="STA116" s="376"/>
      <c r="STB116" s="376"/>
      <c r="STC116" s="376"/>
      <c r="STD116" s="376"/>
      <c r="STE116" s="376"/>
      <c r="STF116" s="376"/>
      <c r="STG116" s="376"/>
      <c r="STH116" s="376"/>
      <c r="STI116" s="376"/>
      <c r="STJ116" s="376"/>
      <c r="STK116" s="376"/>
      <c r="STL116" s="376"/>
      <c r="STM116" s="376"/>
      <c r="STN116" s="376"/>
      <c r="STO116" s="376"/>
      <c r="STP116" s="376"/>
      <c r="STQ116" s="376"/>
      <c r="STR116" s="376"/>
      <c r="STS116" s="376"/>
      <c r="STT116" s="376"/>
      <c r="STU116" s="376"/>
      <c r="STV116" s="376"/>
      <c r="STW116" s="376"/>
      <c r="STX116" s="376"/>
      <c r="STY116" s="376"/>
      <c r="STZ116" s="376"/>
      <c r="SUA116" s="376"/>
      <c r="SUB116" s="376"/>
      <c r="SUC116" s="376"/>
      <c r="SUD116" s="376"/>
      <c r="SUE116" s="376"/>
      <c r="SUF116" s="376"/>
      <c r="SUG116" s="376"/>
      <c r="SUH116" s="376"/>
      <c r="SUI116" s="376"/>
      <c r="SUJ116" s="376"/>
      <c r="SUK116" s="376"/>
      <c r="SUL116" s="376"/>
      <c r="SUM116" s="376"/>
      <c r="SUN116" s="376"/>
      <c r="SUO116" s="376"/>
      <c r="SUP116" s="376"/>
      <c r="SUQ116" s="376"/>
      <c r="SUR116" s="376"/>
      <c r="SUS116" s="376"/>
      <c r="SUT116" s="376"/>
      <c r="SUU116" s="376"/>
      <c r="SUV116" s="376"/>
      <c r="SUW116" s="376"/>
      <c r="SUX116" s="376"/>
      <c r="SUY116" s="376"/>
      <c r="SUZ116" s="376"/>
      <c r="SVA116" s="376"/>
      <c r="SVB116" s="376"/>
      <c r="SVC116" s="376"/>
      <c r="SVD116" s="376"/>
      <c r="SVE116" s="376"/>
      <c r="SVF116" s="376"/>
      <c r="SVG116" s="376"/>
      <c r="SVH116" s="376"/>
      <c r="SVI116" s="376"/>
      <c r="SVJ116" s="376"/>
      <c r="SVK116" s="376"/>
      <c r="SVL116" s="376"/>
      <c r="SVM116" s="376"/>
      <c r="SVN116" s="376"/>
      <c r="SVO116" s="376"/>
      <c r="SVP116" s="376"/>
      <c r="SVQ116" s="376"/>
      <c r="SVR116" s="376"/>
      <c r="SVS116" s="376"/>
      <c r="SVT116" s="376"/>
      <c r="SVU116" s="376"/>
      <c r="SVV116" s="376"/>
      <c r="SVW116" s="376"/>
      <c r="SVX116" s="376"/>
      <c r="SVY116" s="376"/>
      <c r="SVZ116" s="376"/>
      <c r="SWA116" s="376"/>
      <c r="SWB116" s="376"/>
      <c r="SWC116" s="376"/>
      <c r="SWD116" s="376"/>
      <c r="SWE116" s="376"/>
      <c r="SWF116" s="376"/>
      <c r="SWG116" s="376"/>
      <c r="SWH116" s="376"/>
      <c r="SWI116" s="376"/>
      <c r="SWJ116" s="376"/>
      <c r="SWK116" s="376"/>
      <c r="SWL116" s="376"/>
      <c r="SWM116" s="376"/>
      <c r="SWN116" s="376"/>
      <c r="SWO116" s="376"/>
      <c r="SWP116" s="376"/>
      <c r="SWQ116" s="376"/>
      <c r="SWR116" s="376"/>
      <c r="SWS116" s="376"/>
      <c r="SWT116" s="376"/>
      <c r="SWU116" s="376"/>
      <c r="SWV116" s="376"/>
      <c r="SWW116" s="376"/>
      <c r="SWX116" s="376"/>
      <c r="SWY116" s="376"/>
      <c r="SWZ116" s="376"/>
      <c r="SXA116" s="376"/>
      <c r="SXB116" s="376"/>
      <c r="SXC116" s="376"/>
      <c r="SXD116" s="376"/>
      <c r="SXE116" s="376"/>
      <c r="SXF116" s="376"/>
      <c r="SXG116" s="376"/>
      <c r="SXH116" s="376"/>
      <c r="SXI116" s="376"/>
      <c r="SXJ116" s="376"/>
      <c r="SXK116" s="376"/>
      <c r="SXL116" s="376"/>
      <c r="SXM116" s="376"/>
      <c r="SXN116" s="376"/>
      <c r="SXO116" s="376"/>
      <c r="SXP116" s="376"/>
      <c r="SXQ116" s="376"/>
      <c r="SXR116" s="376"/>
      <c r="SXS116" s="376"/>
      <c r="SXT116" s="376"/>
      <c r="SXU116" s="376"/>
      <c r="SXV116" s="376"/>
      <c r="SXW116" s="376"/>
      <c r="SXX116" s="376"/>
      <c r="SXY116" s="376"/>
      <c r="SXZ116" s="376"/>
      <c r="SYA116" s="376"/>
      <c r="SYB116" s="376"/>
      <c r="SYC116" s="376"/>
      <c r="SYD116" s="376"/>
      <c r="SYE116" s="376"/>
      <c r="SYF116" s="376"/>
      <c r="SYG116" s="376"/>
      <c r="SYH116" s="376"/>
      <c r="SYI116" s="376"/>
      <c r="SYJ116" s="376"/>
      <c r="SYK116" s="376"/>
      <c r="SYL116" s="376"/>
      <c r="SYM116" s="376"/>
      <c r="SYN116" s="376"/>
      <c r="SYO116" s="376"/>
      <c r="SYP116" s="376"/>
      <c r="SYQ116" s="376"/>
      <c r="SYR116" s="376"/>
      <c r="SYS116" s="376"/>
      <c r="SYT116" s="376"/>
      <c r="SYU116" s="376"/>
      <c r="SYV116" s="376"/>
      <c r="SYW116" s="376"/>
      <c r="SYX116" s="376"/>
      <c r="SYY116" s="376"/>
      <c r="SYZ116" s="376"/>
      <c r="SZA116" s="376"/>
      <c r="SZB116" s="376"/>
      <c r="SZC116" s="376"/>
      <c r="SZD116" s="376"/>
      <c r="SZE116" s="376"/>
      <c r="SZF116" s="376"/>
      <c r="SZG116" s="376"/>
      <c r="SZH116" s="376"/>
      <c r="SZI116" s="376"/>
      <c r="SZJ116" s="376"/>
      <c r="SZK116" s="376"/>
      <c r="SZL116" s="376"/>
      <c r="SZM116" s="376"/>
      <c r="SZN116" s="376"/>
      <c r="SZO116" s="376"/>
      <c r="SZP116" s="376"/>
      <c r="SZQ116" s="376"/>
      <c r="SZR116" s="376"/>
      <c r="SZS116" s="376"/>
      <c r="SZT116" s="376"/>
      <c r="SZU116" s="376"/>
      <c r="SZV116" s="376"/>
      <c r="SZW116" s="376"/>
      <c r="SZX116" s="376"/>
      <c r="SZY116" s="376"/>
      <c r="SZZ116" s="376"/>
      <c r="TAA116" s="376"/>
      <c r="TAB116" s="376"/>
      <c r="TAC116" s="376"/>
      <c r="TAD116" s="376"/>
      <c r="TAE116" s="376"/>
      <c r="TAF116" s="376"/>
      <c r="TAG116" s="376"/>
      <c r="TAH116" s="376"/>
      <c r="TAI116" s="376"/>
      <c r="TAJ116" s="376"/>
      <c r="TAK116" s="376"/>
      <c r="TAL116" s="376"/>
      <c r="TAM116" s="376"/>
      <c r="TAN116" s="376"/>
      <c r="TAO116" s="376"/>
      <c r="TAP116" s="376"/>
      <c r="TAQ116" s="376"/>
      <c r="TAR116" s="376"/>
      <c r="TAS116" s="376"/>
      <c r="TAT116" s="376"/>
      <c r="TAU116" s="376"/>
      <c r="TAV116" s="376"/>
      <c r="TAW116" s="376"/>
      <c r="TAX116" s="376"/>
      <c r="TAY116" s="376"/>
      <c r="TAZ116" s="376"/>
      <c r="TBA116" s="376"/>
      <c r="TBB116" s="376"/>
      <c r="TBC116" s="376"/>
      <c r="TBD116" s="376"/>
      <c r="TBE116" s="376"/>
      <c r="TBF116" s="376"/>
      <c r="TBG116" s="376"/>
      <c r="TBH116" s="376"/>
      <c r="TBI116" s="376"/>
      <c r="TBJ116" s="376"/>
      <c r="TBK116" s="376"/>
      <c r="TBL116" s="376"/>
      <c r="TBM116" s="376"/>
      <c r="TBN116" s="376"/>
      <c r="TBO116" s="376"/>
      <c r="TBP116" s="376"/>
      <c r="TBQ116" s="376"/>
      <c r="TBR116" s="376"/>
      <c r="TBS116" s="376"/>
      <c r="TBT116" s="376"/>
      <c r="TBU116" s="376"/>
      <c r="TBV116" s="376"/>
      <c r="TBW116" s="376"/>
      <c r="TBX116" s="376"/>
      <c r="TBY116" s="376"/>
      <c r="TBZ116" s="376"/>
      <c r="TCA116" s="376"/>
      <c r="TCB116" s="376"/>
      <c r="TCC116" s="376"/>
      <c r="TCD116" s="376"/>
      <c r="TCE116" s="376"/>
      <c r="TCF116" s="376"/>
      <c r="TCG116" s="376"/>
      <c r="TCH116" s="376"/>
      <c r="TCI116" s="376"/>
      <c r="TCJ116" s="376"/>
      <c r="TCK116" s="376"/>
      <c r="TCL116" s="376"/>
      <c r="TCM116" s="376"/>
      <c r="TCN116" s="376"/>
      <c r="TCO116" s="376"/>
      <c r="TCP116" s="376"/>
      <c r="TCQ116" s="376"/>
      <c r="TCR116" s="376"/>
      <c r="TCS116" s="376"/>
      <c r="TCT116" s="376"/>
      <c r="TCU116" s="376"/>
      <c r="TCV116" s="376"/>
      <c r="TCW116" s="376"/>
      <c r="TCX116" s="376"/>
      <c r="TCY116" s="376"/>
      <c r="TCZ116" s="376"/>
      <c r="TDA116" s="376"/>
      <c r="TDB116" s="376"/>
      <c r="TDC116" s="376"/>
      <c r="TDD116" s="376"/>
      <c r="TDE116" s="376"/>
      <c r="TDF116" s="376"/>
      <c r="TDG116" s="376"/>
      <c r="TDH116" s="376"/>
      <c r="TDI116" s="376"/>
      <c r="TDJ116" s="376"/>
      <c r="TDK116" s="376"/>
      <c r="TDL116" s="376"/>
      <c r="TDM116" s="376"/>
      <c r="TDN116" s="376"/>
      <c r="TDO116" s="376"/>
      <c r="TDP116" s="376"/>
      <c r="TDQ116" s="376"/>
      <c r="TDR116" s="376"/>
      <c r="TDS116" s="376"/>
      <c r="TDT116" s="376"/>
      <c r="TDU116" s="376"/>
      <c r="TDV116" s="376"/>
      <c r="TDW116" s="376"/>
      <c r="TDX116" s="376"/>
      <c r="TDY116" s="376"/>
      <c r="TDZ116" s="376"/>
      <c r="TEA116" s="376"/>
      <c r="TEB116" s="376"/>
      <c r="TEC116" s="376"/>
      <c r="TED116" s="376"/>
      <c r="TEE116" s="376"/>
      <c r="TEF116" s="376"/>
      <c r="TEG116" s="376"/>
      <c r="TEH116" s="376"/>
      <c r="TEI116" s="376"/>
      <c r="TEJ116" s="376"/>
      <c r="TEK116" s="376"/>
      <c r="TEL116" s="376"/>
      <c r="TEM116" s="376"/>
      <c r="TEN116" s="376"/>
      <c r="TEO116" s="376"/>
      <c r="TEP116" s="376"/>
      <c r="TEQ116" s="376"/>
      <c r="TER116" s="376"/>
      <c r="TES116" s="376"/>
      <c r="TET116" s="376"/>
      <c r="TEU116" s="376"/>
      <c r="TEV116" s="376"/>
      <c r="TEW116" s="376"/>
      <c r="TEX116" s="376"/>
      <c r="TEY116" s="376"/>
      <c r="TEZ116" s="376"/>
      <c r="TFA116" s="376"/>
      <c r="TFB116" s="376"/>
      <c r="TFC116" s="376"/>
      <c r="TFD116" s="376"/>
      <c r="TFE116" s="376"/>
      <c r="TFF116" s="376"/>
      <c r="TFG116" s="376"/>
      <c r="TFH116" s="376"/>
      <c r="TFI116" s="376"/>
      <c r="TFJ116" s="376"/>
      <c r="TFK116" s="376"/>
      <c r="TFL116" s="376"/>
      <c r="TFM116" s="376"/>
      <c r="TFN116" s="376"/>
      <c r="TFO116" s="376"/>
      <c r="TFP116" s="376"/>
      <c r="TFQ116" s="376"/>
      <c r="TFR116" s="376"/>
      <c r="TFS116" s="376"/>
      <c r="TFT116" s="376"/>
      <c r="TFU116" s="376"/>
      <c r="TFV116" s="376"/>
      <c r="TFW116" s="376"/>
      <c r="TFX116" s="376"/>
      <c r="TFY116" s="376"/>
      <c r="TFZ116" s="376"/>
      <c r="TGA116" s="376"/>
      <c r="TGB116" s="376"/>
      <c r="TGC116" s="376"/>
      <c r="TGD116" s="376"/>
      <c r="TGE116" s="376"/>
      <c r="TGF116" s="376"/>
      <c r="TGG116" s="376"/>
      <c r="TGH116" s="376"/>
      <c r="TGI116" s="376"/>
      <c r="TGJ116" s="376"/>
      <c r="TGK116" s="376"/>
      <c r="TGL116" s="376"/>
      <c r="TGM116" s="376"/>
      <c r="TGN116" s="376"/>
      <c r="TGO116" s="376"/>
      <c r="TGP116" s="376"/>
      <c r="TGQ116" s="376"/>
      <c r="TGR116" s="376"/>
      <c r="TGS116" s="376"/>
      <c r="TGT116" s="376"/>
      <c r="TGU116" s="376"/>
      <c r="TGV116" s="376"/>
      <c r="TGW116" s="376"/>
      <c r="TGX116" s="376"/>
      <c r="TGY116" s="376"/>
      <c r="TGZ116" s="376"/>
      <c r="THA116" s="376"/>
      <c r="THB116" s="376"/>
      <c r="THC116" s="376"/>
      <c r="THD116" s="376"/>
      <c r="THE116" s="376"/>
      <c r="THF116" s="376"/>
      <c r="THG116" s="376"/>
      <c r="THH116" s="376"/>
      <c r="THI116" s="376"/>
      <c r="THJ116" s="376"/>
      <c r="THK116" s="376"/>
      <c r="THL116" s="376"/>
      <c r="THM116" s="376"/>
      <c r="THN116" s="376"/>
      <c r="THO116" s="376"/>
      <c r="THP116" s="376"/>
      <c r="THQ116" s="376"/>
      <c r="THR116" s="376"/>
      <c r="THS116" s="376"/>
      <c r="THT116" s="376"/>
      <c r="THU116" s="376"/>
      <c r="THV116" s="376"/>
      <c r="THW116" s="376"/>
      <c r="THX116" s="376"/>
      <c r="THY116" s="376"/>
      <c r="THZ116" s="376"/>
      <c r="TIA116" s="376"/>
      <c r="TIB116" s="376"/>
      <c r="TIC116" s="376"/>
      <c r="TID116" s="376"/>
      <c r="TIE116" s="376"/>
      <c r="TIF116" s="376"/>
      <c r="TIG116" s="376"/>
      <c r="TIH116" s="376"/>
      <c r="TII116" s="376"/>
      <c r="TIJ116" s="376"/>
      <c r="TIK116" s="376"/>
      <c r="TIL116" s="376"/>
      <c r="TIM116" s="376"/>
      <c r="TIN116" s="376"/>
      <c r="TIO116" s="376"/>
      <c r="TIP116" s="376"/>
      <c r="TIQ116" s="376"/>
      <c r="TIR116" s="376"/>
      <c r="TIS116" s="376"/>
      <c r="TIT116" s="376"/>
      <c r="TIU116" s="376"/>
      <c r="TIV116" s="376"/>
      <c r="TIW116" s="376"/>
      <c r="TIX116" s="376"/>
      <c r="TIY116" s="376"/>
      <c r="TIZ116" s="376"/>
      <c r="TJA116" s="376"/>
      <c r="TJB116" s="376"/>
      <c r="TJC116" s="376"/>
      <c r="TJD116" s="376"/>
      <c r="TJE116" s="376"/>
      <c r="TJF116" s="376"/>
      <c r="TJG116" s="376"/>
      <c r="TJH116" s="376"/>
      <c r="TJI116" s="376"/>
      <c r="TJJ116" s="376"/>
      <c r="TJK116" s="376"/>
      <c r="TJL116" s="376"/>
      <c r="TJM116" s="376"/>
      <c r="TJN116" s="376"/>
      <c r="TJO116" s="376"/>
      <c r="TJP116" s="376"/>
      <c r="TJQ116" s="376"/>
      <c r="TJR116" s="376"/>
      <c r="TJS116" s="376"/>
      <c r="TJT116" s="376"/>
      <c r="TJU116" s="376"/>
      <c r="TJV116" s="376"/>
      <c r="TJW116" s="376"/>
      <c r="TJX116" s="376"/>
      <c r="TJY116" s="376"/>
      <c r="TJZ116" s="376"/>
      <c r="TKA116" s="376"/>
      <c r="TKB116" s="376"/>
      <c r="TKC116" s="376"/>
      <c r="TKD116" s="376"/>
      <c r="TKE116" s="376"/>
      <c r="TKF116" s="376"/>
      <c r="TKG116" s="376"/>
      <c r="TKH116" s="376"/>
      <c r="TKI116" s="376"/>
      <c r="TKJ116" s="376"/>
      <c r="TKK116" s="376"/>
      <c r="TKL116" s="376"/>
      <c r="TKM116" s="376"/>
      <c r="TKN116" s="376"/>
      <c r="TKO116" s="376"/>
      <c r="TKP116" s="376"/>
      <c r="TKQ116" s="376"/>
      <c r="TKR116" s="376"/>
      <c r="TKS116" s="376"/>
      <c r="TKT116" s="376"/>
      <c r="TKU116" s="376"/>
      <c r="TKV116" s="376"/>
      <c r="TKW116" s="376"/>
      <c r="TKX116" s="376"/>
      <c r="TKY116" s="376"/>
      <c r="TKZ116" s="376"/>
      <c r="TLA116" s="376"/>
      <c r="TLB116" s="376"/>
      <c r="TLC116" s="376"/>
      <c r="TLD116" s="376"/>
      <c r="TLE116" s="376"/>
      <c r="TLF116" s="376"/>
      <c r="TLG116" s="376"/>
      <c r="TLH116" s="376"/>
      <c r="TLI116" s="376"/>
      <c r="TLJ116" s="376"/>
      <c r="TLK116" s="376"/>
      <c r="TLL116" s="376"/>
      <c r="TLM116" s="376"/>
      <c r="TLN116" s="376"/>
      <c r="TLO116" s="376"/>
      <c r="TLP116" s="376"/>
      <c r="TLQ116" s="376"/>
      <c r="TLR116" s="376"/>
      <c r="TLS116" s="376"/>
      <c r="TLT116" s="376"/>
      <c r="TLU116" s="376"/>
      <c r="TLV116" s="376"/>
      <c r="TLW116" s="376"/>
      <c r="TLX116" s="376"/>
      <c r="TLY116" s="376"/>
      <c r="TLZ116" s="376"/>
      <c r="TMA116" s="376"/>
      <c r="TMB116" s="376"/>
      <c r="TMC116" s="376"/>
      <c r="TMD116" s="376"/>
      <c r="TME116" s="376"/>
      <c r="TMF116" s="376"/>
      <c r="TMG116" s="376"/>
      <c r="TMH116" s="376"/>
      <c r="TMI116" s="376"/>
      <c r="TMJ116" s="376"/>
      <c r="TMK116" s="376"/>
      <c r="TML116" s="376"/>
      <c r="TMM116" s="376"/>
      <c r="TMN116" s="376"/>
      <c r="TMO116" s="376"/>
      <c r="TMP116" s="376"/>
      <c r="TMQ116" s="376"/>
      <c r="TMR116" s="376"/>
      <c r="TMS116" s="376"/>
      <c r="TMT116" s="376"/>
      <c r="TMU116" s="376"/>
      <c r="TMV116" s="376"/>
      <c r="TMW116" s="376"/>
      <c r="TMX116" s="376"/>
      <c r="TMY116" s="376"/>
      <c r="TMZ116" s="376"/>
      <c r="TNA116" s="376"/>
      <c r="TNB116" s="376"/>
      <c r="TNC116" s="376"/>
      <c r="TND116" s="376"/>
      <c r="TNE116" s="376"/>
      <c r="TNF116" s="376"/>
      <c r="TNG116" s="376"/>
      <c r="TNH116" s="376"/>
      <c r="TNI116" s="376"/>
      <c r="TNJ116" s="376"/>
      <c r="TNK116" s="376"/>
      <c r="TNL116" s="376"/>
      <c r="TNM116" s="376"/>
      <c r="TNN116" s="376"/>
      <c r="TNO116" s="376"/>
      <c r="TNP116" s="376"/>
      <c r="TNQ116" s="376"/>
      <c r="TNR116" s="376"/>
      <c r="TNS116" s="376"/>
      <c r="TNT116" s="376"/>
      <c r="TNU116" s="376"/>
      <c r="TNV116" s="376"/>
      <c r="TNW116" s="376"/>
      <c r="TNX116" s="376"/>
      <c r="TNY116" s="376"/>
      <c r="TNZ116" s="376"/>
      <c r="TOA116" s="376"/>
      <c r="TOB116" s="376"/>
      <c r="TOC116" s="376"/>
      <c r="TOD116" s="376"/>
      <c r="TOE116" s="376"/>
      <c r="TOF116" s="376"/>
      <c r="TOG116" s="376"/>
      <c r="TOH116" s="376"/>
      <c r="TOI116" s="376"/>
      <c r="TOJ116" s="376"/>
      <c r="TOK116" s="376"/>
      <c r="TOL116" s="376"/>
      <c r="TOM116" s="376"/>
      <c r="TON116" s="376"/>
      <c r="TOO116" s="376"/>
      <c r="TOP116" s="376"/>
      <c r="TOQ116" s="376"/>
      <c r="TOR116" s="376"/>
      <c r="TOS116" s="376"/>
      <c r="TOT116" s="376"/>
      <c r="TOU116" s="376"/>
      <c r="TOV116" s="376"/>
      <c r="TOW116" s="376"/>
      <c r="TOX116" s="376"/>
      <c r="TOY116" s="376"/>
      <c r="TOZ116" s="376"/>
      <c r="TPA116" s="376"/>
      <c r="TPB116" s="376"/>
      <c r="TPC116" s="376"/>
      <c r="TPD116" s="376"/>
      <c r="TPE116" s="376"/>
      <c r="TPF116" s="376"/>
      <c r="TPG116" s="376"/>
      <c r="TPH116" s="376"/>
      <c r="TPI116" s="376"/>
      <c r="TPJ116" s="376"/>
      <c r="TPK116" s="376"/>
      <c r="TPL116" s="376"/>
      <c r="TPM116" s="376"/>
      <c r="TPN116" s="376"/>
      <c r="TPO116" s="376"/>
      <c r="TPP116" s="376"/>
      <c r="TPQ116" s="376"/>
      <c r="TPR116" s="376"/>
      <c r="TPS116" s="376"/>
      <c r="TPT116" s="376"/>
      <c r="TPU116" s="376"/>
      <c r="TPV116" s="376"/>
      <c r="TPW116" s="376"/>
      <c r="TPX116" s="376"/>
      <c r="TPY116" s="376"/>
      <c r="TPZ116" s="376"/>
      <c r="TQA116" s="376"/>
      <c r="TQB116" s="376"/>
      <c r="TQC116" s="376"/>
      <c r="TQD116" s="376"/>
      <c r="TQE116" s="376"/>
      <c r="TQF116" s="376"/>
      <c r="TQG116" s="376"/>
      <c r="TQH116" s="376"/>
      <c r="TQI116" s="376"/>
      <c r="TQJ116" s="376"/>
      <c r="TQK116" s="376"/>
      <c r="TQL116" s="376"/>
      <c r="TQM116" s="376"/>
      <c r="TQN116" s="376"/>
      <c r="TQO116" s="376"/>
      <c r="TQP116" s="376"/>
      <c r="TQQ116" s="376"/>
      <c r="TQR116" s="376"/>
      <c r="TQS116" s="376"/>
      <c r="TQT116" s="376"/>
      <c r="TQU116" s="376"/>
      <c r="TQV116" s="376"/>
      <c r="TQW116" s="376"/>
      <c r="TQX116" s="376"/>
      <c r="TQY116" s="376"/>
      <c r="TQZ116" s="376"/>
      <c r="TRA116" s="376"/>
      <c r="TRB116" s="376"/>
      <c r="TRC116" s="376"/>
      <c r="TRD116" s="376"/>
      <c r="TRE116" s="376"/>
      <c r="TRF116" s="376"/>
      <c r="TRG116" s="376"/>
      <c r="TRH116" s="376"/>
      <c r="TRI116" s="376"/>
      <c r="TRJ116" s="376"/>
      <c r="TRK116" s="376"/>
      <c r="TRL116" s="376"/>
      <c r="TRM116" s="376"/>
      <c r="TRN116" s="376"/>
      <c r="TRO116" s="376"/>
      <c r="TRP116" s="376"/>
      <c r="TRQ116" s="376"/>
      <c r="TRR116" s="376"/>
      <c r="TRS116" s="376"/>
      <c r="TRT116" s="376"/>
      <c r="TRU116" s="376"/>
      <c r="TRV116" s="376"/>
      <c r="TRW116" s="376"/>
      <c r="TRX116" s="376"/>
      <c r="TRY116" s="376"/>
      <c r="TRZ116" s="376"/>
      <c r="TSA116" s="376"/>
      <c r="TSB116" s="376"/>
      <c r="TSC116" s="376"/>
      <c r="TSD116" s="376"/>
      <c r="TSE116" s="376"/>
      <c r="TSF116" s="376"/>
      <c r="TSG116" s="376"/>
      <c r="TSH116" s="376"/>
      <c r="TSI116" s="376"/>
      <c r="TSJ116" s="376"/>
      <c r="TSK116" s="376"/>
      <c r="TSL116" s="376"/>
      <c r="TSM116" s="376"/>
      <c r="TSN116" s="376"/>
      <c r="TSO116" s="376"/>
      <c r="TSP116" s="376"/>
      <c r="TSQ116" s="376"/>
      <c r="TSR116" s="376"/>
      <c r="TSS116" s="376"/>
      <c r="TST116" s="376"/>
      <c r="TSU116" s="376"/>
      <c r="TSV116" s="376"/>
      <c r="TSW116" s="376"/>
      <c r="TSX116" s="376"/>
      <c r="TSY116" s="376"/>
      <c r="TSZ116" s="376"/>
      <c r="TTA116" s="376"/>
      <c r="TTB116" s="376"/>
      <c r="TTC116" s="376"/>
      <c r="TTD116" s="376"/>
      <c r="TTE116" s="376"/>
      <c r="TTF116" s="376"/>
      <c r="TTG116" s="376"/>
      <c r="TTH116" s="376"/>
      <c r="TTI116" s="376"/>
      <c r="TTJ116" s="376"/>
      <c r="TTK116" s="376"/>
      <c r="TTL116" s="376"/>
      <c r="TTM116" s="376"/>
      <c r="TTN116" s="376"/>
      <c r="TTO116" s="376"/>
      <c r="TTP116" s="376"/>
      <c r="TTQ116" s="376"/>
      <c r="TTR116" s="376"/>
      <c r="TTS116" s="376"/>
      <c r="TTT116" s="376"/>
      <c r="TTU116" s="376"/>
      <c r="TTV116" s="376"/>
      <c r="TTW116" s="376"/>
      <c r="TTX116" s="376"/>
      <c r="TTY116" s="376"/>
      <c r="TTZ116" s="376"/>
      <c r="TUA116" s="376"/>
      <c r="TUB116" s="376"/>
      <c r="TUC116" s="376"/>
      <c r="TUD116" s="376"/>
      <c r="TUE116" s="376"/>
      <c r="TUF116" s="376"/>
      <c r="TUG116" s="376"/>
      <c r="TUH116" s="376"/>
      <c r="TUI116" s="376"/>
      <c r="TUJ116" s="376"/>
      <c r="TUK116" s="376"/>
      <c r="TUL116" s="376"/>
      <c r="TUM116" s="376"/>
      <c r="TUN116" s="376"/>
      <c r="TUO116" s="376"/>
      <c r="TUP116" s="376"/>
      <c r="TUQ116" s="376"/>
      <c r="TUR116" s="376"/>
      <c r="TUS116" s="376"/>
      <c r="TUT116" s="376"/>
      <c r="TUU116" s="376"/>
      <c r="TUV116" s="376"/>
      <c r="TUW116" s="376"/>
      <c r="TUX116" s="376"/>
      <c r="TUY116" s="376"/>
      <c r="TUZ116" s="376"/>
      <c r="TVA116" s="376"/>
      <c r="TVB116" s="376"/>
      <c r="TVC116" s="376"/>
      <c r="TVD116" s="376"/>
      <c r="TVE116" s="376"/>
      <c r="TVF116" s="376"/>
      <c r="TVG116" s="376"/>
      <c r="TVH116" s="376"/>
      <c r="TVI116" s="376"/>
      <c r="TVJ116" s="376"/>
      <c r="TVK116" s="376"/>
      <c r="TVL116" s="376"/>
      <c r="TVM116" s="376"/>
      <c r="TVN116" s="376"/>
      <c r="TVO116" s="376"/>
      <c r="TVP116" s="376"/>
      <c r="TVQ116" s="376"/>
      <c r="TVR116" s="376"/>
      <c r="TVS116" s="376"/>
      <c r="TVT116" s="376"/>
      <c r="TVU116" s="376"/>
      <c r="TVV116" s="376"/>
      <c r="TVW116" s="376"/>
      <c r="TVX116" s="376"/>
      <c r="TVY116" s="376"/>
      <c r="TVZ116" s="376"/>
      <c r="TWA116" s="376"/>
      <c r="TWB116" s="376"/>
      <c r="TWC116" s="376"/>
      <c r="TWD116" s="376"/>
      <c r="TWE116" s="376"/>
      <c r="TWF116" s="376"/>
      <c r="TWG116" s="376"/>
      <c r="TWH116" s="376"/>
      <c r="TWI116" s="376"/>
      <c r="TWJ116" s="376"/>
      <c r="TWK116" s="376"/>
      <c r="TWL116" s="376"/>
      <c r="TWM116" s="376"/>
      <c r="TWN116" s="376"/>
      <c r="TWO116" s="376"/>
      <c r="TWP116" s="376"/>
      <c r="TWQ116" s="376"/>
      <c r="TWR116" s="376"/>
      <c r="TWS116" s="376"/>
      <c r="TWT116" s="376"/>
      <c r="TWU116" s="376"/>
      <c r="TWV116" s="376"/>
      <c r="TWW116" s="376"/>
      <c r="TWX116" s="376"/>
      <c r="TWY116" s="376"/>
      <c r="TWZ116" s="376"/>
      <c r="TXA116" s="376"/>
      <c r="TXB116" s="376"/>
      <c r="TXC116" s="376"/>
      <c r="TXD116" s="376"/>
      <c r="TXE116" s="376"/>
      <c r="TXF116" s="376"/>
      <c r="TXG116" s="376"/>
      <c r="TXH116" s="376"/>
      <c r="TXI116" s="376"/>
      <c r="TXJ116" s="376"/>
      <c r="TXK116" s="376"/>
      <c r="TXL116" s="376"/>
      <c r="TXM116" s="376"/>
      <c r="TXN116" s="376"/>
      <c r="TXO116" s="376"/>
      <c r="TXP116" s="376"/>
      <c r="TXQ116" s="376"/>
      <c r="TXR116" s="376"/>
      <c r="TXS116" s="376"/>
      <c r="TXT116" s="376"/>
      <c r="TXU116" s="376"/>
      <c r="TXV116" s="376"/>
      <c r="TXW116" s="376"/>
      <c r="TXX116" s="376"/>
      <c r="TXY116" s="376"/>
      <c r="TXZ116" s="376"/>
      <c r="TYA116" s="376"/>
      <c r="TYB116" s="376"/>
      <c r="TYC116" s="376"/>
      <c r="TYD116" s="376"/>
      <c r="TYE116" s="376"/>
      <c r="TYF116" s="376"/>
      <c r="TYG116" s="376"/>
      <c r="TYH116" s="376"/>
      <c r="TYI116" s="376"/>
      <c r="TYJ116" s="376"/>
      <c r="TYK116" s="376"/>
      <c r="TYL116" s="376"/>
      <c r="TYM116" s="376"/>
      <c r="TYN116" s="376"/>
      <c r="TYO116" s="376"/>
      <c r="TYP116" s="376"/>
      <c r="TYQ116" s="376"/>
      <c r="TYR116" s="376"/>
      <c r="TYS116" s="376"/>
      <c r="TYT116" s="376"/>
      <c r="TYU116" s="376"/>
      <c r="TYV116" s="376"/>
      <c r="TYW116" s="376"/>
      <c r="TYX116" s="376"/>
      <c r="TYY116" s="376"/>
      <c r="TYZ116" s="376"/>
      <c r="TZA116" s="376"/>
      <c r="TZB116" s="376"/>
      <c r="TZC116" s="376"/>
      <c r="TZD116" s="376"/>
      <c r="TZE116" s="376"/>
      <c r="TZF116" s="376"/>
      <c r="TZG116" s="376"/>
      <c r="TZH116" s="376"/>
      <c r="TZI116" s="376"/>
      <c r="TZJ116" s="376"/>
      <c r="TZK116" s="376"/>
      <c r="TZL116" s="376"/>
      <c r="TZM116" s="376"/>
      <c r="TZN116" s="376"/>
      <c r="TZO116" s="376"/>
      <c r="TZP116" s="376"/>
      <c r="TZQ116" s="376"/>
      <c r="TZR116" s="376"/>
      <c r="TZS116" s="376"/>
      <c r="TZT116" s="376"/>
      <c r="TZU116" s="376"/>
      <c r="TZV116" s="376"/>
      <c r="TZW116" s="376"/>
      <c r="TZX116" s="376"/>
      <c r="TZY116" s="376"/>
      <c r="TZZ116" s="376"/>
      <c r="UAA116" s="376"/>
      <c r="UAB116" s="376"/>
      <c r="UAC116" s="376"/>
      <c r="UAD116" s="376"/>
      <c r="UAE116" s="376"/>
      <c r="UAF116" s="376"/>
      <c r="UAG116" s="376"/>
      <c r="UAH116" s="376"/>
      <c r="UAI116" s="376"/>
      <c r="UAJ116" s="376"/>
      <c r="UAK116" s="376"/>
      <c r="UAL116" s="376"/>
      <c r="UAM116" s="376"/>
      <c r="UAN116" s="376"/>
      <c r="UAO116" s="376"/>
      <c r="UAP116" s="376"/>
      <c r="UAQ116" s="376"/>
      <c r="UAR116" s="376"/>
      <c r="UAS116" s="376"/>
      <c r="UAT116" s="376"/>
      <c r="UAU116" s="376"/>
      <c r="UAV116" s="376"/>
      <c r="UAW116" s="376"/>
      <c r="UAX116" s="376"/>
      <c r="UAY116" s="376"/>
      <c r="UAZ116" s="376"/>
      <c r="UBA116" s="376"/>
      <c r="UBB116" s="376"/>
      <c r="UBC116" s="376"/>
      <c r="UBD116" s="376"/>
      <c r="UBE116" s="376"/>
      <c r="UBF116" s="376"/>
      <c r="UBG116" s="376"/>
      <c r="UBH116" s="376"/>
      <c r="UBI116" s="376"/>
      <c r="UBJ116" s="376"/>
      <c r="UBK116" s="376"/>
      <c r="UBL116" s="376"/>
      <c r="UBM116" s="376"/>
      <c r="UBN116" s="376"/>
      <c r="UBO116" s="376"/>
      <c r="UBP116" s="376"/>
      <c r="UBQ116" s="376"/>
      <c r="UBR116" s="376"/>
      <c r="UBS116" s="376"/>
      <c r="UBT116" s="376"/>
      <c r="UBU116" s="376"/>
      <c r="UBV116" s="376"/>
      <c r="UBW116" s="376"/>
      <c r="UBX116" s="376"/>
      <c r="UBY116" s="376"/>
      <c r="UBZ116" s="376"/>
      <c r="UCA116" s="376"/>
      <c r="UCB116" s="376"/>
      <c r="UCC116" s="376"/>
      <c r="UCD116" s="376"/>
      <c r="UCE116" s="376"/>
      <c r="UCF116" s="376"/>
      <c r="UCG116" s="376"/>
      <c r="UCH116" s="376"/>
      <c r="UCI116" s="376"/>
      <c r="UCJ116" s="376"/>
      <c r="UCK116" s="376"/>
      <c r="UCL116" s="376"/>
      <c r="UCM116" s="376"/>
      <c r="UCN116" s="376"/>
      <c r="UCO116" s="376"/>
      <c r="UCP116" s="376"/>
      <c r="UCQ116" s="376"/>
      <c r="UCR116" s="376"/>
      <c r="UCS116" s="376"/>
      <c r="UCT116" s="376"/>
      <c r="UCU116" s="376"/>
      <c r="UCV116" s="376"/>
      <c r="UCW116" s="376"/>
      <c r="UCX116" s="376"/>
      <c r="UCY116" s="376"/>
      <c r="UCZ116" s="376"/>
      <c r="UDA116" s="376"/>
      <c r="UDB116" s="376"/>
      <c r="UDC116" s="376"/>
      <c r="UDD116" s="376"/>
      <c r="UDE116" s="376"/>
      <c r="UDF116" s="376"/>
      <c r="UDG116" s="376"/>
      <c r="UDH116" s="376"/>
      <c r="UDI116" s="376"/>
      <c r="UDJ116" s="376"/>
      <c r="UDK116" s="376"/>
      <c r="UDL116" s="376"/>
      <c r="UDM116" s="376"/>
      <c r="UDN116" s="376"/>
      <c r="UDO116" s="376"/>
      <c r="UDP116" s="376"/>
      <c r="UDQ116" s="376"/>
      <c r="UDR116" s="376"/>
      <c r="UDS116" s="376"/>
      <c r="UDT116" s="376"/>
      <c r="UDU116" s="376"/>
      <c r="UDV116" s="376"/>
      <c r="UDW116" s="376"/>
      <c r="UDX116" s="376"/>
      <c r="UDY116" s="376"/>
      <c r="UDZ116" s="376"/>
      <c r="UEA116" s="376"/>
      <c r="UEB116" s="376"/>
      <c r="UEC116" s="376"/>
      <c r="UED116" s="376"/>
      <c r="UEE116" s="376"/>
      <c r="UEF116" s="376"/>
      <c r="UEG116" s="376"/>
      <c r="UEH116" s="376"/>
      <c r="UEI116" s="376"/>
      <c r="UEJ116" s="376"/>
      <c r="UEK116" s="376"/>
      <c r="UEL116" s="376"/>
      <c r="UEM116" s="376"/>
      <c r="UEN116" s="376"/>
      <c r="UEO116" s="376"/>
      <c r="UEP116" s="376"/>
      <c r="UEQ116" s="376"/>
      <c r="UER116" s="376"/>
      <c r="UES116" s="376"/>
      <c r="UET116" s="376"/>
      <c r="UEU116" s="376"/>
      <c r="UEV116" s="376"/>
      <c r="UEW116" s="376"/>
      <c r="UEX116" s="376"/>
      <c r="UEY116" s="376"/>
      <c r="UEZ116" s="376"/>
      <c r="UFA116" s="376"/>
      <c r="UFB116" s="376"/>
      <c r="UFC116" s="376"/>
      <c r="UFD116" s="376"/>
      <c r="UFE116" s="376"/>
      <c r="UFF116" s="376"/>
      <c r="UFG116" s="376"/>
      <c r="UFH116" s="376"/>
      <c r="UFI116" s="376"/>
      <c r="UFJ116" s="376"/>
      <c r="UFK116" s="376"/>
      <c r="UFL116" s="376"/>
      <c r="UFM116" s="376"/>
      <c r="UFN116" s="376"/>
      <c r="UFO116" s="376"/>
      <c r="UFP116" s="376"/>
      <c r="UFQ116" s="376"/>
      <c r="UFR116" s="376"/>
      <c r="UFS116" s="376"/>
      <c r="UFT116" s="376"/>
      <c r="UFU116" s="376"/>
      <c r="UFV116" s="376"/>
      <c r="UFW116" s="376"/>
      <c r="UFX116" s="376"/>
      <c r="UFY116" s="376"/>
      <c r="UFZ116" s="376"/>
      <c r="UGA116" s="376"/>
      <c r="UGB116" s="376"/>
      <c r="UGC116" s="376"/>
      <c r="UGD116" s="376"/>
      <c r="UGE116" s="376"/>
      <c r="UGF116" s="376"/>
      <c r="UGG116" s="376"/>
      <c r="UGH116" s="376"/>
      <c r="UGI116" s="376"/>
      <c r="UGJ116" s="376"/>
      <c r="UGK116" s="376"/>
      <c r="UGL116" s="376"/>
      <c r="UGM116" s="376"/>
      <c r="UGN116" s="376"/>
      <c r="UGO116" s="376"/>
      <c r="UGP116" s="376"/>
      <c r="UGQ116" s="376"/>
      <c r="UGR116" s="376"/>
      <c r="UGS116" s="376"/>
      <c r="UGT116" s="376"/>
      <c r="UGU116" s="376"/>
      <c r="UGV116" s="376"/>
      <c r="UGW116" s="376"/>
      <c r="UGX116" s="376"/>
      <c r="UGY116" s="376"/>
      <c r="UGZ116" s="376"/>
      <c r="UHA116" s="376"/>
      <c r="UHB116" s="376"/>
      <c r="UHC116" s="376"/>
      <c r="UHD116" s="376"/>
      <c r="UHE116" s="376"/>
      <c r="UHF116" s="376"/>
      <c r="UHG116" s="376"/>
      <c r="UHH116" s="376"/>
      <c r="UHI116" s="376"/>
      <c r="UHJ116" s="376"/>
      <c r="UHK116" s="376"/>
      <c r="UHL116" s="376"/>
      <c r="UHM116" s="376"/>
      <c r="UHN116" s="376"/>
      <c r="UHO116" s="376"/>
      <c r="UHP116" s="376"/>
      <c r="UHQ116" s="376"/>
      <c r="UHR116" s="376"/>
      <c r="UHS116" s="376"/>
      <c r="UHT116" s="376"/>
      <c r="UHU116" s="376"/>
      <c r="UHV116" s="376"/>
      <c r="UHW116" s="376"/>
      <c r="UHX116" s="376"/>
      <c r="UHY116" s="376"/>
      <c r="UHZ116" s="376"/>
      <c r="UIA116" s="376"/>
      <c r="UIB116" s="376"/>
      <c r="UIC116" s="376"/>
      <c r="UID116" s="376"/>
      <c r="UIE116" s="376"/>
      <c r="UIF116" s="376"/>
      <c r="UIG116" s="376"/>
      <c r="UIH116" s="376"/>
      <c r="UII116" s="376"/>
      <c r="UIJ116" s="376"/>
      <c r="UIK116" s="376"/>
      <c r="UIL116" s="376"/>
      <c r="UIM116" s="376"/>
      <c r="UIN116" s="376"/>
      <c r="UIO116" s="376"/>
      <c r="UIP116" s="376"/>
      <c r="UIQ116" s="376"/>
      <c r="UIR116" s="376"/>
      <c r="UIS116" s="376"/>
      <c r="UIT116" s="376"/>
      <c r="UIU116" s="376"/>
      <c r="UIV116" s="376"/>
      <c r="UIW116" s="376"/>
      <c r="UIX116" s="376"/>
      <c r="UIY116" s="376"/>
      <c r="UIZ116" s="376"/>
      <c r="UJA116" s="376"/>
      <c r="UJB116" s="376"/>
      <c r="UJC116" s="376"/>
      <c r="UJD116" s="376"/>
      <c r="UJE116" s="376"/>
      <c r="UJF116" s="376"/>
      <c r="UJG116" s="376"/>
      <c r="UJH116" s="376"/>
      <c r="UJI116" s="376"/>
      <c r="UJJ116" s="376"/>
      <c r="UJK116" s="376"/>
      <c r="UJL116" s="376"/>
      <c r="UJM116" s="376"/>
      <c r="UJN116" s="376"/>
      <c r="UJO116" s="376"/>
      <c r="UJP116" s="376"/>
      <c r="UJQ116" s="376"/>
      <c r="UJR116" s="376"/>
      <c r="UJS116" s="376"/>
      <c r="UJT116" s="376"/>
      <c r="UJU116" s="376"/>
      <c r="UJV116" s="376"/>
      <c r="UJW116" s="376"/>
      <c r="UJX116" s="376"/>
      <c r="UJY116" s="376"/>
      <c r="UJZ116" s="376"/>
      <c r="UKA116" s="376"/>
      <c r="UKB116" s="376"/>
      <c r="UKC116" s="376"/>
      <c r="UKD116" s="376"/>
      <c r="UKE116" s="376"/>
      <c r="UKF116" s="376"/>
      <c r="UKG116" s="376"/>
      <c r="UKH116" s="376"/>
      <c r="UKI116" s="376"/>
      <c r="UKJ116" s="376"/>
      <c r="UKK116" s="376"/>
      <c r="UKL116" s="376"/>
      <c r="UKM116" s="376"/>
      <c r="UKN116" s="376"/>
      <c r="UKO116" s="376"/>
      <c r="UKP116" s="376"/>
      <c r="UKQ116" s="376"/>
      <c r="UKR116" s="376"/>
      <c r="UKS116" s="376"/>
      <c r="UKT116" s="376"/>
      <c r="UKU116" s="376"/>
      <c r="UKV116" s="376"/>
      <c r="UKW116" s="376"/>
      <c r="UKX116" s="376"/>
      <c r="UKY116" s="376"/>
      <c r="UKZ116" s="376"/>
      <c r="ULA116" s="376"/>
      <c r="ULB116" s="376"/>
      <c r="ULC116" s="376"/>
      <c r="ULD116" s="376"/>
      <c r="ULE116" s="376"/>
      <c r="ULF116" s="376"/>
      <c r="ULG116" s="376"/>
      <c r="ULH116" s="376"/>
      <c r="ULI116" s="376"/>
      <c r="ULJ116" s="376"/>
      <c r="ULK116" s="376"/>
      <c r="ULL116" s="376"/>
      <c r="ULM116" s="376"/>
      <c r="ULN116" s="376"/>
      <c r="ULO116" s="376"/>
      <c r="ULP116" s="376"/>
      <c r="ULQ116" s="376"/>
      <c r="ULR116" s="376"/>
      <c r="ULS116" s="376"/>
      <c r="ULT116" s="376"/>
      <c r="ULU116" s="376"/>
      <c r="ULV116" s="376"/>
      <c r="ULW116" s="376"/>
      <c r="ULX116" s="376"/>
      <c r="ULY116" s="376"/>
      <c r="ULZ116" s="376"/>
      <c r="UMA116" s="376"/>
      <c r="UMB116" s="376"/>
      <c r="UMC116" s="376"/>
      <c r="UMD116" s="376"/>
      <c r="UME116" s="376"/>
      <c r="UMF116" s="376"/>
      <c r="UMG116" s="376"/>
      <c r="UMH116" s="376"/>
      <c r="UMI116" s="376"/>
      <c r="UMJ116" s="376"/>
      <c r="UMK116" s="376"/>
      <c r="UML116" s="376"/>
      <c r="UMM116" s="376"/>
      <c r="UMN116" s="376"/>
      <c r="UMO116" s="376"/>
      <c r="UMP116" s="376"/>
      <c r="UMQ116" s="376"/>
      <c r="UMR116" s="376"/>
      <c r="UMS116" s="376"/>
      <c r="UMT116" s="376"/>
      <c r="UMU116" s="376"/>
      <c r="UMV116" s="376"/>
      <c r="UMW116" s="376"/>
      <c r="UMX116" s="376"/>
      <c r="UMY116" s="376"/>
      <c r="UMZ116" s="376"/>
      <c r="UNA116" s="376"/>
      <c r="UNB116" s="376"/>
      <c r="UNC116" s="376"/>
      <c r="UND116" s="376"/>
      <c r="UNE116" s="376"/>
      <c r="UNF116" s="376"/>
      <c r="UNG116" s="376"/>
      <c r="UNH116" s="376"/>
      <c r="UNI116" s="376"/>
      <c r="UNJ116" s="376"/>
      <c r="UNK116" s="376"/>
      <c r="UNL116" s="376"/>
      <c r="UNM116" s="376"/>
      <c r="UNN116" s="376"/>
      <c r="UNO116" s="376"/>
      <c r="UNP116" s="376"/>
      <c r="UNQ116" s="376"/>
      <c r="UNR116" s="376"/>
      <c r="UNS116" s="376"/>
      <c r="UNT116" s="376"/>
      <c r="UNU116" s="376"/>
      <c r="UNV116" s="376"/>
      <c r="UNW116" s="376"/>
      <c r="UNX116" s="376"/>
      <c r="UNY116" s="376"/>
      <c r="UNZ116" s="376"/>
      <c r="UOA116" s="376"/>
      <c r="UOB116" s="376"/>
      <c r="UOC116" s="376"/>
      <c r="UOD116" s="376"/>
      <c r="UOE116" s="376"/>
      <c r="UOF116" s="376"/>
      <c r="UOG116" s="376"/>
      <c r="UOH116" s="376"/>
      <c r="UOI116" s="376"/>
      <c r="UOJ116" s="376"/>
      <c r="UOK116" s="376"/>
      <c r="UOL116" s="376"/>
      <c r="UOM116" s="376"/>
      <c r="UON116" s="376"/>
      <c r="UOO116" s="376"/>
      <c r="UOP116" s="376"/>
      <c r="UOQ116" s="376"/>
      <c r="UOR116" s="376"/>
      <c r="UOS116" s="376"/>
      <c r="UOT116" s="376"/>
      <c r="UOU116" s="376"/>
      <c r="UOV116" s="376"/>
      <c r="UOW116" s="376"/>
      <c r="UOX116" s="376"/>
      <c r="UOY116" s="376"/>
      <c r="UOZ116" s="376"/>
      <c r="UPA116" s="376"/>
      <c r="UPB116" s="376"/>
      <c r="UPC116" s="376"/>
      <c r="UPD116" s="376"/>
      <c r="UPE116" s="376"/>
      <c r="UPF116" s="376"/>
      <c r="UPG116" s="376"/>
      <c r="UPH116" s="376"/>
      <c r="UPI116" s="376"/>
      <c r="UPJ116" s="376"/>
      <c r="UPK116" s="376"/>
      <c r="UPL116" s="376"/>
      <c r="UPM116" s="376"/>
      <c r="UPN116" s="376"/>
      <c r="UPO116" s="376"/>
      <c r="UPP116" s="376"/>
      <c r="UPQ116" s="376"/>
      <c r="UPR116" s="376"/>
      <c r="UPS116" s="376"/>
      <c r="UPT116" s="376"/>
      <c r="UPU116" s="376"/>
      <c r="UPV116" s="376"/>
      <c r="UPW116" s="376"/>
      <c r="UPX116" s="376"/>
      <c r="UPY116" s="376"/>
      <c r="UPZ116" s="376"/>
      <c r="UQA116" s="376"/>
      <c r="UQB116" s="376"/>
      <c r="UQC116" s="376"/>
      <c r="UQD116" s="376"/>
      <c r="UQE116" s="376"/>
      <c r="UQF116" s="376"/>
      <c r="UQG116" s="376"/>
      <c r="UQH116" s="376"/>
      <c r="UQI116" s="376"/>
      <c r="UQJ116" s="376"/>
      <c r="UQK116" s="376"/>
      <c r="UQL116" s="376"/>
      <c r="UQM116" s="376"/>
      <c r="UQN116" s="376"/>
      <c r="UQO116" s="376"/>
      <c r="UQP116" s="376"/>
      <c r="UQQ116" s="376"/>
      <c r="UQR116" s="376"/>
      <c r="UQS116" s="376"/>
      <c r="UQT116" s="376"/>
      <c r="UQU116" s="376"/>
      <c r="UQV116" s="376"/>
      <c r="UQW116" s="376"/>
      <c r="UQX116" s="376"/>
      <c r="UQY116" s="376"/>
      <c r="UQZ116" s="376"/>
      <c r="URA116" s="376"/>
      <c r="URB116" s="376"/>
      <c r="URC116" s="376"/>
      <c r="URD116" s="376"/>
      <c r="URE116" s="376"/>
      <c r="URF116" s="376"/>
      <c r="URG116" s="376"/>
      <c r="URH116" s="376"/>
      <c r="URI116" s="376"/>
      <c r="URJ116" s="376"/>
      <c r="URK116" s="376"/>
      <c r="URL116" s="376"/>
      <c r="URM116" s="376"/>
      <c r="URN116" s="376"/>
      <c r="URO116" s="376"/>
      <c r="URP116" s="376"/>
      <c r="URQ116" s="376"/>
      <c r="URR116" s="376"/>
      <c r="URS116" s="376"/>
      <c r="URT116" s="376"/>
      <c r="URU116" s="376"/>
      <c r="URV116" s="376"/>
      <c r="URW116" s="376"/>
      <c r="URX116" s="376"/>
      <c r="URY116" s="376"/>
      <c r="URZ116" s="376"/>
      <c r="USA116" s="376"/>
      <c r="USB116" s="376"/>
      <c r="USC116" s="376"/>
      <c r="USD116" s="376"/>
      <c r="USE116" s="376"/>
      <c r="USF116" s="376"/>
      <c r="USG116" s="376"/>
      <c r="USH116" s="376"/>
      <c r="USI116" s="376"/>
      <c r="USJ116" s="376"/>
      <c r="USK116" s="376"/>
      <c r="USL116" s="376"/>
      <c r="USM116" s="376"/>
      <c r="USN116" s="376"/>
      <c r="USO116" s="376"/>
      <c r="USP116" s="376"/>
      <c r="USQ116" s="376"/>
      <c r="USR116" s="376"/>
      <c r="USS116" s="376"/>
      <c r="UST116" s="376"/>
      <c r="USU116" s="376"/>
      <c r="USV116" s="376"/>
      <c r="USW116" s="376"/>
      <c r="USX116" s="376"/>
      <c r="USY116" s="376"/>
      <c r="USZ116" s="376"/>
      <c r="UTA116" s="376"/>
      <c r="UTB116" s="376"/>
      <c r="UTC116" s="376"/>
      <c r="UTD116" s="376"/>
      <c r="UTE116" s="376"/>
      <c r="UTF116" s="376"/>
      <c r="UTG116" s="376"/>
      <c r="UTH116" s="376"/>
      <c r="UTI116" s="376"/>
      <c r="UTJ116" s="376"/>
      <c r="UTK116" s="376"/>
      <c r="UTL116" s="376"/>
      <c r="UTM116" s="376"/>
      <c r="UTN116" s="376"/>
      <c r="UTO116" s="376"/>
      <c r="UTP116" s="376"/>
      <c r="UTQ116" s="376"/>
      <c r="UTR116" s="376"/>
      <c r="UTS116" s="376"/>
      <c r="UTT116" s="376"/>
      <c r="UTU116" s="376"/>
      <c r="UTV116" s="376"/>
      <c r="UTW116" s="376"/>
      <c r="UTX116" s="376"/>
      <c r="UTY116" s="376"/>
      <c r="UTZ116" s="376"/>
      <c r="UUA116" s="376"/>
      <c r="UUB116" s="376"/>
      <c r="UUC116" s="376"/>
      <c r="UUD116" s="376"/>
      <c r="UUE116" s="376"/>
      <c r="UUF116" s="376"/>
      <c r="UUG116" s="376"/>
      <c r="UUH116" s="376"/>
      <c r="UUI116" s="376"/>
      <c r="UUJ116" s="376"/>
      <c r="UUK116" s="376"/>
      <c r="UUL116" s="376"/>
      <c r="UUM116" s="376"/>
      <c r="UUN116" s="376"/>
      <c r="UUO116" s="376"/>
      <c r="UUP116" s="376"/>
      <c r="UUQ116" s="376"/>
      <c r="UUR116" s="376"/>
      <c r="UUS116" s="376"/>
      <c r="UUT116" s="376"/>
      <c r="UUU116" s="376"/>
      <c r="UUV116" s="376"/>
      <c r="UUW116" s="376"/>
      <c r="UUX116" s="376"/>
      <c r="UUY116" s="376"/>
      <c r="UUZ116" s="376"/>
      <c r="UVA116" s="376"/>
      <c r="UVB116" s="376"/>
      <c r="UVC116" s="376"/>
      <c r="UVD116" s="376"/>
      <c r="UVE116" s="376"/>
      <c r="UVF116" s="376"/>
      <c r="UVG116" s="376"/>
      <c r="UVH116" s="376"/>
      <c r="UVI116" s="376"/>
      <c r="UVJ116" s="376"/>
      <c r="UVK116" s="376"/>
      <c r="UVL116" s="376"/>
      <c r="UVM116" s="376"/>
      <c r="UVN116" s="376"/>
      <c r="UVO116" s="376"/>
      <c r="UVP116" s="376"/>
      <c r="UVQ116" s="376"/>
      <c r="UVR116" s="376"/>
      <c r="UVS116" s="376"/>
      <c r="UVT116" s="376"/>
      <c r="UVU116" s="376"/>
      <c r="UVV116" s="376"/>
      <c r="UVW116" s="376"/>
      <c r="UVX116" s="376"/>
      <c r="UVY116" s="376"/>
      <c r="UVZ116" s="376"/>
      <c r="UWA116" s="376"/>
      <c r="UWB116" s="376"/>
      <c r="UWC116" s="376"/>
      <c r="UWD116" s="376"/>
      <c r="UWE116" s="376"/>
      <c r="UWF116" s="376"/>
      <c r="UWG116" s="376"/>
      <c r="UWH116" s="376"/>
      <c r="UWI116" s="376"/>
      <c r="UWJ116" s="376"/>
      <c r="UWK116" s="376"/>
      <c r="UWL116" s="376"/>
      <c r="UWM116" s="376"/>
      <c r="UWN116" s="376"/>
      <c r="UWO116" s="376"/>
      <c r="UWP116" s="376"/>
      <c r="UWQ116" s="376"/>
      <c r="UWR116" s="376"/>
      <c r="UWS116" s="376"/>
      <c r="UWT116" s="376"/>
      <c r="UWU116" s="376"/>
      <c r="UWV116" s="376"/>
      <c r="UWW116" s="376"/>
      <c r="UWX116" s="376"/>
      <c r="UWY116" s="376"/>
      <c r="UWZ116" s="376"/>
      <c r="UXA116" s="376"/>
      <c r="UXB116" s="376"/>
      <c r="UXC116" s="376"/>
      <c r="UXD116" s="376"/>
      <c r="UXE116" s="376"/>
      <c r="UXF116" s="376"/>
      <c r="UXG116" s="376"/>
      <c r="UXH116" s="376"/>
      <c r="UXI116" s="376"/>
      <c r="UXJ116" s="376"/>
      <c r="UXK116" s="376"/>
      <c r="UXL116" s="376"/>
      <c r="UXM116" s="376"/>
      <c r="UXN116" s="376"/>
      <c r="UXO116" s="376"/>
      <c r="UXP116" s="376"/>
      <c r="UXQ116" s="376"/>
      <c r="UXR116" s="376"/>
      <c r="UXS116" s="376"/>
      <c r="UXT116" s="376"/>
      <c r="UXU116" s="376"/>
      <c r="UXV116" s="376"/>
      <c r="UXW116" s="376"/>
      <c r="UXX116" s="376"/>
      <c r="UXY116" s="376"/>
      <c r="UXZ116" s="376"/>
      <c r="UYA116" s="376"/>
      <c r="UYB116" s="376"/>
      <c r="UYC116" s="376"/>
      <c r="UYD116" s="376"/>
      <c r="UYE116" s="376"/>
      <c r="UYF116" s="376"/>
      <c r="UYG116" s="376"/>
      <c r="UYH116" s="376"/>
      <c r="UYI116" s="376"/>
      <c r="UYJ116" s="376"/>
      <c r="UYK116" s="376"/>
      <c r="UYL116" s="376"/>
      <c r="UYM116" s="376"/>
      <c r="UYN116" s="376"/>
      <c r="UYO116" s="376"/>
      <c r="UYP116" s="376"/>
      <c r="UYQ116" s="376"/>
      <c r="UYR116" s="376"/>
      <c r="UYS116" s="376"/>
      <c r="UYT116" s="376"/>
      <c r="UYU116" s="376"/>
      <c r="UYV116" s="376"/>
      <c r="UYW116" s="376"/>
      <c r="UYX116" s="376"/>
      <c r="UYY116" s="376"/>
      <c r="UYZ116" s="376"/>
      <c r="UZA116" s="376"/>
      <c r="UZB116" s="376"/>
      <c r="UZC116" s="376"/>
      <c r="UZD116" s="376"/>
      <c r="UZE116" s="376"/>
      <c r="UZF116" s="376"/>
      <c r="UZG116" s="376"/>
      <c r="UZH116" s="376"/>
      <c r="UZI116" s="376"/>
      <c r="UZJ116" s="376"/>
      <c r="UZK116" s="376"/>
      <c r="UZL116" s="376"/>
      <c r="UZM116" s="376"/>
      <c r="UZN116" s="376"/>
      <c r="UZO116" s="376"/>
      <c r="UZP116" s="376"/>
      <c r="UZQ116" s="376"/>
      <c r="UZR116" s="376"/>
      <c r="UZS116" s="376"/>
      <c r="UZT116" s="376"/>
      <c r="UZU116" s="376"/>
      <c r="UZV116" s="376"/>
      <c r="UZW116" s="376"/>
      <c r="UZX116" s="376"/>
      <c r="UZY116" s="376"/>
      <c r="UZZ116" s="376"/>
      <c r="VAA116" s="376"/>
      <c r="VAB116" s="376"/>
      <c r="VAC116" s="376"/>
      <c r="VAD116" s="376"/>
      <c r="VAE116" s="376"/>
      <c r="VAF116" s="376"/>
      <c r="VAG116" s="376"/>
      <c r="VAH116" s="376"/>
      <c r="VAI116" s="376"/>
      <c r="VAJ116" s="376"/>
      <c r="VAK116" s="376"/>
      <c r="VAL116" s="376"/>
      <c r="VAM116" s="376"/>
      <c r="VAN116" s="376"/>
      <c r="VAO116" s="376"/>
      <c r="VAP116" s="376"/>
      <c r="VAQ116" s="376"/>
      <c r="VAR116" s="376"/>
      <c r="VAS116" s="376"/>
      <c r="VAT116" s="376"/>
      <c r="VAU116" s="376"/>
      <c r="VAV116" s="376"/>
      <c r="VAW116" s="376"/>
      <c r="VAX116" s="376"/>
      <c r="VAY116" s="376"/>
      <c r="VAZ116" s="376"/>
      <c r="VBA116" s="376"/>
      <c r="VBB116" s="376"/>
      <c r="VBC116" s="376"/>
      <c r="VBD116" s="376"/>
      <c r="VBE116" s="376"/>
      <c r="VBF116" s="376"/>
      <c r="VBG116" s="376"/>
      <c r="VBH116" s="376"/>
      <c r="VBI116" s="376"/>
      <c r="VBJ116" s="376"/>
      <c r="VBK116" s="376"/>
      <c r="VBL116" s="376"/>
      <c r="VBM116" s="376"/>
      <c r="VBN116" s="376"/>
      <c r="VBO116" s="376"/>
      <c r="VBP116" s="376"/>
      <c r="VBQ116" s="376"/>
      <c r="VBR116" s="376"/>
      <c r="VBS116" s="376"/>
      <c r="VBT116" s="376"/>
      <c r="VBU116" s="376"/>
      <c r="VBV116" s="376"/>
      <c r="VBW116" s="376"/>
      <c r="VBX116" s="376"/>
      <c r="VBY116" s="376"/>
      <c r="VBZ116" s="376"/>
      <c r="VCA116" s="376"/>
      <c r="VCB116" s="376"/>
      <c r="VCC116" s="376"/>
      <c r="VCD116" s="376"/>
      <c r="VCE116" s="376"/>
      <c r="VCF116" s="376"/>
      <c r="VCG116" s="376"/>
      <c r="VCH116" s="376"/>
      <c r="VCI116" s="376"/>
      <c r="VCJ116" s="376"/>
      <c r="VCK116" s="376"/>
      <c r="VCL116" s="376"/>
      <c r="VCM116" s="376"/>
      <c r="VCN116" s="376"/>
      <c r="VCO116" s="376"/>
      <c r="VCP116" s="376"/>
      <c r="VCQ116" s="376"/>
      <c r="VCR116" s="376"/>
      <c r="VCS116" s="376"/>
      <c r="VCT116" s="376"/>
      <c r="VCU116" s="376"/>
      <c r="VCV116" s="376"/>
      <c r="VCW116" s="376"/>
      <c r="VCX116" s="376"/>
      <c r="VCY116" s="376"/>
      <c r="VCZ116" s="376"/>
      <c r="VDA116" s="376"/>
      <c r="VDB116" s="376"/>
      <c r="VDC116" s="376"/>
      <c r="VDD116" s="376"/>
      <c r="VDE116" s="376"/>
      <c r="VDF116" s="376"/>
      <c r="VDG116" s="376"/>
      <c r="VDH116" s="376"/>
      <c r="VDI116" s="376"/>
      <c r="VDJ116" s="376"/>
      <c r="VDK116" s="376"/>
      <c r="VDL116" s="376"/>
      <c r="VDM116" s="376"/>
      <c r="VDN116" s="376"/>
      <c r="VDO116" s="376"/>
      <c r="VDP116" s="376"/>
      <c r="VDQ116" s="376"/>
      <c r="VDR116" s="376"/>
      <c r="VDS116" s="376"/>
      <c r="VDT116" s="376"/>
      <c r="VDU116" s="376"/>
      <c r="VDV116" s="376"/>
      <c r="VDW116" s="376"/>
      <c r="VDX116" s="376"/>
      <c r="VDY116" s="376"/>
      <c r="VDZ116" s="376"/>
      <c r="VEA116" s="376"/>
      <c r="VEB116" s="376"/>
      <c r="VEC116" s="376"/>
      <c r="VED116" s="376"/>
      <c r="VEE116" s="376"/>
      <c r="VEF116" s="376"/>
      <c r="VEG116" s="376"/>
      <c r="VEH116" s="376"/>
      <c r="VEI116" s="376"/>
      <c r="VEJ116" s="376"/>
      <c r="VEK116" s="376"/>
      <c r="VEL116" s="376"/>
      <c r="VEM116" s="376"/>
      <c r="VEN116" s="376"/>
      <c r="VEO116" s="376"/>
      <c r="VEP116" s="376"/>
      <c r="VEQ116" s="376"/>
      <c r="VER116" s="376"/>
      <c r="VES116" s="376"/>
      <c r="VET116" s="376"/>
      <c r="VEU116" s="376"/>
      <c r="VEV116" s="376"/>
      <c r="VEW116" s="376"/>
      <c r="VEX116" s="376"/>
      <c r="VEY116" s="376"/>
      <c r="VEZ116" s="376"/>
      <c r="VFA116" s="376"/>
      <c r="VFB116" s="376"/>
      <c r="VFC116" s="376"/>
      <c r="VFD116" s="376"/>
      <c r="VFE116" s="376"/>
      <c r="VFF116" s="376"/>
      <c r="VFG116" s="376"/>
      <c r="VFH116" s="376"/>
      <c r="VFI116" s="376"/>
      <c r="VFJ116" s="376"/>
      <c r="VFK116" s="376"/>
      <c r="VFL116" s="376"/>
      <c r="VFM116" s="376"/>
      <c r="VFN116" s="376"/>
      <c r="VFO116" s="376"/>
      <c r="VFP116" s="376"/>
      <c r="VFQ116" s="376"/>
      <c r="VFR116" s="376"/>
      <c r="VFS116" s="376"/>
      <c r="VFT116" s="376"/>
      <c r="VFU116" s="376"/>
      <c r="VFV116" s="376"/>
      <c r="VFW116" s="376"/>
      <c r="VFX116" s="376"/>
      <c r="VFY116" s="376"/>
      <c r="VFZ116" s="376"/>
      <c r="VGA116" s="376"/>
      <c r="VGB116" s="376"/>
      <c r="VGC116" s="376"/>
      <c r="VGD116" s="376"/>
      <c r="VGE116" s="376"/>
      <c r="VGF116" s="376"/>
      <c r="VGG116" s="376"/>
      <c r="VGH116" s="376"/>
      <c r="VGI116" s="376"/>
      <c r="VGJ116" s="376"/>
      <c r="VGK116" s="376"/>
      <c r="VGL116" s="376"/>
      <c r="VGM116" s="376"/>
      <c r="VGN116" s="376"/>
      <c r="VGO116" s="376"/>
      <c r="VGP116" s="376"/>
      <c r="VGQ116" s="376"/>
      <c r="VGR116" s="376"/>
      <c r="VGS116" s="376"/>
      <c r="VGT116" s="376"/>
      <c r="VGU116" s="376"/>
      <c r="VGV116" s="376"/>
      <c r="VGW116" s="376"/>
      <c r="VGX116" s="376"/>
      <c r="VGY116" s="376"/>
      <c r="VGZ116" s="376"/>
      <c r="VHA116" s="376"/>
      <c r="VHB116" s="376"/>
      <c r="VHC116" s="376"/>
      <c r="VHD116" s="376"/>
      <c r="VHE116" s="376"/>
      <c r="VHF116" s="376"/>
      <c r="VHG116" s="376"/>
      <c r="VHH116" s="376"/>
      <c r="VHI116" s="376"/>
      <c r="VHJ116" s="376"/>
      <c r="VHK116" s="376"/>
      <c r="VHL116" s="376"/>
      <c r="VHM116" s="376"/>
      <c r="VHN116" s="376"/>
      <c r="VHO116" s="376"/>
      <c r="VHP116" s="376"/>
      <c r="VHQ116" s="376"/>
      <c r="VHR116" s="376"/>
      <c r="VHS116" s="376"/>
      <c r="VHT116" s="376"/>
      <c r="VHU116" s="376"/>
      <c r="VHV116" s="376"/>
      <c r="VHW116" s="376"/>
      <c r="VHX116" s="376"/>
      <c r="VHY116" s="376"/>
      <c r="VHZ116" s="376"/>
      <c r="VIA116" s="376"/>
      <c r="VIB116" s="376"/>
      <c r="VIC116" s="376"/>
      <c r="VID116" s="376"/>
      <c r="VIE116" s="376"/>
      <c r="VIF116" s="376"/>
      <c r="VIG116" s="376"/>
      <c r="VIH116" s="376"/>
      <c r="VII116" s="376"/>
      <c r="VIJ116" s="376"/>
      <c r="VIK116" s="376"/>
      <c r="VIL116" s="376"/>
      <c r="VIM116" s="376"/>
      <c r="VIN116" s="376"/>
      <c r="VIO116" s="376"/>
      <c r="VIP116" s="376"/>
      <c r="VIQ116" s="376"/>
      <c r="VIR116" s="376"/>
      <c r="VIS116" s="376"/>
      <c r="VIT116" s="376"/>
      <c r="VIU116" s="376"/>
      <c r="VIV116" s="376"/>
      <c r="VIW116" s="376"/>
      <c r="VIX116" s="376"/>
      <c r="VIY116" s="376"/>
      <c r="VIZ116" s="376"/>
      <c r="VJA116" s="376"/>
      <c r="VJB116" s="376"/>
      <c r="VJC116" s="376"/>
      <c r="VJD116" s="376"/>
      <c r="VJE116" s="376"/>
      <c r="VJF116" s="376"/>
      <c r="VJG116" s="376"/>
      <c r="VJH116" s="376"/>
      <c r="VJI116" s="376"/>
      <c r="VJJ116" s="376"/>
      <c r="VJK116" s="376"/>
      <c r="VJL116" s="376"/>
      <c r="VJM116" s="376"/>
      <c r="VJN116" s="376"/>
      <c r="VJO116" s="376"/>
      <c r="VJP116" s="376"/>
      <c r="VJQ116" s="376"/>
      <c r="VJR116" s="376"/>
      <c r="VJS116" s="376"/>
      <c r="VJT116" s="376"/>
      <c r="VJU116" s="376"/>
      <c r="VJV116" s="376"/>
      <c r="VJW116" s="376"/>
      <c r="VJX116" s="376"/>
      <c r="VJY116" s="376"/>
      <c r="VJZ116" s="376"/>
      <c r="VKA116" s="376"/>
      <c r="VKB116" s="376"/>
      <c r="VKC116" s="376"/>
      <c r="VKD116" s="376"/>
      <c r="VKE116" s="376"/>
      <c r="VKF116" s="376"/>
      <c r="VKG116" s="376"/>
      <c r="VKH116" s="376"/>
      <c r="VKI116" s="376"/>
      <c r="VKJ116" s="376"/>
      <c r="VKK116" s="376"/>
      <c r="VKL116" s="376"/>
      <c r="VKM116" s="376"/>
      <c r="VKN116" s="376"/>
      <c r="VKO116" s="376"/>
      <c r="VKP116" s="376"/>
      <c r="VKQ116" s="376"/>
      <c r="VKR116" s="376"/>
      <c r="VKS116" s="376"/>
      <c r="VKT116" s="376"/>
      <c r="VKU116" s="376"/>
      <c r="VKV116" s="376"/>
      <c r="VKW116" s="376"/>
      <c r="VKX116" s="376"/>
      <c r="VKY116" s="376"/>
      <c r="VKZ116" s="376"/>
      <c r="VLA116" s="376"/>
      <c r="VLB116" s="376"/>
      <c r="VLC116" s="376"/>
      <c r="VLD116" s="376"/>
      <c r="VLE116" s="376"/>
      <c r="VLF116" s="376"/>
      <c r="VLG116" s="376"/>
      <c r="VLH116" s="376"/>
      <c r="VLI116" s="376"/>
      <c r="VLJ116" s="376"/>
      <c r="VLK116" s="376"/>
      <c r="VLL116" s="376"/>
      <c r="VLM116" s="376"/>
      <c r="VLN116" s="376"/>
      <c r="VLO116" s="376"/>
      <c r="VLP116" s="376"/>
      <c r="VLQ116" s="376"/>
      <c r="VLR116" s="376"/>
      <c r="VLS116" s="376"/>
      <c r="VLT116" s="376"/>
      <c r="VLU116" s="376"/>
      <c r="VLV116" s="376"/>
      <c r="VLW116" s="376"/>
      <c r="VLX116" s="376"/>
      <c r="VLY116" s="376"/>
      <c r="VLZ116" s="376"/>
      <c r="VMA116" s="376"/>
      <c r="VMB116" s="376"/>
      <c r="VMC116" s="376"/>
      <c r="VMD116" s="376"/>
      <c r="VME116" s="376"/>
      <c r="VMF116" s="376"/>
      <c r="VMG116" s="376"/>
      <c r="VMH116" s="376"/>
      <c r="VMI116" s="376"/>
      <c r="VMJ116" s="376"/>
      <c r="VMK116" s="376"/>
      <c r="VML116" s="376"/>
      <c r="VMM116" s="376"/>
      <c r="VMN116" s="376"/>
      <c r="VMO116" s="376"/>
      <c r="VMP116" s="376"/>
      <c r="VMQ116" s="376"/>
      <c r="VMR116" s="376"/>
      <c r="VMS116" s="376"/>
      <c r="VMT116" s="376"/>
      <c r="VMU116" s="376"/>
      <c r="VMV116" s="376"/>
      <c r="VMW116" s="376"/>
      <c r="VMX116" s="376"/>
      <c r="VMY116" s="376"/>
      <c r="VMZ116" s="376"/>
      <c r="VNA116" s="376"/>
      <c r="VNB116" s="376"/>
      <c r="VNC116" s="376"/>
      <c r="VND116" s="376"/>
      <c r="VNE116" s="376"/>
      <c r="VNF116" s="376"/>
      <c r="VNG116" s="376"/>
      <c r="VNH116" s="376"/>
      <c r="VNI116" s="376"/>
      <c r="VNJ116" s="376"/>
      <c r="VNK116" s="376"/>
      <c r="VNL116" s="376"/>
      <c r="VNM116" s="376"/>
      <c r="VNN116" s="376"/>
      <c r="VNO116" s="376"/>
      <c r="VNP116" s="376"/>
      <c r="VNQ116" s="376"/>
      <c r="VNR116" s="376"/>
      <c r="VNS116" s="376"/>
      <c r="VNT116" s="376"/>
      <c r="VNU116" s="376"/>
      <c r="VNV116" s="376"/>
      <c r="VNW116" s="376"/>
      <c r="VNX116" s="376"/>
      <c r="VNY116" s="376"/>
      <c r="VNZ116" s="376"/>
      <c r="VOA116" s="376"/>
      <c r="VOB116" s="376"/>
      <c r="VOC116" s="376"/>
      <c r="VOD116" s="376"/>
      <c r="VOE116" s="376"/>
      <c r="VOF116" s="376"/>
      <c r="VOG116" s="376"/>
      <c r="VOH116" s="376"/>
      <c r="VOI116" s="376"/>
      <c r="VOJ116" s="376"/>
      <c r="VOK116" s="376"/>
      <c r="VOL116" s="376"/>
      <c r="VOM116" s="376"/>
      <c r="VON116" s="376"/>
      <c r="VOO116" s="376"/>
      <c r="VOP116" s="376"/>
      <c r="VOQ116" s="376"/>
      <c r="VOR116" s="376"/>
      <c r="VOS116" s="376"/>
      <c r="VOT116" s="376"/>
      <c r="VOU116" s="376"/>
      <c r="VOV116" s="376"/>
      <c r="VOW116" s="376"/>
      <c r="VOX116" s="376"/>
      <c r="VOY116" s="376"/>
      <c r="VOZ116" s="376"/>
      <c r="VPA116" s="376"/>
      <c r="VPB116" s="376"/>
      <c r="VPC116" s="376"/>
      <c r="VPD116" s="376"/>
      <c r="VPE116" s="376"/>
      <c r="VPF116" s="376"/>
      <c r="VPG116" s="376"/>
      <c r="VPH116" s="376"/>
      <c r="VPI116" s="376"/>
      <c r="VPJ116" s="376"/>
      <c r="VPK116" s="376"/>
      <c r="VPL116" s="376"/>
      <c r="VPM116" s="376"/>
      <c r="VPN116" s="376"/>
      <c r="VPO116" s="376"/>
      <c r="VPP116" s="376"/>
      <c r="VPQ116" s="376"/>
      <c r="VPR116" s="376"/>
      <c r="VPS116" s="376"/>
      <c r="VPT116" s="376"/>
      <c r="VPU116" s="376"/>
      <c r="VPV116" s="376"/>
      <c r="VPW116" s="376"/>
      <c r="VPX116" s="376"/>
      <c r="VPY116" s="376"/>
      <c r="VPZ116" s="376"/>
      <c r="VQA116" s="376"/>
      <c r="VQB116" s="376"/>
      <c r="VQC116" s="376"/>
      <c r="VQD116" s="376"/>
      <c r="VQE116" s="376"/>
      <c r="VQF116" s="376"/>
      <c r="VQG116" s="376"/>
      <c r="VQH116" s="376"/>
      <c r="VQI116" s="376"/>
      <c r="VQJ116" s="376"/>
      <c r="VQK116" s="376"/>
      <c r="VQL116" s="376"/>
      <c r="VQM116" s="376"/>
      <c r="VQN116" s="376"/>
      <c r="VQO116" s="376"/>
      <c r="VQP116" s="376"/>
      <c r="VQQ116" s="376"/>
      <c r="VQR116" s="376"/>
      <c r="VQS116" s="376"/>
      <c r="VQT116" s="376"/>
      <c r="VQU116" s="376"/>
      <c r="VQV116" s="376"/>
      <c r="VQW116" s="376"/>
      <c r="VQX116" s="376"/>
      <c r="VQY116" s="376"/>
      <c r="VQZ116" s="376"/>
      <c r="VRA116" s="376"/>
      <c r="VRB116" s="376"/>
      <c r="VRC116" s="376"/>
      <c r="VRD116" s="376"/>
      <c r="VRE116" s="376"/>
      <c r="VRF116" s="376"/>
      <c r="VRG116" s="376"/>
      <c r="VRH116" s="376"/>
      <c r="VRI116" s="376"/>
      <c r="VRJ116" s="376"/>
      <c r="VRK116" s="376"/>
      <c r="VRL116" s="376"/>
      <c r="VRM116" s="376"/>
      <c r="VRN116" s="376"/>
      <c r="VRO116" s="376"/>
      <c r="VRP116" s="376"/>
      <c r="VRQ116" s="376"/>
      <c r="VRR116" s="376"/>
      <c r="VRS116" s="376"/>
      <c r="VRT116" s="376"/>
      <c r="VRU116" s="376"/>
      <c r="VRV116" s="376"/>
      <c r="VRW116" s="376"/>
      <c r="VRX116" s="376"/>
      <c r="VRY116" s="376"/>
      <c r="VRZ116" s="376"/>
      <c r="VSA116" s="376"/>
      <c r="VSB116" s="376"/>
      <c r="VSC116" s="376"/>
      <c r="VSD116" s="376"/>
      <c r="VSE116" s="376"/>
      <c r="VSF116" s="376"/>
      <c r="VSG116" s="376"/>
      <c r="VSH116" s="376"/>
      <c r="VSI116" s="376"/>
      <c r="VSJ116" s="376"/>
      <c r="VSK116" s="376"/>
      <c r="VSL116" s="376"/>
      <c r="VSM116" s="376"/>
      <c r="VSN116" s="376"/>
      <c r="VSO116" s="376"/>
      <c r="VSP116" s="376"/>
      <c r="VSQ116" s="376"/>
      <c r="VSR116" s="376"/>
      <c r="VSS116" s="376"/>
      <c r="VST116" s="376"/>
      <c r="VSU116" s="376"/>
      <c r="VSV116" s="376"/>
      <c r="VSW116" s="376"/>
      <c r="VSX116" s="376"/>
      <c r="VSY116" s="376"/>
      <c r="VSZ116" s="376"/>
      <c r="VTA116" s="376"/>
      <c r="VTB116" s="376"/>
      <c r="VTC116" s="376"/>
      <c r="VTD116" s="376"/>
      <c r="VTE116" s="376"/>
      <c r="VTF116" s="376"/>
      <c r="VTG116" s="376"/>
      <c r="VTH116" s="376"/>
      <c r="VTI116" s="376"/>
      <c r="VTJ116" s="376"/>
      <c r="VTK116" s="376"/>
      <c r="VTL116" s="376"/>
      <c r="VTM116" s="376"/>
      <c r="VTN116" s="376"/>
      <c r="VTO116" s="376"/>
      <c r="VTP116" s="376"/>
      <c r="VTQ116" s="376"/>
      <c r="VTR116" s="376"/>
      <c r="VTS116" s="376"/>
      <c r="VTT116" s="376"/>
      <c r="VTU116" s="376"/>
      <c r="VTV116" s="376"/>
      <c r="VTW116" s="376"/>
      <c r="VTX116" s="376"/>
      <c r="VTY116" s="376"/>
      <c r="VTZ116" s="376"/>
      <c r="VUA116" s="376"/>
      <c r="VUB116" s="376"/>
      <c r="VUC116" s="376"/>
      <c r="VUD116" s="376"/>
      <c r="VUE116" s="376"/>
      <c r="VUF116" s="376"/>
      <c r="VUG116" s="376"/>
      <c r="VUH116" s="376"/>
      <c r="VUI116" s="376"/>
      <c r="VUJ116" s="376"/>
      <c r="VUK116" s="376"/>
      <c r="VUL116" s="376"/>
      <c r="VUM116" s="376"/>
      <c r="VUN116" s="376"/>
      <c r="VUO116" s="376"/>
      <c r="VUP116" s="376"/>
      <c r="VUQ116" s="376"/>
      <c r="VUR116" s="376"/>
      <c r="VUS116" s="376"/>
      <c r="VUT116" s="376"/>
      <c r="VUU116" s="376"/>
      <c r="VUV116" s="376"/>
      <c r="VUW116" s="376"/>
      <c r="VUX116" s="376"/>
      <c r="VUY116" s="376"/>
      <c r="VUZ116" s="376"/>
      <c r="VVA116" s="376"/>
      <c r="VVB116" s="376"/>
      <c r="VVC116" s="376"/>
      <c r="VVD116" s="376"/>
      <c r="VVE116" s="376"/>
      <c r="VVF116" s="376"/>
      <c r="VVG116" s="376"/>
      <c r="VVH116" s="376"/>
      <c r="VVI116" s="376"/>
      <c r="VVJ116" s="376"/>
      <c r="VVK116" s="376"/>
      <c r="VVL116" s="376"/>
      <c r="VVM116" s="376"/>
      <c r="VVN116" s="376"/>
      <c r="VVO116" s="376"/>
      <c r="VVP116" s="376"/>
      <c r="VVQ116" s="376"/>
      <c r="VVR116" s="376"/>
      <c r="VVS116" s="376"/>
      <c r="VVT116" s="376"/>
      <c r="VVU116" s="376"/>
      <c r="VVV116" s="376"/>
      <c r="VVW116" s="376"/>
      <c r="VVX116" s="376"/>
      <c r="VVY116" s="376"/>
      <c r="VVZ116" s="376"/>
      <c r="VWA116" s="376"/>
      <c r="VWB116" s="376"/>
      <c r="VWC116" s="376"/>
      <c r="VWD116" s="376"/>
      <c r="VWE116" s="376"/>
      <c r="VWF116" s="376"/>
      <c r="VWG116" s="376"/>
      <c r="VWH116" s="376"/>
      <c r="VWI116" s="376"/>
      <c r="VWJ116" s="376"/>
      <c r="VWK116" s="376"/>
      <c r="VWL116" s="376"/>
      <c r="VWM116" s="376"/>
      <c r="VWN116" s="376"/>
      <c r="VWO116" s="376"/>
      <c r="VWP116" s="376"/>
      <c r="VWQ116" s="376"/>
      <c r="VWR116" s="376"/>
      <c r="VWS116" s="376"/>
      <c r="VWT116" s="376"/>
      <c r="VWU116" s="376"/>
      <c r="VWV116" s="376"/>
      <c r="VWW116" s="376"/>
      <c r="VWX116" s="376"/>
      <c r="VWY116" s="376"/>
      <c r="VWZ116" s="376"/>
      <c r="VXA116" s="376"/>
      <c r="VXB116" s="376"/>
      <c r="VXC116" s="376"/>
      <c r="VXD116" s="376"/>
      <c r="VXE116" s="376"/>
      <c r="VXF116" s="376"/>
      <c r="VXG116" s="376"/>
      <c r="VXH116" s="376"/>
      <c r="VXI116" s="376"/>
      <c r="VXJ116" s="376"/>
      <c r="VXK116" s="376"/>
      <c r="VXL116" s="376"/>
      <c r="VXM116" s="376"/>
      <c r="VXN116" s="376"/>
      <c r="VXO116" s="376"/>
      <c r="VXP116" s="376"/>
      <c r="VXQ116" s="376"/>
      <c r="VXR116" s="376"/>
      <c r="VXS116" s="376"/>
      <c r="VXT116" s="376"/>
      <c r="VXU116" s="376"/>
      <c r="VXV116" s="376"/>
      <c r="VXW116" s="376"/>
      <c r="VXX116" s="376"/>
      <c r="VXY116" s="376"/>
      <c r="VXZ116" s="376"/>
      <c r="VYA116" s="376"/>
      <c r="VYB116" s="376"/>
      <c r="VYC116" s="376"/>
      <c r="VYD116" s="376"/>
      <c r="VYE116" s="376"/>
      <c r="VYF116" s="376"/>
      <c r="VYG116" s="376"/>
      <c r="VYH116" s="376"/>
      <c r="VYI116" s="376"/>
      <c r="VYJ116" s="376"/>
      <c r="VYK116" s="376"/>
      <c r="VYL116" s="376"/>
      <c r="VYM116" s="376"/>
      <c r="VYN116" s="376"/>
      <c r="VYO116" s="376"/>
      <c r="VYP116" s="376"/>
      <c r="VYQ116" s="376"/>
      <c r="VYR116" s="376"/>
      <c r="VYS116" s="376"/>
      <c r="VYT116" s="376"/>
      <c r="VYU116" s="376"/>
      <c r="VYV116" s="376"/>
      <c r="VYW116" s="376"/>
      <c r="VYX116" s="376"/>
      <c r="VYY116" s="376"/>
      <c r="VYZ116" s="376"/>
      <c r="VZA116" s="376"/>
      <c r="VZB116" s="376"/>
      <c r="VZC116" s="376"/>
      <c r="VZD116" s="376"/>
      <c r="VZE116" s="376"/>
      <c r="VZF116" s="376"/>
      <c r="VZG116" s="376"/>
      <c r="VZH116" s="376"/>
      <c r="VZI116" s="376"/>
      <c r="VZJ116" s="376"/>
      <c r="VZK116" s="376"/>
      <c r="VZL116" s="376"/>
      <c r="VZM116" s="376"/>
      <c r="VZN116" s="376"/>
      <c r="VZO116" s="376"/>
      <c r="VZP116" s="376"/>
      <c r="VZQ116" s="376"/>
      <c r="VZR116" s="376"/>
      <c r="VZS116" s="376"/>
      <c r="VZT116" s="376"/>
      <c r="VZU116" s="376"/>
      <c r="VZV116" s="376"/>
      <c r="VZW116" s="376"/>
      <c r="VZX116" s="376"/>
      <c r="VZY116" s="376"/>
      <c r="VZZ116" s="376"/>
      <c r="WAA116" s="376"/>
      <c r="WAB116" s="376"/>
      <c r="WAC116" s="376"/>
      <c r="WAD116" s="376"/>
      <c r="WAE116" s="376"/>
      <c r="WAF116" s="376"/>
      <c r="WAG116" s="376"/>
      <c r="WAH116" s="376"/>
      <c r="WAI116" s="376"/>
      <c r="WAJ116" s="376"/>
      <c r="WAK116" s="376"/>
      <c r="WAL116" s="376"/>
      <c r="WAM116" s="376"/>
      <c r="WAN116" s="376"/>
      <c r="WAO116" s="376"/>
      <c r="WAP116" s="376"/>
      <c r="WAQ116" s="376"/>
      <c r="WAR116" s="376"/>
      <c r="WAS116" s="376"/>
      <c r="WAT116" s="376"/>
      <c r="WAU116" s="376"/>
      <c r="WAV116" s="376"/>
      <c r="WAW116" s="376"/>
      <c r="WAX116" s="376"/>
      <c r="WAY116" s="376"/>
      <c r="WAZ116" s="376"/>
      <c r="WBA116" s="376"/>
      <c r="WBB116" s="376"/>
      <c r="WBC116" s="376"/>
      <c r="WBD116" s="376"/>
      <c r="WBE116" s="376"/>
      <c r="WBF116" s="376"/>
      <c r="WBG116" s="376"/>
      <c r="WBH116" s="376"/>
      <c r="WBI116" s="376"/>
      <c r="WBJ116" s="376"/>
      <c r="WBK116" s="376"/>
      <c r="WBL116" s="376"/>
      <c r="WBM116" s="376"/>
      <c r="WBN116" s="376"/>
      <c r="WBO116" s="376"/>
      <c r="WBP116" s="376"/>
      <c r="WBQ116" s="376"/>
      <c r="WBR116" s="376"/>
      <c r="WBS116" s="376"/>
      <c r="WBT116" s="376"/>
      <c r="WBU116" s="376"/>
      <c r="WBV116" s="376"/>
      <c r="WBW116" s="376"/>
      <c r="WBX116" s="376"/>
      <c r="WBY116" s="376"/>
      <c r="WBZ116" s="376"/>
      <c r="WCA116" s="376"/>
      <c r="WCB116" s="376"/>
      <c r="WCC116" s="376"/>
      <c r="WCD116" s="376"/>
      <c r="WCE116" s="376"/>
      <c r="WCF116" s="376"/>
      <c r="WCG116" s="376"/>
      <c r="WCH116" s="376"/>
      <c r="WCI116" s="376"/>
      <c r="WCJ116" s="376"/>
      <c r="WCK116" s="376"/>
      <c r="WCL116" s="376"/>
      <c r="WCM116" s="376"/>
      <c r="WCN116" s="376"/>
      <c r="WCO116" s="376"/>
      <c r="WCP116" s="376"/>
      <c r="WCQ116" s="376"/>
      <c r="WCR116" s="376"/>
      <c r="WCS116" s="376"/>
      <c r="WCT116" s="376"/>
      <c r="WCU116" s="376"/>
      <c r="WCV116" s="376"/>
      <c r="WCW116" s="376"/>
      <c r="WCX116" s="376"/>
      <c r="WCY116" s="376"/>
      <c r="WCZ116" s="376"/>
      <c r="WDA116" s="376"/>
      <c r="WDB116" s="376"/>
      <c r="WDC116" s="376"/>
      <c r="WDD116" s="376"/>
      <c r="WDE116" s="376"/>
      <c r="WDF116" s="376"/>
      <c r="WDG116" s="376"/>
      <c r="WDH116" s="376"/>
      <c r="WDI116" s="376"/>
      <c r="WDJ116" s="376"/>
      <c r="WDK116" s="376"/>
      <c r="WDL116" s="376"/>
      <c r="WDM116" s="376"/>
      <c r="WDN116" s="376"/>
      <c r="WDO116" s="376"/>
      <c r="WDP116" s="376"/>
      <c r="WDQ116" s="376"/>
      <c r="WDR116" s="376"/>
      <c r="WDS116" s="376"/>
      <c r="WDT116" s="376"/>
      <c r="WDU116" s="376"/>
      <c r="WDV116" s="376"/>
      <c r="WDW116" s="376"/>
      <c r="WDX116" s="376"/>
      <c r="WDY116" s="376"/>
      <c r="WDZ116" s="376"/>
      <c r="WEA116" s="376"/>
      <c r="WEB116" s="376"/>
      <c r="WEC116" s="376"/>
      <c r="WED116" s="376"/>
      <c r="WEE116" s="376"/>
      <c r="WEF116" s="376"/>
      <c r="WEG116" s="376"/>
      <c r="WEH116" s="376"/>
      <c r="WEI116" s="376"/>
      <c r="WEJ116" s="376"/>
      <c r="WEK116" s="376"/>
      <c r="WEL116" s="376"/>
      <c r="WEM116" s="376"/>
      <c r="WEN116" s="376"/>
      <c r="WEO116" s="376"/>
      <c r="WEP116" s="376"/>
      <c r="WEQ116" s="376"/>
      <c r="WER116" s="376"/>
      <c r="WES116" s="376"/>
      <c r="WET116" s="376"/>
      <c r="WEU116" s="376"/>
      <c r="WEV116" s="376"/>
      <c r="WEW116" s="376"/>
      <c r="WEX116" s="376"/>
      <c r="WEY116" s="376"/>
      <c r="WEZ116" s="376"/>
      <c r="WFA116" s="376"/>
      <c r="WFB116" s="376"/>
      <c r="WFC116" s="376"/>
      <c r="WFD116" s="376"/>
      <c r="WFE116" s="376"/>
      <c r="WFF116" s="376"/>
      <c r="WFG116" s="376"/>
      <c r="WFH116" s="376"/>
      <c r="WFI116" s="376"/>
      <c r="WFJ116" s="376"/>
      <c r="WFK116" s="376"/>
      <c r="WFL116" s="376"/>
      <c r="WFM116" s="376"/>
      <c r="WFN116" s="376"/>
      <c r="WFO116" s="376"/>
      <c r="WFP116" s="376"/>
      <c r="WFQ116" s="376"/>
      <c r="WFR116" s="376"/>
      <c r="WFS116" s="376"/>
      <c r="WFT116" s="376"/>
      <c r="WFU116" s="376"/>
      <c r="WFV116" s="376"/>
      <c r="WFW116" s="376"/>
      <c r="WFX116" s="376"/>
      <c r="WFY116" s="376"/>
      <c r="WFZ116" s="376"/>
      <c r="WGA116" s="376"/>
      <c r="WGB116" s="376"/>
      <c r="WGC116" s="376"/>
      <c r="WGD116" s="376"/>
      <c r="WGE116" s="376"/>
      <c r="WGF116" s="376"/>
      <c r="WGG116" s="376"/>
      <c r="WGH116" s="376"/>
      <c r="WGI116" s="376"/>
      <c r="WGJ116" s="376"/>
      <c r="WGK116" s="376"/>
      <c r="WGL116" s="376"/>
      <c r="WGM116" s="376"/>
      <c r="WGN116" s="376"/>
      <c r="WGO116" s="376"/>
      <c r="WGP116" s="376"/>
      <c r="WGQ116" s="376"/>
      <c r="WGR116" s="376"/>
      <c r="WGS116" s="376"/>
      <c r="WGT116" s="376"/>
      <c r="WGU116" s="376"/>
      <c r="WGV116" s="376"/>
      <c r="WGW116" s="376"/>
      <c r="WGX116" s="376"/>
      <c r="WGY116" s="376"/>
      <c r="WGZ116" s="376"/>
      <c r="WHA116" s="376"/>
      <c r="WHB116" s="376"/>
      <c r="WHC116" s="376"/>
      <c r="WHD116" s="376"/>
      <c r="WHE116" s="376"/>
      <c r="WHF116" s="376"/>
      <c r="WHG116" s="376"/>
      <c r="WHH116" s="376"/>
      <c r="WHI116" s="376"/>
      <c r="WHJ116" s="376"/>
      <c r="WHK116" s="376"/>
      <c r="WHL116" s="376"/>
      <c r="WHM116" s="376"/>
      <c r="WHN116" s="376"/>
      <c r="WHO116" s="376"/>
      <c r="WHP116" s="376"/>
      <c r="WHQ116" s="376"/>
      <c r="WHR116" s="376"/>
      <c r="WHS116" s="376"/>
      <c r="WHT116" s="376"/>
      <c r="WHU116" s="376"/>
      <c r="WHV116" s="376"/>
      <c r="WHW116" s="376"/>
      <c r="WHX116" s="376"/>
      <c r="WHY116" s="376"/>
      <c r="WHZ116" s="376"/>
      <c r="WIA116" s="376"/>
      <c r="WIB116" s="376"/>
      <c r="WIC116" s="376"/>
      <c r="WID116" s="376"/>
      <c r="WIE116" s="376"/>
      <c r="WIF116" s="376"/>
      <c r="WIG116" s="376"/>
      <c r="WIH116" s="376"/>
      <c r="WII116" s="376"/>
      <c r="WIJ116" s="376"/>
      <c r="WIK116" s="376"/>
      <c r="WIL116" s="376"/>
      <c r="WIM116" s="376"/>
      <c r="WIN116" s="376"/>
      <c r="WIO116" s="376"/>
      <c r="WIP116" s="376"/>
      <c r="WIQ116" s="376"/>
      <c r="WIR116" s="376"/>
      <c r="WIS116" s="376"/>
      <c r="WIT116" s="376"/>
      <c r="WIU116" s="376"/>
      <c r="WIV116" s="376"/>
      <c r="WIW116" s="376"/>
      <c r="WIX116" s="376"/>
      <c r="WIY116" s="376"/>
      <c r="WIZ116" s="376"/>
      <c r="WJA116" s="376"/>
      <c r="WJB116" s="376"/>
      <c r="WJC116" s="376"/>
      <c r="WJD116" s="376"/>
      <c r="WJE116" s="376"/>
      <c r="WJF116" s="376"/>
      <c r="WJG116" s="376"/>
      <c r="WJH116" s="376"/>
      <c r="WJI116" s="376"/>
      <c r="WJJ116" s="376"/>
      <c r="WJK116" s="376"/>
      <c r="WJL116" s="376"/>
      <c r="WJM116" s="376"/>
      <c r="WJN116" s="376"/>
      <c r="WJO116" s="376"/>
      <c r="WJP116" s="376"/>
      <c r="WJQ116" s="376"/>
      <c r="WJR116" s="376"/>
      <c r="WJS116" s="376"/>
      <c r="WJT116" s="376"/>
      <c r="WJU116" s="376"/>
      <c r="WJV116" s="376"/>
      <c r="WJW116" s="376"/>
      <c r="WJX116" s="376"/>
      <c r="WJY116" s="376"/>
      <c r="WJZ116" s="376"/>
      <c r="WKA116" s="376"/>
      <c r="WKB116" s="376"/>
      <c r="WKC116" s="376"/>
      <c r="WKD116" s="376"/>
      <c r="WKE116" s="376"/>
      <c r="WKF116" s="376"/>
      <c r="WKG116" s="376"/>
      <c r="WKH116" s="376"/>
      <c r="WKI116" s="376"/>
      <c r="WKJ116" s="376"/>
      <c r="WKK116" s="376"/>
      <c r="WKL116" s="376"/>
      <c r="WKM116" s="376"/>
      <c r="WKN116" s="376"/>
      <c r="WKO116" s="376"/>
      <c r="WKP116" s="376"/>
      <c r="WKQ116" s="376"/>
      <c r="WKR116" s="376"/>
      <c r="WKS116" s="376"/>
      <c r="WKT116" s="376"/>
      <c r="WKU116" s="376"/>
      <c r="WKV116" s="376"/>
      <c r="WKW116" s="376"/>
      <c r="WKX116" s="376"/>
      <c r="WKY116" s="376"/>
      <c r="WKZ116" s="376"/>
      <c r="WLA116" s="376"/>
      <c r="WLB116" s="376"/>
      <c r="WLC116" s="376"/>
      <c r="WLD116" s="376"/>
      <c r="WLE116" s="376"/>
      <c r="WLF116" s="376"/>
      <c r="WLG116" s="376"/>
      <c r="WLH116" s="376"/>
      <c r="WLI116" s="376"/>
      <c r="WLJ116" s="376"/>
      <c r="WLK116" s="376"/>
      <c r="WLL116" s="376"/>
      <c r="WLM116" s="376"/>
      <c r="WLN116" s="376"/>
      <c r="WLO116" s="376"/>
      <c r="WLP116" s="376"/>
      <c r="WLQ116" s="376"/>
      <c r="WLR116" s="376"/>
      <c r="WLS116" s="376"/>
      <c r="WLT116" s="376"/>
      <c r="WLU116" s="376"/>
      <c r="WLV116" s="376"/>
      <c r="WLW116" s="376"/>
      <c r="WLX116" s="376"/>
      <c r="WLY116" s="376"/>
      <c r="WLZ116" s="376"/>
      <c r="WMA116" s="376"/>
      <c r="WMB116" s="376"/>
      <c r="WMC116" s="376"/>
      <c r="WMD116" s="376"/>
      <c r="WME116" s="376"/>
      <c r="WMF116" s="376"/>
      <c r="WMG116" s="376"/>
      <c r="WMH116" s="376"/>
      <c r="WMI116" s="376"/>
      <c r="WMJ116" s="376"/>
      <c r="WMK116" s="376"/>
      <c r="WML116" s="376"/>
      <c r="WMM116" s="376"/>
      <c r="WMN116" s="376"/>
      <c r="WMO116" s="376"/>
      <c r="WMP116" s="376"/>
      <c r="WMQ116" s="376"/>
      <c r="WMR116" s="376"/>
      <c r="WMS116" s="376"/>
      <c r="WMT116" s="376"/>
      <c r="WMU116" s="376"/>
      <c r="WMV116" s="376"/>
      <c r="WMW116" s="376"/>
      <c r="WMX116" s="376"/>
      <c r="WMY116" s="376"/>
      <c r="WMZ116" s="376"/>
      <c r="WNA116" s="376"/>
      <c r="WNB116" s="376"/>
      <c r="WNC116" s="376"/>
      <c r="WND116" s="376"/>
      <c r="WNE116" s="376"/>
      <c r="WNF116" s="376"/>
      <c r="WNG116" s="376"/>
      <c r="WNH116" s="376"/>
      <c r="WNI116" s="376"/>
      <c r="WNJ116" s="376"/>
      <c r="WNK116" s="376"/>
      <c r="WNL116" s="376"/>
      <c r="WNM116" s="376"/>
      <c r="WNN116" s="376"/>
      <c r="WNO116" s="376"/>
      <c r="WNP116" s="376"/>
      <c r="WNQ116" s="376"/>
      <c r="WNR116" s="376"/>
      <c r="WNS116" s="376"/>
      <c r="WNT116" s="376"/>
      <c r="WNU116" s="376"/>
      <c r="WNV116" s="376"/>
      <c r="WNW116" s="376"/>
      <c r="WNX116" s="376"/>
      <c r="WNY116" s="376"/>
      <c r="WNZ116" s="376"/>
      <c r="WOA116" s="376"/>
      <c r="WOB116" s="376"/>
      <c r="WOC116" s="376"/>
      <c r="WOD116" s="376"/>
      <c r="WOE116" s="376"/>
      <c r="WOF116" s="376"/>
      <c r="WOG116" s="376"/>
      <c r="WOH116" s="376"/>
      <c r="WOI116" s="376"/>
      <c r="WOJ116" s="376"/>
      <c r="WOK116" s="376"/>
      <c r="WOL116" s="376"/>
      <c r="WOM116" s="376"/>
      <c r="WON116" s="376"/>
      <c r="WOO116" s="376"/>
      <c r="WOP116" s="376"/>
      <c r="WOQ116" s="376"/>
      <c r="WOR116" s="376"/>
      <c r="WOS116" s="376"/>
      <c r="WOT116" s="376"/>
      <c r="WOU116" s="376"/>
      <c r="WOV116" s="376"/>
      <c r="WOW116" s="376"/>
      <c r="WOX116" s="376"/>
      <c r="WOY116" s="376"/>
      <c r="WOZ116" s="376"/>
      <c r="WPA116" s="376"/>
      <c r="WPB116" s="376"/>
      <c r="WPC116" s="376"/>
      <c r="WPD116" s="376"/>
      <c r="WPE116" s="376"/>
      <c r="WPF116" s="376"/>
      <c r="WPG116" s="376"/>
      <c r="WPH116" s="376"/>
      <c r="WPI116" s="376"/>
      <c r="WPJ116" s="376"/>
      <c r="WPK116" s="376"/>
      <c r="WPL116" s="376"/>
      <c r="WPM116" s="376"/>
      <c r="WPN116" s="376"/>
      <c r="WPO116" s="376"/>
      <c r="WPP116" s="376"/>
      <c r="WPQ116" s="376"/>
      <c r="WPR116" s="376"/>
      <c r="WPS116" s="376"/>
      <c r="WPT116" s="376"/>
      <c r="WPU116" s="376"/>
      <c r="WPV116" s="376"/>
      <c r="WPW116" s="376"/>
      <c r="WPX116" s="376"/>
      <c r="WPY116" s="376"/>
      <c r="WPZ116" s="376"/>
      <c r="WQA116" s="376"/>
      <c r="WQB116" s="376"/>
      <c r="WQC116" s="376"/>
      <c r="WQD116" s="376"/>
      <c r="WQE116" s="376"/>
      <c r="WQF116" s="376"/>
      <c r="WQG116" s="376"/>
      <c r="WQH116" s="376"/>
      <c r="WQI116" s="376"/>
      <c r="WQJ116" s="376"/>
      <c r="WQK116" s="376"/>
      <c r="WQL116" s="376"/>
      <c r="WQM116" s="376"/>
      <c r="WQN116" s="376"/>
      <c r="WQO116" s="376"/>
      <c r="WQP116" s="376"/>
      <c r="WQQ116" s="376"/>
      <c r="WQR116" s="376"/>
      <c r="WQS116" s="376"/>
      <c r="WQT116" s="376"/>
      <c r="WQU116" s="376"/>
      <c r="WQV116" s="376"/>
      <c r="WQW116" s="376"/>
      <c r="WQX116" s="376"/>
      <c r="WQY116" s="376"/>
      <c r="WQZ116" s="376"/>
      <c r="WRA116" s="376"/>
      <c r="WRB116" s="376"/>
      <c r="WRC116" s="376"/>
      <c r="WRD116" s="376"/>
      <c r="WRE116" s="376"/>
      <c r="WRF116" s="376"/>
      <c r="WRG116" s="376"/>
      <c r="WRH116" s="376"/>
      <c r="WRI116" s="376"/>
      <c r="WRJ116" s="376"/>
      <c r="WRK116" s="376"/>
      <c r="WRL116" s="376"/>
      <c r="WRM116" s="376"/>
      <c r="WRN116" s="376"/>
      <c r="WRO116" s="376"/>
      <c r="WRP116" s="376"/>
      <c r="WRQ116" s="376"/>
      <c r="WRR116" s="376"/>
      <c r="WRS116" s="376"/>
      <c r="WRT116" s="376"/>
      <c r="WRU116" s="376"/>
      <c r="WRV116" s="376"/>
      <c r="WRW116" s="376"/>
      <c r="WRX116" s="376"/>
      <c r="WRY116" s="376"/>
      <c r="WRZ116" s="376"/>
      <c r="WSA116" s="376"/>
      <c r="WSB116" s="376"/>
      <c r="WSC116" s="376"/>
      <c r="WSD116" s="376"/>
      <c r="WSE116" s="376"/>
      <c r="WSF116" s="376"/>
      <c r="WSG116" s="376"/>
      <c r="WSH116" s="376"/>
      <c r="WSI116" s="376"/>
      <c r="WSJ116" s="376"/>
      <c r="WSK116" s="376"/>
      <c r="WSL116" s="376"/>
      <c r="WSM116" s="376"/>
      <c r="WSN116" s="376"/>
      <c r="WSO116" s="376"/>
      <c r="WSP116" s="376"/>
      <c r="WSQ116" s="376"/>
      <c r="WSR116" s="376"/>
      <c r="WSS116" s="376"/>
      <c r="WST116" s="376"/>
      <c r="WSU116" s="376"/>
      <c r="WSV116" s="376"/>
      <c r="WSW116" s="376"/>
      <c r="WSX116" s="376"/>
      <c r="WSY116" s="376"/>
      <c r="WSZ116" s="376"/>
      <c r="WTA116" s="376"/>
      <c r="WTB116" s="376"/>
      <c r="WTC116" s="376"/>
      <c r="WTD116" s="376"/>
      <c r="WTE116" s="376"/>
      <c r="WTF116" s="376"/>
      <c r="WTG116" s="376"/>
      <c r="WTH116" s="376"/>
      <c r="WTI116" s="376"/>
      <c r="WTJ116" s="376"/>
      <c r="WTK116" s="376"/>
      <c r="WTL116" s="376"/>
      <c r="WTM116" s="376"/>
      <c r="WTN116" s="376"/>
      <c r="WTO116" s="376"/>
      <c r="WTP116" s="376"/>
      <c r="WTQ116" s="376"/>
      <c r="WTR116" s="376"/>
      <c r="WTS116" s="376"/>
      <c r="WTT116" s="376"/>
      <c r="WTU116" s="376"/>
      <c r="WTV116" s="376"/>
      <c r="WTW116" s="376"/>
      <c r="WTX116" s="376"/>
      <c r="WTY116" s="376"/>
      <c r="WTZ116" s="376"/>
      <c r="WUA116" s="376"/>
      <c r="WUB116" s="376"/>
      <c r="WUC116" s="376"/>
      <c r="WUD116" s="376"/>
      <c r="WUE116" s="376"/>
      <c r="WUF116" s="376"/>
      <c r="WUG116" s="376"/>
      <c r="WUH116" s="376"/>
      <c r="WUI116" s="376"/>
      <c r="WUJ116" s="376"/>
      <c r="WUK116" s="376"/>
      <c r="WUL116" s="376"/>
      <c r="WUM116" s="376"/>
      <c r="WUN116" s="376"/>
      <c r="WUO116" s="376"/>
      <c r="WUP116" s="376"/>
      <c r="WUQ116" s="376"/>
      <c r="WUR116" s="376"/>
      <c r="WUS116" s="376"/>
      <c r="WUT116" s="376"/>
      <c r="WUU116" s="376"/>
      <c r="WUV116" s="376"/>
      <c r="WUW116" s="376"/>
      <c r="WUX116" s="376"/>
      <c r="WUY116" s="376"/>
      <c r="WUZ116" s="376"/>
      <c r="WVA116" s="376"/>
      <c r="WVB116" s="376"/>
      <c r="WVC116" s="376"/>
      <c r="WVD116" s="376"/>
      <c r="WVE116" s="376"/>
      <c r="WVF116" s="376"/>
      <c r="WVG116" s="376"/>
      <c r="WVH116" s="376"/>
      <c r="WVI116" s="376"/>
      <c r="WVJ116" s="376"/>
      <c r="WVK116" s="376"/>
      <c r="WVL116" s="376"/>
      <c r="WVM116" s="376"/>
      <c r="WVN116" s="376"/>
      <c r="WVO116" s="376"/>
      <c r="WVP116" s="376"/>
      <c r="WVQ116" s="376"/>
      <c r="WVR116" s="376"/>
      <c r="WVS116" s="376"/>
      <c r="WVT116" s="376"/>
      <c r="WVU116" s="376"/>
      <c r="WVV116" s="376"/>
      <c r="WVW116" s="376"/>
      <c r="WVX116" s="376"/>
      <c r="WVY116" s="376"/>
      <c r="WVZ116" s="376"/>
      <c r="WWA116" s="376"/>
      <c r="WWB116" s="376"/>
      <c r="WWC116" s="376"/>
      <c r="WWD116" s="376"/>
      <c r="WWE116" s="376"/>
      <c r="WWF116" s="376"/>
      <c r="WWG116" s="376"/>
      <c r="WWH116" s="376"/>
      <c r="WWI116" s="376"/>
      <c r="WWJ116" s="376"/>
      <c r="WWK116" s="376"/>
      <c r="WWL116" s="376"/>
      <c r="WWM116" s="376"/>
      <c r="WWN116" s="376"/>
      <c r="WWO116" s="376"/>
      <c r="WWP116" s="376"/>
      <c r="WWQ116" s="376"/>
      <c r="WWR116" s="376"/>
      <c r="WWS116" s="376"/>
      <c r="WWT116" s="376"/>
      <c r="WWU116" s="376"/>
      <c r="WWV116" s="376"/>
      <c r="WWW116" s="376"/>
      <c r="WWX116" s="376"/>
      <c r="WWY116" s="376"/>
      <c r="WWZ116" s="376"/>
      <c r="WXA116" s="376"/>
      <c r="WXB116" s="376"/>
      <c r="WXC116" s="376"/>
      <c r="WXD116" s="376"/>
      <c r="WXE116" s="376"/>
      <c r="WXF116" s="376"/>
      <c r="WXG116" s="376"/>
      <c r="WXH116" s="376"/>
      <c r="WXI116" s="376"/>
      <c r="WXJ116" s="376"/>
      <c r="WXK116" s="376"/>
      <c r="WXL116" s="376"/>
      <c r="WXM116" s="376"/>
      <c r="WXN116" s="376"/>
      <c r="WXO116" s="376"/>
      <c r="WXP116" s="376"/>
      <c r="WXQ116" s="376"/>
      <c r="WXR116" s="376"/>
      <c r="WXS116" s="376"/>
      <c r="WXT116" s="376"/>
      <c r="WXU116" s="376"/>
      <c r="WXV116" s="376"/>
      <c r="WXW116" s="376"/>
      <c r="WXX116" s="376"/>
      <c r="WXY116" s="376"/>
      <c r="WXZ116" s="376"/>
      <c r="WYA116" s="376"/>
      <c r="WYB116" s="376"/>
      <c r="WYC116" s="376"/>
      <c r="WYD116" s="376"/>
      <c r="WYE116" s="376"/>
      <c r="WYF116" s="376"/>
      <c r="WYG116" s="376"/>
      <c r="WYH116" s="376"/>
      <c r="WYI116" s="376"/>
      <c r="WYJ116" s="376"/>
      <c r="WYK116" s="376"/>
      <c r="WYL116" s="376"/>
      <c r="WYM116" s="376"/>
      <c r="WYN116" s="376"/>
      <c r="WYO116" s="376"/>
      <c r="WYP116" s="376"/>
      <c r="WYQ116" s="376"/>
      <c r="WYR116" s="376"/>
      <c r="WYS116" s="376"/>
      <c r="WYT116" s="376"/>
      <c r="WYU116" s="376"/>
      <c r="WYV116" s="376"/>
      <c r="WYW116" s="376"/>
      <c r="WYX116" s="376"/>
      <c r="WYY116" s="376"/>
      <c r="WYZ116" s="376"/>
      <c r="WZA116" s="376"/>
      <c r="WZB116" s="376"/>
      <c r="WZC116" s="376"/>
      <c r="WZD116" s="376"/>
      <c r="WZE116" s="376"/>
      <c r="WZF116" s="376"/>
      <c r="WZG116" s="376"/>
      <c r="WZH116" s="376"/>
      <c r="WZI116" s="376"/>
      <c r="WZJ116" s="376"/>
      <c r="WZK116" s="376"/>
      <c r="WZL116" s="376"/>
      <c r="WZM116" s="376"/>
      <c r="WZN116" s="376"/>
      <c r="WZO116" s="376"/>
      <c r="WZP116" s="376"/>
      <c r="WZQ116" s="376"/>
      <c r="WZR116" s="376"/>
      <c r="WZS116" s="376"/>
      <c r="WZT116" s="376"/>
      <c r="WZU116" s="376"/>
      <c r="WZV116" s="376"/>
      <c r="WZW116" s="376"/>
      <c r="WZX116" s="376"/>
      <c r="WZY116" s="376"/>
      <c r="WZZ116" s="376"/>
      <c r="XAA116" s="376"/>
      <c r="XAB116" s="376"/>
      <c r="XAC116" s="376"/>
      <c r="XAD116" s="376"/>
      <c r="XAE116" s="376"/>
      <c r="XAF116" s="376"/>
      <c r="XAG116" s="376"/>
      <c r="XAH116" s="376"/>
      <c r="XAI116" s="376"/>
      <c r="XAJ116" s="376"/>
      <c r="XAK116" s="376"/>
      <c r="XAL116" s="376"/>
      <c r="XAM116" s="376"/>
      <c r="XAN116" s="376"/>
      <c r="XAO116" s="376"/>
      <c r="XAP116" s="376"/>
      <c r="XAQ116" s="376"/>
      <c r="XAR116" s="376"/>
      <c r="XAS116" s="376"/>
      <c r="XAT116" s="376"/>
      <c r="XAU116" s="376"/>
      <c r="XAV116" s="376"/>
      <c r="XAW116" s="376"/>
      <c r="XAX116" s="376"/>
      <c r="XAY116" s="376"/>
      <c r="XAZ116" s="376"/>
      <c r="XBA116" s="376"/>
      <c r="XBB116" s="376"/>
      <c r="XBC116" s="376"/>
      <c r="XBD116" s="376"/>
      <c r="XBE116" s="376"/>
      <c r="XBF116" s="376"/>
      <c r="XBG116" s="376"/>
      <c r="XBH116" s="376"/>
      <c r="XBI116" s="376"/>
      <c r="XBJ116" s="376"/>
      <c r="XBK116" s="376"/>
      <c r="XBL116" s="376"/>
      <c r="XBM116" s="376"/>
      <c r="XBN116" s="376"/>
      <c r="XBO116" s="376"/>
      <c r="XBP116" s="376"/>
      <c r="XBQ116" s="376"/>
      <c r="XBR116" s="376"/>
      <c r="XBS116" s="376"/>
      <c r="XBT116" s="376"/>
      <c r="XBU116" s="376"/>
      <c r="XBV116" s="376"/>
      <c r="XBW116" s="376"/>
    </row>
    <row r="117" spans="1:16299" x14ac:dyDescent="0.2">
      <c r="A117" s="426" t="s">
        <v>133</v>
      </c>
      <c r="C117" s="410"/>
    </row>
    <row r="118" spans="1:16299" hidden="1" x14ac:dyDescent="0.2">
      <c r="A118" s="164" t="s">
        <v>93</v>
      </c>
      <c r="B118" s="168"/>
      <c r="C118" s="170">
        <f>IF(C$91=2,af_2,0)+IF(C$91=3,af_3,0)+IF(C$91=4,af_4,0)+IF(C$91=5,af_5,0)+IF(C$91=6,af_6,0)</f>
        <v>132.07550400000002</v>
      </c>
    </row>
    <row r="119" spans="1:16299" hidden="1" x14ac:dyDescent="0.2">
      <c r="A119" s="163" t="s">
        <v>94</v>
      </c>
      <c r="B119" s="6"/>
      <c r="C119" s="102">
        <f>(C$91&gt;=3)*C95*af_majo_âge+(C$91=2)*(MIN(C4:C5)&gt;=14)*af_majo_âge</f>
        <v>0</v>
      </c>
    </row>
    <row r="120" spans="1:16299" hidden="1" x14ac:dyDescent="0.2">
      <c r="A120" s="163" t="s">
        <v>129</v>
      </c>
      <c r="B120" s="6"/>
      <c r="C120" s="102">
        <f>(C$91=C$92-1)*(C$92&gt;=3)*af_forfait</f>
        <v>0</v>
      </c>
    </row>
    <row r="121" spans="1:16299" hidden="1" x14ac:dyDescent="0.2">
      <c r="A121" s="163" t="s">
        <v>134</v>
      </c>
      <c r="B121" s="6"/>
      <c r="C121" s="102">
        <f>(af_plaf1+MAX(0,C$91-2)*af_plaf_suppl_enf)</f>
        <v>69933</v>
      </c>
    </row>
    <row r="122" spans="1:16299" hidden="1" x14ac:dyDescent="0.2">
      <c r="A122" s="163" t="s">
        <v>135</v>
      </c>
      <c r="B122" s="6"/>
      <c r="C122" s="102">
        <f>(af_plaf2+MAX(0,C$91-2)*af_plaf_suppl_enf)</f>
        <v>93212</v>
      </c>
    </row>
    <row r="123" spans="1:16299" ht="13.5" hidden="1" thickBot="1" x14ac:dyDescent="0.25">
      <c r="A123" s="166" t="s">
        <v>145</v>
      </c>
      <c r="B123" s="169"/>
      <c r="C123" s="171">
        <f>(C115&gt;C121)*(IF(C115&gt;C122,(IF((C115-C122&lt;(C118*0.25)),(C118*0.25+C122-C115),0)),IF(C115&gt;C121,IF(C115-C121&lt;(C118*0.5),(C121+C118*0.5-C115),0))))</f>
        <v>0</v>
      </c>
    </row>
    <row r="124" spans="1:16299" x14ac:dyDescent="0.2">
      <c r="A124" s="5"/>
      <c r="B124" s="6"/>
      <c r="C124" s="413"/>
    </row>
    <row r="125" spans="1:16299" x14ac:dyDescent="0.2">
      <c r="A125" s="426" t="s">
        <v>88</v>
      </c>
      <c r="C125" s="413"/>
    </row>
    <row r="126" spans="1:16299" hidden="1" x14ac:dyDescent="0.2">
      <c r="A126" s="164" t="s">
        <v>125</v>
      </c>
      <c r="B126" s="168"/>
      <c r="C126" s="170">
        <f>IF(AND(C$91&gt;=3,C$94=0),1,0)*IF(OR(C$3="isolé",AND(Coef_n_2*C$37&gt;=cf_seuil_act,Coef_n_2*C$38&gt;=cf_seuil_act)),cf_plaf1_couple_biact_ou_iso_3_enf+(C$91-3)*cf_plaf1_sup_enf,cf_plaf1_couple_monoact_3_enf+(C$91-3)*cf_plaf1_sup_enf)</f>
        <v>0</v>
      </c>
    </row>
    <row r="127" spans="1:16299" hidden="1" x14ac:dyDescent="0.2">
      <c r="A127" s="163" t="s">
        <v>126</v>
      </c>
      <c r="B127" s="6"/>
      <c r="C127" s="102">
        <f>IF(AND(C$91&gt;=3,C$94=0),1,0)*IF(OR(C$3="isolé",AND(Coef_n_2*C$37&gt;=cf_seuil_act,Coef_n_2*C$38&gt;=cf_seuil_act)),cf_plaf2_couple_biact_ou_iso_3_enf+(C$91-3)*cf_plaf2_sup_enf,cf_plaf2_couple_monoact_3_enf+(C$91-3)*cf_plaf2_sup_enf)</f>
        <v>0</v>
      </c>
    </row>
    <row r="128" spans="1:16299" hidden="1" x14ac:dyDescent="0.2">
      <c r="A128" s="163" t="s">
        <v>137</v>
      </c>
      <c r="B128" s="6"/>
      <c r="C128" s="102">
        <f>(C$91&gt;=3)*(C$94=0)*(IF(C$115&lt;C$127,cf_base,IF(C$115&lt;C$127+12*cf_base,(C$127+12*cf_base-C$115)/12,0)))</f>
        <v>0</v>
      </c>
    </row>
    <row r="129" spans="1:3" ht="13.5" hidden="1" thickBot="1" x14ac:dyDescent="0.25">
      <c r="A129" s="166" t="s">
        <v>138</v>
      </c>
      <c r="B129" s="169"/>
      <c r="C129" s="171">
        <f>(C$92&gt;=3)*(C$94=0)*IF(C$115&lt;C126,cf_majoration,0)</f>
        <v>0</v>
      </c>
    </row>
    <row r="130" spans="1:3" x14ac:dyDescent="0.2">
      <c r="A130" s="367"/>
      <c r="B130" s="370"/>
      <c r="C130" s="413"/>
    </row>
    <row r="131" spans="1:3" x14ac:dyDescent="0.2">
      <c r="A131" s="426" t="s">
        <v>89</v>
      </c>
      <c r="B131" s="370"/>
      <c r="C131" s="413"/>
    </row>
    <row r="132" spans="1:3" hidden="1" x14ac:dyDescent="0.2">
      <c r="A132" s="164" t="s">
        <v>70</v>
      </c>
      <c r="B132" s="168"/>
      <c r="C132" s="170">
        <f>IF(C$91&gt;0,ars_plaf_1_enf+ars_plaf_sup_enf*(C$91-1),0)</f>
        <v>31162</v>
      </c>
    </row>
    <row r="133" spans="1:3" hidden="1" x14ac:dyDescent="0.2">
      <c r="A133" s="163" t="s">
        <v>85</v>
      </c>
      <c r="B133" s="370"/>
      <c r="C133" s="384">
        <f>((6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740.61338867999996</v>
      </c>
    </row>
    <row r="134" spans="1:3" ht="13.5" hidden="1" thickBot="1" x14ac:dyDescent="0.25">
      <c r="A134" s="175" t="s">
        <v>84</v>
      </c>
      <c r="B134" s="422"/>
      <c r="C134" s="423">
        <f>IF(C$115&lt;C$132,C133,IF(C$115&lt;C$132+C$133,C$132+C$133-C$115,0))</f>
        <v>740.61338867999996</v>
      </c>
    </row>
    <row r="135" spans="1:3" x14ac:dyDescent="0.2">
      <c r="A135" s="367"/>
      <c r="B135" s="370"/>
      <c r="C135" s="413"/>
    </row>
    <row r="136" spans="1:3" x14ac:dyDescent="0.2">
      <c r="A136" s="426" t="s">
        <v>90</v>
      </c>
      <c r="B136" s="370"/>
      <c r="C136" s="413"/>
    </row>
    <row r="137" spans="1:3" ht="12.6" hidden="1" customHeight="1" x14ac:dyDescent="0.2">
      <c r="A137" s="164" t="s">
        <v>128</v>
      </c>
      <c r="B137" s="168"/>
      <c r="C137" s="170">
        <f>IF(C$94&gt;0,1,0)*IF(OR(C$3="isolé",AND(Coef_n_2*C$37&gt;=cf_seuil_act,Coef_n_2*C$38&gt;=cf_seuil_act)),(C$91=1)*ab_plaf1_couple_biact_ou_iso_1_enf+(C$91&gt;1)*(ab_plaf1_couple_biact_ou_iso_2_enf+(C$91-2)*ab_plaf1_sup_enf),(C$91=1)*ab_plaf1_couple_monoact_1_enf+(C$91&gt;1)*(ab_plaf1_couple_monact_2_enf+(C$91-2)*ab_plaf1_sup_enf))</f>
        <v>0</v>
      </c>
    </row>
    <row r="138" spans="1:3" ht="12.6" hidden="1" customHeight="1" thickBot="1" x14ac:dyDescent="0.25">
      <c r="A138" s="166" t="s">
        <v>127</v>
      </c>
      <c r="B138" s="169"/>
      <c r="C138" s="171">
        <f>IF(C$94&gt;0,1,0)*IF(OR(C$3="isolé",AND(Coef_n_2*C$37&gt;=cf_seuil_act,Coef_n_2*C$38&gt;=cf_seuil_act)),(C$91=1)*ab_plaf2_couple_biact_ou_iso_1_enf+(C$91&gt;1)*(ab_plaf2_couple_biact_ou_iso_2_enf+(C$91-2)*ab_plaf2_sup_enf),(C$91=1)*ab_plaf2_couple_monoact_1_enf+(C$91&gt;1)*(ab_plaf2_couple_monact_2_enf+(C$91-2)*ab_plaf2_sup_enf))</f>
        <v>0</v>
      </c>
    </row>
    <row r="139" spans="1:3" ht="12.6" customHeight="1" x14ac:dyDescent="0.2">
      <c r="A139" s="367"/>
      <c r="B139" s="370"/>
      <c r="C139" s="413"/>
    </row>
    <row r="140" spans="1:3" x14ac:dyDescent="0.2">
      <c r="A140" s="426" t="s">
        <v>260</v>
      </c>
      <c r="B140" s="370"/>
      <c r="C140" s="413"/>
    </row>
    <row r="141" spans="1:3" hidden="1" x14ac:dyDescent="0.2">
      <c r="A141" s="408" t="s">
        <v>263</v>
      </c>
      <c r="B141" s="439"/>
      <c r="C141" s="384">
        <f>(C$94&gt;0)*(IF(C$24=0,clca_tp,IF(C$24&lt;=50%,clca_tr_1,IF(C$24&lt;=80%,clca_tr_2,0))))</f>
        <v>0</v>
      </c>
    </row>
    <row r="142" spans="1:3" hidden="1" x14ac:dyDescent="0.2">
      <c r="A142" s="399" t="s">
        <v>264</v>
      </c>
      <c r="B142" s="370"/>
      <c r="C142" s="384">
        <f>(C$3="couple")*(C$94&gt;0)*(IF(C$25=0,clca_tp,IF(C$25&lt;=50%,clca_tr_1,IF(C$25&lt;=80%,clca_tr_2,0))))</f>
        <v>0</v>
      </c>
    </row>
    <row r="143" spans="1:3" ht="13.5" hidden="1" thickBot="1" x14ac:dyDescent="0.25">
      <c r="A143" s="405" t="s">
        <v>265</v>
      </c>
      <c r="B143" s="440"/>
      <c r="C143" s="441">
        <f t="shared" ref="C143" si="1">MIN(C141+C142,clca_tp)</f>
        <v>0</v>
      </c>
    </row>
    <row r="144" spans="1:3" x14ac:dyDescent="0.2">
      <c r="A144" s="368"/>
      <c r="B144" s="368"/>
      <c r="C144" s="413"/>
    </row>
    <row r="145" spans="1:3" x14ac:dyDescent="0.2">
      <c r="A145" s="426" t="s">
        <v>266</v>
      </c>
      <c r="B145" s="368"/>
      <c r="C145" s="413"/>
    </row>
    <row r="146" spans="1:3" s="371" customFormat="1" hidden="1" x14ac:dyDescent="0.2">
      <c r="A146" s="408" t="s">
        <v>267</v>
      </c>
      <c r="B146" s="437"/>
      <c r="C146" s="385">
        <f>C$20*cmg_cout_net_assmat</f>
        <v>0</v>
      </c>
    </row>
    <row r="147" spans="1:3" s="371" customFormat="1" hidden="1" x14ac:dyDescent="0.2">
      <c r="A147" s="399" t="s">
        <v>268</v>
      </c>
      <c r="B147" s="429"/>
      <c r="C147" s="385">
        <f>C$20*cmg_cotis_assmat</f>
        <v>0</v>
      </c>
    </row>
    <row r="148" spans="1:3" s="371" customFormat="1" ht="13.5" hidden="1" thickBot="1" x14ac:dyDescent="0.25">
      <c r="A148" s="405" t="s">
        <v>269</v>
      </c>
      <c r="B148" s="438"/>
      <c r="C148" s="412">
        <f>MAX(0,C$20*irpp_cout_net_assmat-C$63)</f>
        <v>0</v>
      </c>
    </row>
    <row r="149" spans="1:3" s="371" customFormat="1" x14ac:dyDescent="0.2">
      <c r="A149" s="376"/>
      <c r="B149" s="380"/>
      <c r="C149" s="413"/>
    </row>
    <row r="150" spans="1:3" s="371" customFormat="1" x14ac:dyDescent="0.2">
      <c r="A150" s="426" t="s">
        <v>270</v>
      </c>
      <c r="B150" s="380"/>
      <c r="C150" s="434"/>
    </row>
    <row r="151" spans="1:3" s="371" customFormat="1" hidden="1" x14ac:dyDescent="0.2">
      <c r="A151" s="408" t="s">
        <v>271</v>
      </c>
      <c r="B151" s="435"/>
      <c r="C151" s="411">
        <f>(C$21+C$22/2)*(cmg_cout_net_gdom+cmg_cotis_gdom)</f>
        <v>0</v>
      </c>
    </row>
    <row r="152" spans="1:3" s="371" customFormat="1" hidden="1" x14ac:dyDescent="0.2">
      <c r="A152" s="399" t="s">
        <v>268</v>
      </c>
      <c r="B152" s="380"/>
      <c r="C152" s="385">
        <f>MIN(0.5*(C$21+C$22/2)*(cmg_cotis_gdom),cmg_max_pccs_gdom)</f>
        <v>0</v>
      </c>
    </row>
    <row r="153" spans="1:3" s="371" customFormat="1" hidden="1" x14ac:dyDescent="0.2">
      <c r="A153" s="399" t="s">
        <v>272</v>
      </c>
      <c r="B153" s="380"/>
      <c r="C153" s="385">
        <f>(C$21+C$22/2)*(cmg_cout_net_gdom)</f>
        <v>0</v>
      </c>
    </row>
    <row r="154" spans="1:3" s="371" customFormat="1" ht="13.5" hidden="1" thickBot="1" x14ac:dyDescent="0.25">
      <c r="A154" s="405" t="s">
        <v>269</v>
      </c>
      <c r="B154" s="436"/>
      <c r="C154" s="412">
        <f>MAX(0,C$151-C$152-C$63)</f>
        <v>0</v>
      </c>
    </row>
    <row r="155" spans="1:3" s="371" customFormat="1" x14ac:dyDescent="0.2">
      <c r="A155" s="376"/>
      <c r="B155" s="380"/>
      <c r="C155" s="434"/>
    </row>
    <row r="156" spans="1:3" s="371" customFormat="1" x14ac:dyDescent="0.2">
      <c r="A156" s="426" t="s">
        <v>313</v>
      </c>
      <c r="B156" s="380"/>
      <c r="C156" s="434"/>
    </row>
    <row r="157" spans="1:3" s="371" customFormat="1" ht="13.5" hidden="1" thickBot="1" x14ac:dyDescent="0.25">
      <c r="A157" s="442" t="s">
        <v>311</v>
      </c>
      <c r="B157" s="443"/>
      <c r="C157" s="444">
        <f>(C$93&gt;0)*IF(C$3="isolé",(1+cmg_majo_plaf_isolé),1)*((C$91=1)*cmg_plaf_inter_1_enf+(C$91&gt;=2)*(cmg_plaf_inter_2_enf+cmg_plaf_inter_sup_enf*(C$91-2)))</f>
        <v>75593</v>
      </c>
    </row>
    <row r="158" spans="1:3" s="371" customFormat="1" x14ac:dyDescent="0.2">
      <c r="A158" s="368"/>
      <c r="B158" s="380"/>
      <c r="C158" s="434"/>
    </row>
    <row r="159" spans="1:3" s="371" customFormat="1" x14ac:dyDescent="0.2">
      <c r="A159" s="426" t="s">
        <v>295</v>
      </c>
      <c r="B159" s="380"/>
      <c r="C159" s="434"/>
    </row>
    <row r="160" spans="1:3" s="371" customFormat="1" ht="13.5" hidden="1" thickBot="1" x14ac:dyDescent="0.25">
      <c r="A160" s="442" t="s">
        <v>312</v>
      </c>
      <c r="B160" s="445"/>
      <c r="C160" s="446">
        <f>(C$23*((C$93=1)*creche_coef_1_enf+(C$91=2)*creche_coef_2_enf+(C$91=3)*creche_coef_3_enf+(C$91&gt;3)*creche_coef_4_enf)*MAX(creche_plancher_ressource,MIN(creche_plafond_ressources,C$115/12)))/12</f>
        <v>0</v>
      </c>
    </row>
    <row r="161" spans="1:3" x14ac:dyDescent="0.2">
      <c r="A161" s="368"/>
      <c r="B161" s="368"/>
      <c r="C161" s="413"/>
    </row>
    <row r="162" spans="1:3" x14ac:dyDescent="0.2">
      <c r="A162" s="426" t="s">
        <v>47</v>
      </c>
      <c r="B162" s="375"/>
      <c r="C162" s="413"/>
    </row>
    <row r="163" spans="1:3" hidden="1" x14ac:dyDescent="0.2">
      <c r="A163" s="414" t="s">
        <v>202</v>
      </c>
      <c r="B163" s="415"/>
      <c r="C163" s="396">
        <f>Coef_n*(C$55+C$48-C$49)</f>
        <v>18657.471467520001</v>
      </c>
    </row>
    <row r="164" spans="1:3" hidden="1" x14ac:dyDescent="0.2">
      <c r="A164" s="416" t="s">
        <v>179</v>
      </c>
      <c r="B164" s="375"/>
      <c r="C164" s="384">
        <f>IF(C$29="plaf",C$165,C$29)</f>
        <v>1000</v>
      </c>
    </row>
    <row r="165" spans="1:3" hidden="1" x14ac:dyDescent="0.2">
      <c r="A165" s="397" t="s">
        <v>178</v>
      </c>
      <c r="B165" s="375"/>
      <c r="C165" s="384">
        <f>(C$28=1)*IF(C$92=0,IF(C$3="isolé",al_loy_plaf_I0_z1,al_loy_plaf_c0_z1),al_loy_plaf_1_pac_z1+al_loy_plaf_sup_pac_z1*(C$92-1))+(C$28=2)*IF(C$92=0,IF(C$3="isolé",al_loy_plaf_I0_z2,al_loy_plaf_C0_z2),al_loy_plaf_1_pac_z2+al_loy_plaf_sup_pac_z2*(C$92-1))+(C$28=3)*IF(C$92=0,IF(C$3="isolé",al_loy_plaf_I0_z3,al_loy_plaf_C0_z3),al_loy_plaf_1_pac_z3+al_loy_plaf_sup_pac_z3*(C$92-1))</f>
        <v>406.93</v>
      </c>
    </row>
    <row r="166" spans="1:3" hidden="1" x14ac:dyDescent="0.2">
      <c r="A166" s="397" t="s">
        <v>13</v>
      </c>
      <c r="B166" s="375"/>
      <c r="C166" s="384">
        <f>IF(C$92=0,al_forf_charges_0_pac,al_forf_charges_1_pac+(C$92-1)*al_forf_charges_sup_pac)</f>
        <v>78.23</v>
      </c>
    </row>
    <row r="167" spans="1:3" hidden="1" x14ac:dyDescent="0.2">
      <c r="A167" s="402" t="s">
        <v>181</v>
      </c>
      <c r="B167" s="375"/>
      <c r="C167" s="384">
        <f>C165+C166</f>
        <v>485.16</v>
      </c>
    </row>
    <row r="168" spans="1:3" hidden="1" x14ac:dyDescent="0.2">
      <c r="A168" s="398" t="s">
        <v>239</v>
      </c>
      <c r="B168" s="375"/>
      <c r="C168" s="384">
        <f>(C$92=0)*IF(C$3="isolé",al_R0_I0,al_R0_C0)
+(C$92=1)*al_R0_1pac+(C$92=2)*al_R0_2pac+(C$92=3)*al_R0_3pac+(C$92=4)*al_R0_4pac+(C$92=5)*al_R0_5pac
+(C$92&gt;=6)*(al_R0_6pac+(C$92-6)*al_R0_suppac)</f>
        <v>8015</v>
      </c>
    </row>
    <row r="169" spans="1:3" hidden="1" x14ac:dyDescent="0.2">
      <c r="A169" s="401" t="s">
        <v>201</v>
      </c>
      <c r="B169" s="375"/>
      <c r="C169" s="391">
        <f>ROUND(MAX(al_p0,al_p0_taux*C167),2)</f>
        <v>41.24</v>
      </c>
    </row>
    <row r="170" spans="1:3" hidden="1" x14ac:dyDescent="0.2">
      <c r="A170" s="399" t="s">
        <v>198</v>
      </c>
      <c r="B170" s="375"/>
      <c r="C170" s="392">
        <f>(C$92=0)*IF(C$3="isolé",al_tf_I0,al_tf_C0)
+(C$92=1)*al_tf_1pac+(C$92=2)*al_tf_2pac+(C$92=3)*al_tf_3pac+(C$92&gt;=4)*(al_tf_4pac+(C$92-4)*al_tf_suppac)</f>
        <v>2.3800000000000002E-2</v>
      </c>
    </row>
    <row r="171" spans="1:3" hidden="1" x14ac:dyDescent="0.2">
      <c r="A171" s="399" t="s">
        <v>199</v>
      </c>
      <c r="B171" s="375"/>
      <c r="C171" s="404">
        <f>(C$28=1)*al_tl_z1+(C$28=2)*al_tl_z2+(C$28=3)*al_tl_z3</f>
        <v>3.0500000000000006E-3</v>
      </c>
    </row>
    <row r="172" spans="1:3" hidden="1" x14ac:dyDescent="0.2">
      <c r="A172" s="399" t="s">
        <v>200</v>
      </c>
      <c r="B172" s="375"/>
      <c r="C172" s="393">
        <f>C169+(C170+C171)*MAX(0,C163-C168)</f>
        <v>326.99035890291208</v>
      </c>
    </row>
    <row r="173" spans="1:3" hidden="1" x14ac:dyDescent="0.2">
      <c r="A173" s="399" t="s">
        <v>232</v>
      </c>
      <c r="B173" s="368"/>
      <c r="C173" s="386">
        <f>MAX(C167-C172,0)</f>
        <v>158.16964109708795</v>
      </c>
    </row>
    <row r="174" spans="1:3" hidden="1" x14ac:dyDescent="0.2">
      <c r="A174" s="399" t="s">
        <v>233</v>
      </c>
      <c r="B174" s="368"/>
      <c r="C174" s="386">
        <f>(C$28=1)*(IF((C$164/C165)&lt;al_seuil1_deg_z1,C$173,IF((C$164/C165)&lt;al_seuil2_deg_z1,(1-((C$164/C165)-al_seuil1_deg_z1)/(al_seuil2_deg_z1-al_seuil1_deg_z1))*C$173,0)))
+(C$28=2)*(IF((C$164/C165)&lt;al_seuil1_deg_z2,C$173,IF((C$164/C165)&lt;al_seuil2_deg_z2,(1-((C$164/C165)-al_seuil1_deg_z2)/(al_seuil2_deg_z2-al_seuil1_deg_z2))*C$173,0)))
+(C$28=3)*(IF((C$164/C165)&lt;al_seuil1_deg_z3,C$173,IF((C$164/C165)&lt;al_seuil2_deg_z3,(1-((C$164/C165)-al_seuil1_deg_z3)/(al_seuil2_deg_z3-al_seuil1_deg_z3))*C$173,0)))</f>
        <v>158.16964109708795</v>
      </c>
    </row>
    <row r="175" spans="1:3" hidden="1" x14ac:dyDescent="0.2">
      <c r="A175" s="399" t="s">
        <v>234</v>
      </c>
      <c r="B175" s="376"/>
      <c r="C175" s="386">
        <f>C174-al_reduc</f>
        <v>153.16964109708795</v>
      </c>
    </row>
    <row r="176" spans="1:3" ht="13.5" hidden="1" thickBot="1" x14ac:dyDescent="0.25">
      <c r="A176" s="418" t="s">
        <v>235</v>
      </c>
      <c r="B176" s="420"/>
      <c r="C176" s="421">
        <f>IF(ROUNDDOWN(C174,0)&gt;=al_seuil_versement,C174,0)*(1-taux_CRDS)</f>
        <v>157.3787928916025</v>
      </c>
    </row>
    <row r="177" spans="1:3" x14ac:dyDescent="0.2">
      <c r="A177" s="368"/>
      <c r="B177" s="368"/>
      <c r="C177" s="413"/>
    </row>
    <row r="178" spans="1:3" x14ac:dyDescent="0.2">
      <c r="A178" s="426" t="s">
        <v>368</v>
      </c>
      <c r="B178" s="379"/>
      <c r="C178" s="419"/>
    </row>
    <row r="179" spans="1:3" hidden="1" x14ac:dyDescent="0.2">
      <c r="A179" s="417" t="s">
        <v>393</v>
      </c>
      <c r="B179" s="168"/>
      <c r="C179" s="170">
        <f>AAH_I0*(1+(C$3="couple")*AAH_majo_couple+ C91*AAH_Sup_enf)</f>
        <v>1807.2</v>
      </c>
    </row>
    <row r="180" spans="1:3" s="7" customFormat="1" hidden="1" x14ac:dyDescent="0.2">
      <c r="A180" s="398" t="s">
        <v>387</v>
      </c>
      <c r="B180" s="6"/>
      <c r="C180" s="102">
        <f>0.9*(C$47+C$48-C$49+(1-AAH_taux_abat1)*MIN(C$37,AAH_seuil_abat1_part_de_smic*smic)+(1-AAH_taux_abat2)*MAX(0,C$37-AAH_seuil_abat1_part_de_smic*smic)+(C$3="couple")*(1-aah_taux_abat_revconj)*(C$38+C$112))</f>
        <v>924.07067999999992</v>
      </c>
    </row>
    <row r="181" spans="1:3" s="7" customFormat="1" hidden="1" x14ac:dyDescent="0.2">
      <c r="A181" s="398" t="s">
        <v>388</v>
      </c>
      <c r="B181" s="6"/>
      <c r="C181" s="102">
        <f>C$31*MAX(0,MIN(AAH_I0,C$179-C180))</f>
        <v>0</v>
      </c>
    </row>
    <row r="182" spans="1:3" s="7" customFormat="1" hidden="1" x14ac:dyDescent="0.2">
      <c r="A182" s="398" t="s">
        <v>389</v>
      </c>
      <c r="B182" s="6"/>
      <c r="C182" s="102">
        <f>0.9*(C$47+C$48-C$49+(1-AAH_taux_abat1)*MIN(C$38,AAH_seuil_abat1_part_de_smic*smic)+(1-AAH_taux_abat2)*MAX(0,C$38-AAH_seuil_abat1_part_de_smic*smic)+(C$3="couple")*(1-aah_taux_abat_revconj)*(C$37+C$112))</f>
        <v>392.44715999999994</v>
      </c>
    </row>
    <row r="183" spans="1:3" s="7" customFormat="1" hidden="1" x14ac:dyDescent="0.2">
      <c r="A183" s="399" t="s">
        <v>390</v>
      </c>
      <c r="B183" s="6"/>
      <c r="C183" s="102">
        <f>C$32*MAX(0,MIN(AAH_I0,C$179-C182))</f>
        <v>0</v>
      </c>
    </row>
    <row r="184" spans="1:3" s="7" customFormat="1" ht="13.5" hidden="1" thickBot="1" x14ac:dyDescent="0.25">
      <c r="A184" s="175"/>
      <c r="B184" s="173"/>
      <c r="C184" s="174"/>
    </row>
    <row r="185" spans="1:3" x14ac:dyDescent="0.2">
      <c r="A185" s="368"/>
      <c r="B185" s="368"/>
      <c r="C185" s="413"/>
    </row>
    <row r="186" spans="1:3" x14ac:dyDescent="0.2">
      <c r="A186" s="426" t="s">
        <v>87</v>
      </c>
      <c r="B186" s="379"/>
      <c r="C186" s="419"/>
    </row>
    <row r="187" spans="1:3" s="7" customFormat="1" hidden="1" x14ac:dyDescent="0.2">
      <c r="A187" s="172" t="s">
        <v>0</v>
      </c>
      <c r="B187" s="168"/>
      <c r="C187" s="170">
        <f>IF(C$3="couple",(C$93=0)*rsa_C0+(C$93=1)*rsa_C1+(C$93&gt;=2)*(rsa_C2+(C$93-2)*rsa_sup_enf),0)+IF(C$3="isolé",(C18=0)*((C$93=0)*rsa_I0+(C$93=1)*rsa_I1+(C$93&gt;=2)*(rsa_I2+(C$93-2)*rsa_sup_enf))+(C18=1)*((C$93=0)*rsam_I0+(C$93=1)*rsam_I1+(C$93&gt;=2)*(rsam_I2+(C$93-2)*rsam_sup_enf)),0)</f>
        <v>1017.612</v>
      </c>
    </row>
    <row r="188" spans="1:3" s="7" customFormat="1" hidden="1" x14ac:dyDescent="0.2">
      <c r="A188" s="398" t="s">
        <v>237</v>
      </c>
      <c r="B188" s="6"/>
      <c r="C188" s="102">
        <f>MIN(IF(C$3="isolé",(C$93=0)*rsa_fl_1+(C$93=1)*rsa_fl_2+(C$93&gt;1)*rsa_fl_3,(C$93=0)*rsa_fl_2+(C$93&gt;0)*rsa_fl_3),C$176)</f>
        <v>157.3787928916025</v>
      </c>
    </row>
    <row r="189" spans="1:3" s="7" customFormat="1" hidden="1" x14ac:dyDescent="0.2">
      <c r="A189" s="399" t="s">
        <v>231</v>
      </c>
      <c r="B189" s="6"/>
      <c r="C189" s="102">
        <f>(C$118+C$128+(C$59&gt;0)*MAX(0,ASF_à_déduire_du_RSA*C$91-C$48)+C$61)/(1-crds)</f>
        <v>132.73920000000001</v>
      </c>
    </row>
    <row r="190" spans="1:3" s="7" customFormat="1" hidden="1" x14ac:dyDescent="0.2">
      <c r="A190" s="399" t="s">
        <v>362</v>
      </c>
      <c r="B190" s="6"/>
      <c r="C190" s="102">
        <f>C$189+C$37+C$38+C$47+C$48+C$71+C$107+C$112</f>
        <v>1799.4015999999997</v>
      </c>
    </row>
    <row r="191" spans="1:3" s="7" customFormat="1" ht="13.5" hidden="1" thickBot="1" x14ac:dyDescent="0.25">
      <c r="A191" s="175" t="s">
        <v>121</v>
      </c>
      <c r="B191" s="173"/>
      <c r="C191" s="174">
        <f>MAX(0,C$187-C$188-C$190)</f>
        <v>0</v>
      </c>
    </row>
    <row r="192" spans="1:3" s="5" customFormat="1" x14ac:dyDescent="0.2">
      <c r="B192" s="11"/>
      <c r="C192" s="281"/>
    </row>
    <row r="193" spans="1:3" s="280" customFormat="1" x14ac:dyDescent="0.2">
      <c r="A193" s="426" t="s">
        <v>148</v>
      </c>
      <c r="B193" s="379"/>
      <c r="C193" s="419"/>
    </row>
    <row r="194" spans="1:3" s="7" customFormat="1" hidden="1" x14ac:dyDescent="0.2">
      <c r="A194" s="408" t="s">
        <v>236</v>
      </c>
      <c r="B194" s="168"/>
      <c r="C194" s="170">
        <f>IF(C$3="couple",(C$93=0)*pa_forf_c0+(C$93=1)*pa_forf_c1+(C$93&gt;=2)*(pa_forf_c2+(C$93-2)*pa_sup_enf),0)+IF(C$3="isolé",(C18=0)*((C$93=0)*pa_forf_I0+(C$93=1)*pa_forf_I1+(C$93&gt;=2)*(pa_forf_I2+(C$93-2)*pa_sup_enf))+(C18=1)*((C$93=0)*pa_forfm_I0+(C$93=1)*pa_forfm_I1+(C$93&gt;=2)*(pa_forfm_I2+(C$93-2)*pa_forfm_supenf)),0)</f>
        <v>995.68799999999999</v>
      </c>
    </row>
    <row r="195" spans="1:3" s="5" customFormat="1" hidden="1" x14ac:dyDescent="0.2">
      <c r="A195" s="399" t="s">
        <v>168</v>
      </c>
      <c r="B195" s="6"/>
      <c r="C195" s="102">
        <f>MIN(C$176,IF(C$3="isolé",(C$93=0)*pa_fl1+(C$93=1)*pa_fl2+(C$93&gt;1)*pa_fl3,(C$93=0)*pa_fl2+(C$93&gt;0)*pa_fl3))</f>
        <v>157.3787928916025</v>
      </c>
    </row>
    <row r="196" spans="1:3" s="7" customFormat="1" hidden="1" x14ac:dyDescent="0.2">
      <c r="A196" s="399" t="s">
        <v>147</v>
      </c>
      <c r="B196" s="11"/>
      <c r="C196" s="102">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160.97509159999998</v>
      </c>
    </row>
    <row r="197" spans="1:3" s="7" customFormat="1" hidden="1" x14ac:dyDescent="0.2">
      <c r="A197" s="163" t="s">
        <v>95</v>
      </c>
      <c r="B197" s="6"/>
      <c r="C197" s="102">
        <f>C37+(C3="couple")*C38</f>
        <v>1230.6099999999999</v>
      </c>
    </row>
    <row r="198" spans="1:3" s="5" customFormat="1" hidden="1" x14ac:dyDescent="0.2">
      <c r="A198" s="398" t="s">
        <v>238</v>
      </c>
      <c r="B198" s="6"/>
      <c r="C198" s="102">
        <f>C$194+C196+pa_taux_rev_act*C197</f>
        <v>1907.3351915999997</v>
      </c>
    </row>
    <row r="199" spans="1:3" s="5" customFormat="1" hidden="1" x14ac:dyDescent="0.2">
      <c r="A199" s="399" t="s">
        <v>314</v>
      </c>
      <c r="B199" s="6"/>
      <c r="C199" s="102">
        <f>(1-crds)*C189</f>
        <v>132.07550400000002</v>
      </c>
    </row>
    <row r="200" spans="1:3" s="5" customFormat="1" hidden="1" x14ac:dyDescent="0.2">
      <c r="A200" s="399" t="s">
        <v>362</v>
      </c>
      <c r="B200" s="6"/>
      <c r="C200" s="102">
        <f>C$191+C$199+C$37+C$38+C$47+C$48+C$71+C$107+C$112</f>
        <v>1798.7379040000001</v>
      </c>
    </row>
    <row r="201" spans="1:3" ht="13.5" hidden="1" thickBot="1" x14ac:dyDescent="0.25">
      <c r="A201" s="418" t="s">
        <v>149</v>
      </c>
      <c r="B201" s="173"/>
      <c r="C201" s="174">
        <f>(C$197&gt;0)*MAX(0,C$198-C$195-C$200)</f>
        <v>0</v>
      </c>
    </row>
    <row r="202" spans="1:3" x14ac:dyDescent="0.2">
      <c r="A202" s="368"/>
      <c r="B202" s="368"/>
      <c r="C202" s="413"/>
    </row>
    <row r="203" spans="1:3" x14ac:dyDescent="0.2">
      <c r="A203" s="426" t="s">
        <v>474</v>
      </c>
      <c r="B203" s="368"/>
      <c r="C203" s="413"/>
    </row>
    <row r="204" spans="1:3" hidden="1" x14ac:dyDescent="0.2">
      <c r="A204" s="424" t="s">
        <v>10</v>
      </c>
      <c r="B204" s="425"/>
      <c r="C204" s="396">
        <f>IF(C$3="isolé",1,2)+IF(C$90&gt;0,IF(C$3="isolé",0.5,0)+0.5*MIN(2,C$90)+1*MAX(0,C$90-2),0)</f>
        <v>2.5</v>
      </c>
    </row>
    <row r="205" spans="1:3" hidden="1" x14ac:dyDescent="0.2">
      <c r="A205" s="397" t="s">
        <v>61</v>
      </c>
      <c r="B205" s="377"/>
      <c r="C205" s="384">
        <f>IF(C$3="isolé",1,2)</f>
        <v>1</v>
      </c>
    </row>
    <row r="206" spans="1:3" hidden="1" x14ac:dyDescent="0.2">
      <c r="A206" s="162" t="s">
        <v>473</v>
      </c>
      <c r="B206" s="378"/>
      <c r="C206" s="387">
        <f>Coef_n_1*C$55</f>
        <v>15157.368623076924</v>
      </c>
    </row>
    <row r="207" spans="1:3" hidden="1" x14ac:dyDescent="0.2">
      <c r="A207" s="163" t="s">
        <v>96</v>
      </c>
      <c r="B207" s="378"/>
      <c r="C207" s="387">
        <f>MAX(0,C$206-MAX(irpp_min_reduc_fp,MIN(irpp_max_reduc_fp,0.1*C$206)))+12*(90%*C48-C49)</f>
        <v>18350.997680769229</v>
      </c>
    </row>
    <row r="208" spans="1:3" hidden="1" x14ac:dyDescent="0.2">
      <c r="A208" s="163" t="s">
        <v>97</v>
      </c>
      <c r="B208" s="378"/>
      <c r="C208" s="387">
        <f>C$207/C$204</f>
        <v>7340.3990723076913</v>
      </c>
    </row>
    <row r="209" spans="1:3" hidden="1" x14ac:dyDescent="0.2">
      <c r="A209" s="163" t="s">
        <v>98</v>
      </c>
      <c r="B209" s="378"/>
      <c r="C209" s="387">
        <f>C$207/C$205</f>
        <v>18350.997680769229</v>
      </c>
    </row>
    <row r="210" spans="1:3" hidden="1" x14ac:dyDescent="0.2">
      <c r="A210" s="400" t="s">
        <v>4</v>
      </c>
      <c r="B210" s="377"/>
      <c r="C210" s="384"/>
    </row>
    <row r="211" spans="1:3" hidden="1" x14ac:dyDescent="0.2">
      <c r="A211" s="397" t="s">
        <v>5</v>
      </c>
      <c r="B211" s="377"/>
      <c r="C211" s="384">
        <f>(C$208&gt;=irpp_seuil1)*(C$208&lt;irpp_seuil2)*(irpp_taux1*C$207-irpp_reduc1*C$204)+(C$208&gt;=irpp_seuil2)*(C$208&lt;irpp_seuil3)*(irpp_taux2*C$207-irpp_reduc2*C$204)+(C$208&gt;=irpp_seuil3)*(C$208&lt;irpp_seuil4)*(irpp_taux3*C$207-irpp_reduc3*C$204)+(C$208&gt;=irpp_seuil4)*(irpp_taux4*C$207-irpp_reduc4*C$204)</f>
        <v>0</v>
      </c>
    </row>
    <row r="212" spans="1:3" hidden="1" x14ac:dyDescent="0.2">
      <c r="A212" s="397" t="s">
        <v>6</v>
      </c>
      <c r="B212" s="377"/>
      <c r="C212" s="384">
        <f>(C$209&gt;=irpp_seuil1)*(C$209&lt;irpp_seuil2)*(irpp_taux1*C$207-irpp_reduc1*C$205)+(C$209&gt;=irpp_seuil2)*(C$209&lt;irpp_seuil3)*(irpp_taux2*C$207-irpp_reduc2*C$205)+(C$209&gt;=irpp_seuil3)*(C$209&lt;irpp_seuil4)*(irpp_taux3*C$207-irpp_reduc3*C$205)+(C$209&gt;=irpp_seuil4)*(irpp_taux4*C$207-irpp_reduc4*C$205)</f>
        <v>909.3697448846151</v>
      </c>
    </row>
    <row r="213" spans="1:3" hidden="1" x14ac:dyDescent="0.2">
      <c r="A213" s="397" t="s">
        <v>7</v>
      </c>
      <c r="B213" s="377"/>
      <c r="C213" s="384">
        <f>(C$3="isolé")*(C$90&gt;0)*(irpp_max_avqf_iso+irpp_max_avqf_couple*2*MAX(0,C$204-2))+(C$3="couple")*(C$90&gt;0)*irpp_max_avqf_couple*2*MAX(C$204-2)</f>
        <v>5274</v>
      </c>
    </row>
    <row r="214" spans="1:3" hidden="1" x14ac:dyDescent="0.2">
      <c r="A214" s="162" t="s">
        <v>109</v>
      </c>
      <c r="B214" s="377"/>
      <c r="C214" s="384">
        <f>MIN(C$212-C$211,C$213)</f>
        <v>909.3697448846151</v>
      </c>
    </row>
    <row r="215" spans="1:3" hidden="1" x14ac:dyDescent="0.2">
      <c r="A215" s="397" t="s">
        <v>8</v>
      </c>
      <c r="B215" s="377"/>
      <c r="C215" s="384">
        <f>C$212-C$214</f>
        <v>0</v>
      </c>
    </row>
    <row r="216" spans="1:3" hidden="1" x14ac:dyDescent="0.2">
      <c r="A216" s="400" t="s">
        <v>162</v>
      </c>
      <c r="B216" s="377"/>
      <c r="C216" s="384"/>
    </row>
    <row r="217" spans="1:3" hidden="1" x14ac:dyDescent="0.2">
      <c r="A217" s="397" t="s">
        <v>9</v>
      </c>
      <c r="B217" s="377"/>
      <c r="C217" s="384">
        <f>(C$215&gt;0)*IF(C$3="isolé",(MIN(C$215,IF(C$215&lt;irpp_plaf_decote,irpp_taux_decote*(irpp_plaf_decote-C$215),0))),(MIN(C$215,IF(C$215&lt;irpp_plaf_decote_couple,irpp_taux_decote*(irpp_plaf_decote_couple-C$215)))))</f>
        <v>0</v>
      </c>
    </row>
    <row r="218" spans="1:3" hidden="1" x14ac:dyDescent="0.2">
      <c r="A218" s="399" t="s">
        <v>163</v>
      </c>
      <c r="B218" s="370"/>
      <c r="C218" s="384">
        <f>C$215-C$217</f>
        <v>0</v>
      </c>
    </row>
    <row r="219" spans="1:3" hidden="1" x14ac:dyDescent="0.2">
      <c r="A219" s="402" t="s">
        <v>111</v>
      </c>
      <c r="B219" s="370"/>
      <c r="C219" s="384">
        <f>C$218</f>
        <v>0</v>
      </c>
    </row>
    <row r="220" spans="1:3" hidden="1" x14ac:dyDescent="0.2">
      <c r="A220" s="402" t="s">
        <v>112</v>
      </c>
      <c r="B220" s="370"/>
      <c r="C220" s="384">
        <f>C$97*irpp_reduc_coll+C$98*irpp_reduc_lyc+C$10*irpp_reduc_es</f>
        <v>0</v>
      </c>
    </row>
    <row r="221" spans="1:3" hidden="1" x14ac:dyDescent="0.2">
      <c r="A221" s="376" t="s">
        <v>315</v>
      </c>
      <c r="B221" s="370"/>
      <c r="C221" s="384">
        <f>(C$20+C$23&gt;0)*irpp_part_fg_assmat*MIN(irpp_max_fg_assmat,12*MAX(0,(C$148+C$160)))</f>
        <v>0</v>
      </c>
    </row>
    <row r="222" spans="1:3" hidden="1" x14ac:dyDescent="0.2">
      <c r="A222" s="447" t="s">
        <v>316</v>
      </c>
      <c r="B222" s="370"/>
      <c r="C222" s="384">
        <f>(C$21+C$22&gt;0)*MIN(irpp_max_fg_gdom,irpp_seuil1_fg_gdom+irpp_supp_enf_seuil_fg_gdom*C$90)</f>
        <v>0</v>
      </c>
    </row>
    <row r="223" spans="1:3" hidden="1" x14ac:dyDescent="0.2">
      <c r="A223" s="367" t="s">
        <v>317</v>
      </c>
      <c r="B223" s="370"/>
      <c r="C223" s="384">
        <f>irpp_part_fg_gdom*MIN(C$222,12*MAX(0,C$154))</f>
        <v>0</v>
      </c>
    </row>
    <row r="224" spans="1:3" ht="13.5" hidden="1" customHeight="1" x14ac:dyDescent="0.2">
      <c r="A224" s="402" t="s">
        <v>117</v>
      </c>
      <c r="B224" s="370"/>
      <c r="C224" s="384">
        <f>MAX(0,C$219-C$220)-C221-C223</f>
        <v>0</v>
      </c>
    </row>
    <row r="225" spans="1:3 16299:16299" hidden="1" x14ac:dyDescent="0.2">
      <c r="A225" s="402" t="s">
        <v>176</v>
      </c>
      <c r="B225" s="370"/>
      <c r="C225" s="384">
        <f>IF(C$3="isolé",
IF(AND(C$207&gt;=irpp_seuil1_cont_excep,C$207&lt;irpp_seuil2_cont_excep),irpp_taux1_cont_excep*(C$207-irpp_seuil1_cont_excep),IF(C$207&gt;irpp_seuil2_cont_excep,irpp_taux2_cont_excep*(C$207-irpp_seuil2_cont_excep)+7500,0)),
IF(AND(C$207&gt;=2*irpp_seuil1_cont_excep,C$207&lt;2*irpp_seuil2_cont_excep),irpp_taux1_cont_excep*(C$207-2*irpp_seuil1_cont_excep),IF(C$207&gt;2*irpp_seuil2_cont_excep,irpp_taux2_cont_excep*(C$207-2*irpp_seuil2_cont_excep)+15000,0)))</f>
        <v>0</v>
      </c>
    </row>
    <row r="226" spans="1:3 16299:16299" ht="13.5" hidden="1" thickBot="1" x14ac:dyDescent="0.25">
      <c r="A226" s="405" t="s">
        <v>230</v>
      </c>
      <c r="B226" s="403"/>
      <c r="C226" s="388">
        <f>C224+C225</f>
        <v>0</v>
      </c>
    </row>
    <row r="227" spans="1:3 16299:16299" x14ac:dyDescent="0.2">
      <c r="C227" s="294"/>
    </row>
    <row r="228" spans="1:3 16299:16299" x14ac:dyDescent="0.2">
      <c r="A228" s="426" t="s">
        <v>363</v>
      </c>
      <c r="B228" s="368"/>
      <c r="C228" s="413"/>
    </row>
    <row r="229" spans="1:3 16299:16299" hidden="1" x14ac:dyDescent="0.2">
      <c r="A229" s="414" t="s">
        <v>362</v>
      </c>
      <c r="B229" s="277"/>
      <c r="C229" s="396">
        <f>C$115</f>
        <v>18134.146895767524</v>
      </c>
    </row>
    <row r="230" spans="1:3 16299:16299" hidden="1" x14ac:dyDescent="0.2">
      <c r="A230" s="399" t="s">
        <v>352</v>
      </c>
      <c r="B230" s="276"/>
      <c r="C230" s="384">
        <f>(C$91=1)*IF(C$229&lt;blyc_1enf_seuil6,6,IF(C$229&lt;blyc_1enf_seuil5,5,IF(C$229&lt;blyc_1enf_seuil4,4,IF(C$229&lt;blyc_1enf_seuil3,3,IF(C$229&lt;blyc_1enf_seuil2,2,IF(C$229&lt;blyc_1enf_seuil1,1,0))))))
+(C$91=2)*IF(C$229&lt;blyc_2enf_seuil6,6,IF(C$229&lt;blyc_2enf_seuil5,5,IF(C$229&lt;blyc_2enf_seuil4,4,IF(C$229&lt;blyc_2enf_seuil3,3,IF(C$229&lt;blyc_2enf_seuil2,2,IF(C$229&lt;blyc_1enf_seuil1,1,0))))))
+(C$91=3)*IF(C$229&lt;blyc_3enf_seuil6,6,IF(C$229&lt;blyc_3enf_seuil5,5,IF(C$229&lt;blyc_3enf_seuil4,4,IF(C$229&lt;blyc_3enf_seuil3,3,IF(C$229&lt;blyc_3enf_seuil2,2,IF(C$229&lt;blyc_1enf_seuil1,1,0))))))
+(C$91=4)*IF(C$229&lt;blyc_4enf_seuil6,6,IF(C$229&lt;blyc_4enf_seuil5,5,IF(C$229&lt;blyc_4enf_seuil4,4,IF(C$229&lt;blyc_4enf_seuil3,3,IF(C$229&lt;blyc_4enf_seuil2,2,IF(C$229&lt;blyc_1enf_seuil1,1,0))))))
+(C$91=5)*IF(C$229&lt;blyc_5enf_seuil6,6,IF(C$229&lt;blyc_5enf_seuil5,5,IF(C$229&lt;blyc_5enf_seuil4,4,IF(C$229&lt;blyc_5enf_seuil3,3,IF(C$229&lt;blyc_1enf_seuil2,2,IF(C$229&lt;blyc_1enf_seuil1,1,0))))))
+(C$91=6)*IF(C$229&lt;blyc_6enf_seuil6,6,IF(C$229&lt;blyc_6enf_seuil5,5,IF(C$229&lt;blyc_6enf_seuil4,4,IF(C$229&lt;blyc_6enf_seuil3,3,IF(C$229&lt;blyc_6enf_seuil2,2,IF(C$229&lt;blyc_1enf_seuil1,1,0))))))</f>
        <v>1</v>
      </c>
    </row>
    <row r="231" spans="1:3 16299:16299" ht="13.5" hidden="1" thickBot="1" x14ac:dyDescent="0.25">
      <c r="A231" s="405" t="s">
        <v>351</v>
      </c>
      <c r="B231" s="403"/>
      <c r="C231" s="388">
        <f>(C230=1)*blyc_montant_ech1+(C230=2)*blyc_montant_ech2+(C230=3)*blyc_montant_ech3+(C230=4)*blyc_montant_ech4+(C230=5)*blyc_montant_ech5+(C230=6)*blyc_montant_ech6</f>
        <v>441</v>
      </c>
    </row>
    <row r="232" spans="1:3 16299:16299" x14ac:dyDescent="0.2">
      <c r="A232" s="7"/>
      <c r="B232" s="378"/>
      <c r="C232" s="275"/>
      <c r="XBW232" s="367"/>
    </row>
    <row r="233" spans="1:3 16299:16299" x14ac:dyDescent="0.2">
      <c r="A233" s="426" t="s">
        <v>408</v>
      </c>
      <c r="B233" s="368"/>
      <c r="C233" s="413"/>
    </row>
    <row r="234" spans="1:3 16299:16299" hidden="1" x14ac:dyDescent="0.2">
      <c r="A234" s="414" t="s">
        <v>362</v>
      </c>
      <c r="B234" s="277"/>
      <c r="C234" s="396">
        <f>C$115</f>
        <v>18134.146895767524</v>
      </c>
    </row>
    <row r="235" spans="1:3 16299:16299" hidden="1" x14ac:dyDescent="0.2">
      <c r="A235" s="399" t="s">
        <v>409</v>
      </c>
      <c r="B235" s="367"/>
      <c r="C235" s="384">
        <f>MAX(0,C91-1)</f>
        <v>1</v>
      </c>
    </row>
    <row r="236" spans="1:3 16299:16299" hidden="1" x14ac:dyDescent="0.2">
      <c r="A236" s="399" t="s">
        <v>352</v>
      </c>
      <c r="B236" s="276"/>
      <c r="C236" s="384">
        <f>(C$235=0)*IF(C$234&lt;bs_pc0_seuil1,7,IF(C$234&lt;bs_pc0_seuil2,6,IF(C$234&lt;bs_pc0_seuil3,5,IF(C$234&lt;bs_pc0_seuil4,4,IF(C$234&lt;bs_pc0_seuil5,3,IF(C$234&lt;bs_pc0_seuil6,2,IF(C$234&lt;bs_pc0_seuil7,1,IF(C$234&lt;bs_pc0_seuil8,0.5,0))))))))
+(C$235=1)*IF(C$234&lt;bs_pc1_seuil1,7,IF(C$234&lt;bs_pc1_seuil2,6,IF(C$234&lt;bs_pc1_seuil3,5,IF(C$234&lt;bs_pc1_seuil4,4,IF(C$234&lt;bs_pc1_seuil5,3,IF(C$234&lt;bs_pc1_seuil6,2,IF(C$234&lt;bs_pc1_seuil7,1,IF(C$234&lt;bs_pc1_seuil8,0.5,0))))))))
+(C$235=2)*IF(C$234&lt;bs_pc2_seuil1,7,IF(C$234&lt;bs_pc2_seuil2,6,IF(C$234&lt;bs_pc2_seuil3,5,IF(C$234&lt;bs_pc2_seuil4,4,IF(C$234&lt;bs_pc2_seuil5,3,IF(C$234&lt;bs_pc2_seuil6,2,IF(C$234&lt;bs_pc2_seuil7,1,IF(C$234&lt;bs_pc2_seuil8,0.5,0))))))))
+(C$235=3)*IF(C$234&lt;bs_pc3_seuil1,7,IF(C$234&lt;bs_pc3_seuil2,6,IF(C$234&lt;bs_pc3_seuil3,5,IF(C$234&lt;bs_pc3_seuil4,4,IF(C$234&lt;bs_pc3_seuil5,3,IF(C$234&lt;bs_pc3_seuil6,2,IF(C$234&lt;bs_pc3_seuil7,1,IF(C$234&lt;bs_pc3_seuil8,0.5,0))))))))
+(C$235=4)*IF(C$234&lt;bs_pc4_seuil1,7,IF(C$234&lt;bs_pc4_seuil2,6,IF(C$234&lt;bs_pc4_seuil3,5,IF(C$234&lt;bs_pc4_seuil4,4,IF(C$234&lt;bs_pc4_seuil5,3,IF(C$234&lt;bs_pc4_seuil6,2,IF(C$234&lt;bs_pc4_seuil7,1,IF(C$234&lt;bs_pc4_seuil8,0.5,0))))))))
+(C$235=5)*IF(C$234&lt;bs_pc5_seuil1,7,IF(C$234&lt;bs_pc5_seuil2,6,IF(C$234&lt;bs_pc5_seuil3,5,IF(C$234&lt;bs_pc5_seuil4,4,IF(C$234&lt;bs_pc5_seuil5,3,IF(C$234&lt;bs_pc5_seuil6,2,IF(C$234&lt;bs_pc5_seuil7,1,IF(C$234&lt;bs_pc5_seuil8,0.5,0))))))))
+(C$235=6)*IF(C$234&lt;bs_pc6_seuil1,7,IF(C$234&lt;bs_pc6_seuil2,6,IF(C$234&lt;bs_pc6_seuil3,5,IF(C$234&lt;bs_pc6_seuil4,4,IF(C$234&lt;bs_pc6_seuil5,3,IF(C$234&lt;bs_pc6_seuil6,2,IF(C$234&lt;bs_pc6_seuil7,1,IF(C$234&lt;bs_pc6_seuil8,0.5,0))))))))
+(C$235=7)*IF(C$234&lt;bs_pc7_seuil1,7,IF(C$234&lt;bs_pc7_seuil2,6,IF(C$234&lt;bs_pc7_seuil3,5,IF(C$234&lt;bs_pc7_seuil4,4,IF(C$234&lt;bs_pc7_seuil5,3,IF(C$234&lt;bs_pc7_seuil6,2,IF(C$234&lt;bs_pc7_seuil7,1,IF(C$234&lt;bs_pc7_seuil8,0.5,0))))))))
+(C$235=8)*IF(C$234&lt;bs_pc8_seuil1,7,IF(C$234&lt;bs_pc8_seuil2,6,IF(C$234&lt;bs_pc8_seuil3,5,IF(C$234&lt;bs_pc8_seuil4,4,IF(C$234&lt;bs_pc8_seuil5,3,IF(C$234&lt;bs_pc8_seuil6,2,IF(C$234&lt;bs_pc8_seuil7,1,IF(C$234&lt;bs_pc8_seuil8,0.5,0))))))))
+(C$235=9)*IF(C$234&lt;bs_pc9_seuil1,7,IF(C$234&lt;bs_pc9_seuil2,6,IF(C$234&lt;bs_pc9_seuil3,5,IF(C$234&lt;bs_pc9_seuil4,4,IF(C$234&lt;bs_pc9_seuil5,3,IF(C$234&lt;bs_pc9_seuil6,2,IF(C$234&lt;bs_pc9_seuil7,1,IF(C$234&lt;bs_pc9_seuil8,0.5,0))))))))
+(C$235=10)*IF(C$234&lt;bs_pc10_seuil1,7,IF(C$234&lt;bs_pc10_seuil2,6,IF(C$234&lt;bs_pc10_seuil3,5,IF(C$234&lt;bs_pc10_seuil4,4,IF(C$234&lt;bs_pc10_seuil5,3,IF(C$234&lt;bs_pc10_seuil6,2,IF(C$234&lt;bs_pc10_seuil7,1,IF(C$234&lt;bs_pc10_seuil8,0.5,0))))))))
+(C$235=11)*IF(C$234&lt;bs_pc11_seuil1,7,IF(C$234&lt;bs_pc11_seuil2,6,IF(C$234&lt;bs_pc11_seuil3,5,IF(C$234&lt;bs_pc11_seuil4,4,IF(C$234&lt;bs_pc11_seuil5,3,IF(C$234&lt;bs_pc11_seuil6,2,IF(C$234&lt;bs_pc11_seuil7,1,IF(C$234&lt;bs_pc11_seuil8,0.5,0))))))))
+(C$235=12)*IF(C$234&lt;bs_pc12_seuil1,7,IF(C$234&lt;bs_pc12_seuil2,6,IF(C$234&lt;bs_pc12_seuil3,5,IF(C$234&lt;bs_pc12_seuil4,4,IF(C$234&lt;bs_pc12_seuil5,3,IF(C$234&lt;bs_pc12_seuil6,2,IF(C$234&lt;bs_pc12_seuil7,1,IF(C$234&lt;bs_pc12_seuil8,0.5,0))))))))
+(C$235=13)*IF(C$234&lt;bs_pc13_seuil1,7,IF(C$234&lt;bs_pc13_seuil2,6,IF(C$234&lt;bs_pc13_seuil3,5,IF(C$234&lt;bs_pc13_seuil4,4,IF(C$234&lt;bs_pc13_seuil5,3,IF(C$234&lt;bs_pc13_seuil6,2,IF(C$234&lt;bs_pc13_seuil7,1,IF(C$234&lt;bs_pc13_seuil8,0.5,0))))))))
+(C$235=14)*IF(C$234&lt;bs_pc14_seuil1,7,IF(C$234&lt;bs_pc14_seuil2,6,IF(C$234&lt;bs_pc14_seuil3,5,IF(C$234&lt;bs_pc14_seuil4,4,IF(C$234&lt;bs_pc14_seuil5,3,IF(C$234&lt;bs_pc14_seuil6,2,IF(C$234&lt;bs_pc14_seuil7,1,IF(C$234&lt;bs_pc14_seuil8,0.5,0))))))))
+(C$235=15)*IF(C$234&lt;bs_pc15_seuil1,7,IF(C$234&lt;bs_pc15_seuil2,6,IF(C$234&lt;bs_pc15_seuil3,5,IF(C$234&lt;bs_pc15_seuil4,4,IF(C$234&lt;bs_pc15_seuil5,3,IF(C$234&lt;bs_pc15_seuil6,2,IF(C$234&lt;bs_pc15_seuil7,1,IF(C$234&lt;bs_pc15_seuil8,0.5,0))))))))
+(C$235=16)*IF(C$234&lt;bs_pc16_seuil1,7,IF(C$234&lt;bs_pc16_seuil2,6,IF(C$234&lt;bs_pc16_seuil3,5,IF(C$234&lt;bs_pc16_seuil4,4,IF(C$234&lt;bs_pc16_seuil5,3,IF(C$234&lt;bs_pc16_seuil6,2,IF(C$234&lt;bs_pc16_seuil7,1,IF(C$234&lt;bs_pc16_seuil8,0.5,0))))))))
+(C$235=17)*IF(C$234&lt;bs_pc17_seuil1,7,IF(C$234&lt;bs_pc17_seuil2,6,IF(C$234&lt;bs_pc17_seuil3,5,IF(C$234&lt;bs_pc17_seuil4,4,IF(C$234&lt;bs_pc17_seuil5,3,IF(C$234&lt;bs_pc17_seuil6,2,IF(C$234&lt;bs_pc17_seuil7,1,IF(C$234&lt;bs_pc17_seuil8,0.5,0))))))))</f>
        <v>2</v>
      </c>
    </row>
    <row r="237" spans="1:3 16299:16299" ht="13.5" hidden="1" thickBot="1" x14ac:dyDescent="0.25">
      <c r="A237" s="405" t="s">
        <v>351</v>
      </c>
      <c r="B237" s="403"/>
      <c r="C237" s="388">
        <f>(C236=0.5)*bs_montant_ech0bis+(C236=1)*bs_montant_ech1+(C236=2)*bs_montant_ech2+(C236=3)*bs_montant_ech3+(C236=4)*bs_montant_ech4+(C236=5)*bs_montant_ech5+(C236=6)*bs_montant_ech6+(C236=7)*bs_montant_ech7</f>
        <v>2597</v>
      </c>
    </row>
  </sheetData>
  <sheetProtection selectLockedCells="1" selectUnlockedCells="1"/>
  <mergeCells count="3">
    <mergeCell ref="A2:B2"/>
    <mergeCell ref="B39:B40"/>
    <mergeCell ref="A81:B81"/>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432</vt:i4>
      </vt:variant>
    </vt:vector>
  </HeadingPairs>
  <TitlesOfParts>
    <vt:vector size="434" baseType="lpstr">
      <vt:lpstr>Données 2021</vt:lpstr>
      <vt:lpstr>cas type</vt:lpstr>
      <vt:lpstr>AAH_I0</vt:lpstr>
      <vt:lpstr>AAH_majo_couple</vt:lpstr>
      <vt:lpstr>AAH_seuil_abat1_part_de_smic</vt:lpstr>
      <vt:lpstr>AAH_Sup_enf</vt:lpstr>
      <vt:lpstr>aah_taux_abat_revconj</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bmaf_n_2</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evol_ipc_2013_2015</vt:lpstr>
      <vt:lpstr>evol_ipc_2014_2015</vt:lpstr>
      <vt:lpstr>evol_smic</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irpp_min_reduc_fp</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rsa_C0</vt:lpstr>
      <vt:lpstr>rsa_C1</vt:lpstr>
      <vt:lpstr>rsa_C2</vt:lpstr>
      <vt:lpstr>rsa_fl_1</vt:lpstr>
      <vt:lpstr>rsa_fl_2</vt:lpstr>
      <vt:lpstr>rsa_fl_3</vt:lpstr>
      <vt:lpstr>rsa_I0</vt:lpstr>
      <vt:lpstr>rsa_I0_n_2</vt:lpstr>
      <vt:lpstr>rsa_I1</vt:lpstr>
      <vt:lpstr>rsa_I2</vt:lpstr>
      <vt:lpstr>rsa_seuil_versement</vt:lpstr>
      <vt:lpstr>rsa_sup_enf</vt:lpstr>
      <vt:lpstr>rsam_I0</vt:lpstr>
      <vt:lpstr>rsam_I1</vt:lpstr>
      <vt:lpstr>rsam_I2</vt:lpstr>
      <vt:lpstr>rsam_sup_enf</vt:lpstr>
      <vt:lpstr>smic</vt:lpstr>
      <vt:lpstr>smic_h</vt:lpstr>
      <vt:lpstr>taux_CRDS</vt:lpstr>
      <vt:lpstr>taux_pat</vt:lpstr>
      <vt:lpstr>taux_sal</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inconnu</cp:lastModifiedBy>
  <cp:lastPrinted>2020-10-15T20:31:52Z</cp:lastPrinted>
  <dcterms:created xsi:type="dcterms:W3CDTF">2011-05-10T07:58:17Z</dcterms:created>
  <dcterms:modified xsi:type="dcterms:W3CDTF">2021-11-10T15:37:22Z</dcterms:modified>
</cp:coreProperties>
</file>